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G:\Mi unidad\MINCIENCIAS\35) JUNIO MINCIENCIAS\7. SOLICITUDES INTERNAS\8. ACTUALIZACION INFORMACION PAGINA WEB\"/>
    </mc:Choice>
  </mc:AlternateContent>
  <xr:revisionPtr revIDLastSave="0" documentId="13_ncr:2001_{A4F8493E-4288-4A37-9308-204DB9E9787E}" xr6:coauthVersionLast="47" xr6:coauthVersionMax="47" xr10:uidLastSave="{00000000-0000-0000-0000-000000000000}"/>
  <bookViews>
    <workbookView xWindow="-120" yWindow="-120" windowWidth="29040" windowHeight="15720" xr2:uid="{00000000-000D-0000-FFFF-FFFF00000000}"/>
  </bookViews>
  <sheets>
    <sheet name="EJECUCIÓN OPS" sheetId="1" r:id="rId1"/>
    <sheet name="Hoja1" sheetId="2" state="hidden" r:id="rId2"/>
  </sheets>
  <externalReferences>
    <externalReference r:id="rId3"/>
  </externalReferences>
  <definedNames>
    <definedName name="_xlnm._FilterDatabase" localSheetId="0" hidden="1">'EJECUCIÓN OPS'!$A$1:$S$323</definedName>
    <definedName name="Z_5EBC6DA8_1EE2_48E8_9F78_C65A9C376F12_.wvu.FilterData" localSheetId="0" hidden="1">'EJECUCIÓN OPS'!$A$1:$S$1</definedName>
    <definedName name="Z_8C28439C_DA1D_4EE6_9C61_85A53844F3BC_.wvu.FilterData" localSheetId="0" hidden="1">'EJECUCIÓN OPS'!$B$1:$S$1</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0" i="1" l="1"/>
  <c r="L106" i="1"/>
  <c r="L108" i="1"/>
  <c r="L114" i="1"/>
  <c r="L116" i="1"/>
  <c r="L122" i="1"/>
  <c r="L124" i="1"/>
  <c r="L127" i="1"/>
  <c r="L129" i="1"/>
  <c r="L132" i="1"/>
  <c r="L135" i="1"/>
  <c r="L137" i="1"/>
  <c r="L139" i="1"/>
  <c r="L141" i="1"/>
  <c r="L142" i="1"/>
  <c r="L144" i="1"/>
  <c r="L145" i="1"/>
  <c r="L148" i="1"/>
  <c r="L150" i="1"/>
  <c r="L152" i="1"/>
  <c r="L153" i="1"/>
  <c r="L155" i="1"/>
  <c r="L157" i="1"/>
  <c r="L159" i="1"/>
  <c r="L160" i="1"/>
  <c r="L163" i="1"/>
  <c r="L164" i="1"/>
  <c r="L165" i="1"/>
  <c r="L167" i="1"/>
  <c r="L168" i="1"/>
  <c r="L171" i="1"/>
  <c r="L173" i="1"/>
  <c r="L174" i="1"/>
  <c r="L177" i="1"/>
  <c r="L178" i="1"/>
  <c r="L179" i="1"/>
  <c r="L181" i="1"/>
  <c r="L182" i="1"/>
  <c r="L186" i="1"/>
  <c r="L189" i="1"/>
  <c r="L190" i="1"/>
  <c r="L193" i="1"/>
  <c r="L194" i="1"/>
  <c r="L195" i="1"/>
  <c r="L197" i="1"/>
  <c r="L198" i="1"/>
  <c r="L201" i="1"/>
  <c r="L202" i="1"/>
  <c r="L203" i="1"/>
  <c r="L206" i="1"/>
  <c r="L209" i="1"/>
  <c r="L210" i="1"/>
  <c r="L213" i="1"/>
  <c r="L216" i="1"/>
  <c r="L218" i="1"/>
  <c r="L220" i="1"/>
  <c r="L223" i="1"/>
  <c r="L224" i="1"/>
  <c r="L229" i="1"/>
  <c r="L230" i="1"/>
  <c r="L232" i="1"/>
  <c r="L233" i="1"/>
  <c r="L236" i="1"/>
  <c r="L239" i="1"/>
  <c r="L241" i="1"/>
  <c r="L242" i="1"/>
  <c r="L243" i="1"/>
  <c r="L245" i="1"/>
  <c r="L246" i="1"/>
  <c r="L248" i="1"/>
  <c r="L249" i="1"/>
  <c r="L251" i="1"/>
  <c r="L253" i="1"/>
  <c r="L254" i="1"/>
  <c r="L257" i="1"/>
  <c r="L258" i="1"/>
  <c r="L259" i="1"/>
  <c r="L261" i="1"/>
  <c r="L262" i="1"/>
  <c r="L264" i="1"/>
  <c r="L265" i="1"/>
  <c r="L266" i="1"/>
  <c r="L267" i="1"/>
  <c r="L269" i="1"/>
  <c r="L270" i="1"/>
  <c r="L272" i="1"/>
  <c r="L273" i="1"/>
  <c r="L275" i="1"/>
  <c r="L278" i="1"/>
  <c r="L280" i="1"/>
  <c r="L281" i="1"/>
  <c r="L282" i="1"/>
  <c r="L283" i="1"/>
  <c r="L285" i="1"/>
  <c r="L286" i="1"/>
  <c r="L288" i="1"/>
  <c r="L289" i="1"/>
  <c r="L290" i="1"/>
  <c r="L291" i="1"/>
  <c r="L292" i="1"/>
  <c r="L293" i="1"/>
  <c r="L295" i="1"/>
  <c r="L296" i="1"/>
  <c r="L298" i="1"/>
  <c r="L300" i="1"/>
  <c r="L301" i="1"/>
  <c r="L303" i="1"/>
  <c r="L304" i="1"/>
  <c r="L305" i="1"/>
  <c r="L308" i="1"/>
  <c r="L310" i="1"/>
  <c r="L311" i="1"/>
  <c r="L312" i="1"/>
  <c r="L314" i="1"/>
  <c r="L315" i="1"/>
  <c r="L316" i="1"/>
  <c r="L317" i="1"/>
  <c r="L319" i="1"/>
  <c r="L320" i="1"/>
  <c r="L322" i="1"/>
  <c r="L323" i="1"/>
  <c r="L306" i="1"/>
  <c r="L276" i="1"/>
  <c r="L268" i="1"/>
  <c r="L247" i="1"/>
  <c r="L240" i="1"/>
  <c r="L237" i="1"/>
  <c r="L225" i="1"/>
  <c r="L214" i="1"/>
  <c r="L207" i="1"/>
  <c r="L204" i="1"/>
  <c r="L199" i="1"/>
  <c r="L196" i="1"/>
  <c r="L188" i="1"/>
  <c r="L185" i="1"/>
  <c r="L183" i="1"/>
  <c r="L180" i="1"/>
  <c r="L172" i="1"/>
  <c r="L169" i="1"/>
  <c r="L161" i="1"/>
  <c r="L158" i="1"/>
  <c r="L151" i="1"/>
  <c r="L143" i="1"/>
  <c r="L140" i="1"/>
  <c r="L138" i="1"/>
  <c r="L133" i="1"/>
  <c r="L130" i="1"/>
  <c r="L125" i="1"/>
  <c r="L123" i="1"/>
  <c r="L121" i="1"/>
  <c r="L120" i="1"/>
  <c r="L118" i="1"/>
  <c r="L115" i="1"/>
  <c r="L113" i="1"/>
  <c r="L112" i="1"/>
  <c r="L110" i="1"/>
  <c r="L107" i="1"/>
  <c r="L105" i="1"/>
  <c r="L104" i="1"/>
  <c r="L102" i="1"/>
  <c r="L99" i="1"/>
  <c r="L98" i="1"/>
  <c r="L97" i="1"/>
  <c r="L96" i="1"/>
  <c r="L94" i="1"/>
  <c r="L91" i="1"/>
  <c r="L87" i="1"/>
  <c r="L86" i="1"/>
  <c r="L84" i="1"/>
  <c r="L83" i="1"/>
  <c r="L81" i="1"/>
  <c r="L79" i="1"/>
  <c r="L78" i="1"/>
  <c r="L76" i="1"/>
  <c r="L75" i="1"/>
  <c r="L74" i="1"/>
  <c r="L73" i="1"/>
  <c r="L70" i="1"/>
  <c r="L68" i="1"/>
  <c r="L67" i="1"/>
  <c r="L65" i="1"/>
  <c r="L64" i="1"/>
  <c r="L63" i="1"/>
  <c r="L62" i="1"/>
  <c r="L60" i="1"/>
  <c r="L59" i="1"/>
  <c r="L57" i="1"/>
  <c r="L55" i="1"/>
  <c r="L54" i="1"/>
  <c r="L52" i="1"/>
  <c r="L51" i="1"/>
  <c r="L49" i="1"/>
  <c r="L46" i="1"/>
  <c r="L45" i="1"/>
  <c r="L43" i="1"/>
  <c r="L41" i="1"/>
  <c r="L40" i="1"/>
  <c r="L38" i="1"/>
  <c r="L36" i="1"/>
  <c r="L33" i="1"/>
  <c r="L32" i="1"/>
  <c r="L31" i="1"/>
  <c r="L30" i="1"/>
  <c r="L29" i="1"/>
  <c r="L26" i="1"/>
  <c r="L25" i="1"/>
  <c r="L22" i="1"/>
  <c r="L20" i="1"/>
  <c r="L19" i="1"/>
  <c r="L18" i="1"/>
  <c r="L17" i="1"/>
  <c r="L15" i="1"/>
  <c r="L14" i="1"/>
  <c r="L12" i="1"/>
  <c r="L10" i="1"/>
  <c r="L9" i="1"/>
  <c r="L6" i="1"/>
  <c r="L3" i="1"/>
  <c r="L4" i="1"/>
  <c r="L5" i="1"/>
  <c r="L7" i="1"/>
  <c r="L8" i="1"/>
  <c r="L11" i="1"/>
  <c r="L13" i="1"/>
  <c r="L21" i="1"/>
  <c r="L23" i="1"/>
  <c r="L24" i="1"/>
  <c r="L27" i="1"/>
  <c r="L28" i="1"/>
  <c r="L34" i="1"/>
  <c r="L35" i="1"/>
  <c r="L37" i="1"/>
  <c r="L39" i="1"/>
  <c r="L42" i="1"/>
  <c r="L44" i="1"/>
  <c r="L47" i="1"/>
  <c r="L48" i="1"/>
  <c r="L50" i="1"/>
  <c r="L53" i="1"/>
  <c r="L56" i="1"/>
  <c r="L58" i="1"/>
  <c r="L61" i="1"/>
  <c r="L66" i="1"/>
  <c r="L69" i="1"/>
  <c r="L71" i="1"/>
  <c r="L72" i="1"/>
  <c r="L77" i="1"/>
  <c r="L80" i="1"/>
  <c r="L82" i="1"/>
  <c r="L85" i="1"/>
  <c r="L88" i="1"/>
  <c r="L90" i="1"/>
  <c r="L92" i="1"/>
  <c r="L93" i="1"/>
  <c r="L95" i="1"/>
  <c r="L101" i="1"/>
  <c r="L103" i="1"/>
  <c r="L109" i="1"/>
  <c r="L111" i="1"/>
  <c r="L117" i="1"/>
  <c r="L119" i="1"/>
  <c r="L126" i="1"/>
  <c r="L128" i="1"/>
  <c r="L131" i="1"/>
  <c r="L134" i="1"/>
  <c r="L136" i="1"/>
  <c r="L146" i="1"/>
  <c r="L147" i="1"/>
  <c r="L149" i="1"/>
  <c r="L154" i="1"/>
  <c r="L156" i="1"/>
  <c r="L162" i="1"/>
  <c r="L166" i="1"/>
  <c r="L170" i="1"/>
  <c r="L175" i="1"/>
  <c r="L176" i="1"/>
  <c r="L184" i="1"/>
  <c r="L187" i="1"/>
  <c r="L191" i="1"/>
  <c r="L192" i="1"/>
  <c r="L200" i="1"/>
  <c r="L205" i="1"/>
  <c r="L208" i="1"/>
  <c r="L211" i="1"/>
  <c r="L212" i="1"/>
  <c r="L215" i="1"/>
  <c r="L217" i="1"/>
  <c r="L219" i="1"/>
  <c r="L221" i="1"/>
  <c r="L222" i="1"/>
  <c r="L226" i="1"/>
  <c r="L227" i="1"/>
  <c r="L228" i="1"/>
  <c r="L231" i="1"/>
  <c r="L234" i="1"/>
  <c r="L235" i="1"/>
  <c r="L238" i="1"/>
  <c r="L244" i="1"/>
  <c r="L250" i="1"/>
  <c r="L252" i="1"/>
  <c r="L255" i="1"/>
  <c r="L256" i="1"/>
  <c r="L260" i="1"/>
  <c r="L263" i="1"/>
  <c r="L271" i="1"/>
  <c r="L274" i="1"/>
  <c r="L277" i="1"/>
  <c r="L279" i="1"/>
  <c r="L284" i="1"/>
  <c r="L287" i="1"/>
  <c r="L294" i="1"/>
  <c r="L297" i="1"/>
  <c r="L299" i="1"/>
  <c r="L302" i="1"/>
  <c r="L307" i="1"/>
  <c r="L309" i="1"/>
  <c r="L313" i="1"/>
  <c r="L318" i="1"/>
  <c r="L321" i="1"/>
  <c r="L2" i="1"/>
  <c r="M2" i="1"/>
  <c r="I3" i="1" l="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2" i="1"/>
  <c r="S323" i="1"/>
  <c r="R323" i="1"/>
  <c r="Q323" i="1"/>
  <c r="P323" i="1"/>
  <c r="O323" i="1"/>
  <c r="N323" i="1"/>
  <c r="M323" i="1"/>
  <c r="S322" i="1"/>
  <c r="R322" i="1"/>
  <c r="Q322" i="1"/>
  <c r="P322" i="1"/>
  <c r="O322" i="1"/>
  <c r="N322" i="1"/>
  <c r="M322" i="1"/>
  <c r="S321" i="1"/>
  <c r="R321" i="1"/>
  <c r="Q321" i="1"/>
  <c r="P321" i="1"/>
  <c r="O321" i="1"/>
  <c r="N321" i="1"/>
  <c r="M321" i="1"/>
  <c r="S320" i="1"/>
  <c r="R320" i="1"/>
  <c r="Q320" i="1"/>
  <c r="P320" i="1"/>
  <c r="O320" i="1"/>
  <c r="N320" i="1"/>
  <c r="M320" i="1"/>
  <c r="S319" i="1"/>
  <c r="R319" i="1"/>
  <c r="Q319" i="1"/>
  <c r="P319" i="1"/>
  <c r="O319" i="1"/>
  <c r="N319" i="1"/>
  <c r="M319" i="1"/>
  <c r="S318" i="1"/>
  <c r="R318" i="1"/>
  <c r="Q318" i="1"/>
  <c r="P318" i="1"/>
  <c r="O318" i="1"/>
  <c r="N318" i="1"/>
  <c r="M318" i="1"/>
  <c r="S317" i="1"/>
  <c r="R317" i="1"/>
  <c r="Q317" i="1"/>
  <c r="P317" i="1"/>
  <c r="O317" i="1"/>
  <c r="N317" i="1"/>
  <c r="M317" i="1"/>
  <c r="S316" i="1"/>
  <c r="R316" i="1"/>
  <c r="Q316" i="1"/>
  <c r="P316" i="1"/>
  <c r="O316" i="1"/>
  <c r="N316" i="1"/>
  <c r="M316" i="1"/>
  <c r="S315" i="1"/>
  <c r="R315" i="1"/>
  <c r="Q315" i="1"/>
  <c r="P315" i="1"/>
  <c r="O315" i="1"/>
  <c r="N315" i="1"/>
  <c r="M315" i="1"/>
  <c r="S314" i="1"/>
  <c r="R314" i="1"/>
  <c r="Q314" i="1"/>
  <c r="P314" i="1"/>
  <c r="O314" i="1"/>
  <c r="N314" i="1"/>
  <c r="M314" i="1"/>
  <c r="S313" i="1"/>
  <c r="R313" i="1"/>
  <c r="Q313" i="1"/>
  <c r="P313" i="1"/>
  <c r="O313" i="1"/>
  <c r="N313" i="1"/>
  <c r="M313" i="1"/>
  <c r="S312" i="1"/>
  <c r="R312" i="1"/>
  <c r="Q312" i="1"/>
  <c r="P312" i="1"/>
  <c r="O312" i="1"/>
  <c r="N312" i="1"/>
  <c r="M312" i="1"/>
  <c r="S311" i="1"/>
  <c r="R311" i="1"/>
  <c r="Q311" i="1"/>
  <c r="P311" i="1"/>
  <c r="O311" i="1"/>
  <c r="N311" i="1"/>
  <c r="M311" i="1"/>
  <c r="S310" i="1"/>
  <c r="R310" i="1"/>
  <c r="Q310" i="1"/>
  <c r="P310" i="1"/>
  <c r="O310" i="1"/>
  <c r="N310" i="1"/>
  <c r="M310" i="1"/>
  <c r="S309" i="1"/>
  <c r="R309" i="1"/>
  <c r="Q309" i="1"/>
  <c r="P309" i="1"/>
  <c r="O309" i="1"/>
  <c r="N309" i="1"/>
  <c r="M309" i="1"/>
  <c r="S308" i="1"/>
  <c r="R308" i="1"/>
  <c r="Q308" i="1"/>
  <c r="P308" i="1"/>
  <c r="O308" i="1"/>
  <c r="N308" i="1"/>
  <c r="M308" i="1"/>
  <c r="S307" i="1"/>
  <c r="R307" i="1"/>
  <c r="Q307" i="1"/>
  <c r="P307" i="1"/>
  <c r="O307" i="1"/>
  <c r="N307" i="1"/>
  <c r="M307" i="1"/>
  <c r="S306" i="1"/>
  <c r="R306" i="1"/>
  <c r="Q306" i="1"/>
  <c r="P306" i="1"/>
  <c r="O306" i="1"/>
  <c r="N306" i="1"/>
  <c r="M306" i="1"/>
  <c r="S305" i="1"/>
  <c r="R305" i="1"/>
  <c r="Q305" i="1"/>
  <c r="P305" i="1"/>
  <c r="O305" i="1"/>
  <c r="N305" i="1"/>
  <c r="M305" i="1"/>
  <c r="S304" i="1"/>
  <c r="R304" i="1"/>
  <c r="Q304" i="1"/>
  <c r="P304" i="1"/>
  <c r="O304" i="1"/>
  <c r="N304" i="1"/>
  <c r="M304" i="1"/>
  <c r="S303" i="1"/>
  <c r="R303" i="1"/>
  <c r="Q303" i="1"/>
  <c r="P303" i="1"/>
  <c r="O303" i="1"/>
  <c r="N303" i="1"/>
  <c r="M303" i="1"/>
  <c r="S302" i="1"/>
  <c r="R302" i="1"/>
  <c r="Q302" i="1"/>
  <c r="P302" i="1"/>
  <c r="O302" i="1"/>
  <c r="N302" i="1"/>
  <c r="M302" i="1"/>
  <c r="S301" i="1"/>
  <c r="R301" i="1"/>
  <c r="Q301" i="1"/>
  <c r="P301" i="1"/>
  <c r="O301" i="1"/>
  <c r="N301" i="1"/>
  <c r="M301" i="1"/>
  <c r="S300" i="1"/>
  <c r="R300" i="1"/>
  <c r="Q300" i="1"/>
  <c r="P300" i="1"/>
  <c r="O300" i="1"/>
  <c r="N300" i="1"/>
  <c r="M300" i="1"/>
  <c r="S299" i="1"/>
  <c r="R299" i="1"/>
  <c r="Q299" i="1"/>
  <c r="P299" i="1"/>
  <c r="O299" i="1"/>
  <c r="N299" i="1"/>
  <c r="M299" i="1"/>
  <c r="S298" i="1"/>
  <c r="R298" i="1"/>
  <c r="Q298" i="1"/>
  <c r="P298" i="1"/>
  <c r="O298" i="1"/>
  <c r="N298" i="1"/>
  <c r="M298" i="1"/>
  <c r="S297" i="1"/>
  <c r="R297" i="1"/>
  <c r="Q297" i="1"/>
  <c r="P297" i="1"/>
  <c r="O297" i="1"/>
  <c r="N297" i="1"/>
  <c r="M297" i="1"/>
  <c r="S296" i="1"/>
  <c r="R296" i="1"/>
  <c r="Q296" i="1"/>
  <c r="P296" i="1"/>
  <c r="O296" i="1"/>
  <c r="N296" i="1"/>
  <c r="M296" i="1"/>
  <c r="S295" i="1"/>
  <c r="R295" i="1"/>
  <c r="Q295" i="1"/>
  <c r="P295" i="1"/>
  <c r="O295" i="1"/>
  <c r="N295" i="1"/>
  <c r="M295" i="1"/>
  <c r="S294" i="1"/>
  <c r="R294" i="1"/>
  <c r="Q294" i="1"/>
  <c r="P294" i="1"/>
  <c r="O294" i="1"/>
  <c r="N294" i="1"/>
  <c r="M294" i="1"/>
  <c r="S293" i="1"/>
  <c r="R293" i="1"/>
  <c r="Q293" i="1"/>
  <c r="P293" i="1"/>
  <c r="O293" i="1"/>
  <c r="N293" i="1"/>
  <c r="M293" i="1"/>
  <c r="S292" i="1"/>
  <c r="R292" i="1"/>
  <c r="Q292" i="1"/>
  <c r="P292" i="1"/>
  <c r="O292" i="1"/>
  <c r="N292" i="1"/>
  <c r="M292" i="1"/>
  <c r="S291" i="1"/>
  <c r="R291" i="1"/>
  <c r="Q291" i="1"/>
  <c r="P291" i="1"/>
  <c r="O291" i="1"/>
  <c r="N291" i="1"/>
  <c r="M291" i="1"/>
  <c r="S290" i="1"/>
  <c r="R290" i="1"/>
  <c r="Q290" i="1"/>
  <c r="P290" i="1"/>
  <c r="O290" i="1"/>
  <c r="N290" i="1"/>
  <c r="M290" i="1"/>
  <c r="S289" i="1"/>
  <c r="R289" i="1"/>
  <c r="Q289" i="1"/>
  <c r="P289" i="1"/>
  <c r="O289" i="1"/>
  <c r="N289" i="1"/>
  <c r="M289" i="1"/>
  <c r="S288" i="1"/>
  <c r="R288" i="1"/>
  <c r="Q288" i="1"/>
  <c r="P288" i="1"/>
  <c r="O288" i="1"/>
  <c r="N288" i="1"/>
  <c r="M288" i="1"/>
  <c r="S287" i="1"/>
  <c r="R287" i="1"/>
  <c r="Q287" i="1"/>
  <c r="P287" i="1"/>
  <c r="O287" i="1"/>
  <c r="N287" i="1"/>
  <c r="M287" i="1"/>
  <c r="S286" i="1"/>
  <c r="R286" i="1"/>
  <c r="Q286" i="1"/>
  <c r="P286" i="1"/>
  <c r="O286" i="1"/>
  <c r="N286" i="1"/>
  <c r="M286" i="1"/>
  <c r="S285" i="1"/>
  <c r="R285" i="1"/>
  <c r="Q285" i="1"/>
  <c r="P285" i="1"/>
  <c r="O285" i="1"/>
  <c r="N285" i="1"/>
  <c r="M285" i="1"/>
  <c r="S284" i="1"/>
  <c r="R284" i="1"/>
  <c r="Q284" i="1"/>
  <c r="P284" i="1"/>
  <c r="O284" i="1"/>
  <c r="N284" i="1"/>
  <c r="M284" i="1"/>
  <c r="S283" i="1"/>
  <c r="R283" i="1"/>
  <c r="Q283" i="1"/>
  <c r="P283" i="1"/>
  <c r="O283" i="1"/>
  <c r="N283" i="1"/>
  <c r="M283" i="1"/>
  <c r="S282" i="1"/>
  <c r="R282" i="1"/>
  <c r="Q282" i="1"/>
  <c r="P282" i="1"/>
  <c r="O282" i="1"/>
  <c r="N282" i="1"/>
  <c r="M282" i="1"/>
  <c r="S281" i="1"/>
  <c r="R281" i="1"/>
  <c r="Q281" i="1"/>
  <c r="P281" i="1"/>
  <c r="O281" i="1"/>
  <c r="N281" i="1"/>
  <c r="M281" i="1"/>
  <c r="S280" i="1"/>
  <c r="R280" i="1"/>
  <c r="Q280" i="1"/>
  <c r="P280" i="1"/>
  <c r="O280" i="1"/>
  <c r="N280" i="1"/>
  <c r="M280" i="1"/>
  <c r="S279" i="1"/>
  <c r="R279" i="1"/>
  <c r="Q279" i="1"/>
  <c r="P279" i="1"/>
  <c r="O279" i="1"/>
  <c r="N279" i="1"/>
  <c r="M279" i="1"/>
  <c r="S278" i="1"/>
  <c r="R278" i="1"/>
  <c r="Q278" i="1"/>
  <c r="P278" i="1"/>
  <c r="O278" i="1"/>
  <c r="N278" i="1"/>
  <c r="M278" i="1"/>
  <c r="S277" i="1"/>
  <c r="R277" i="1"/>
  <c r="Q277" i="1"/>
  <c r="P277" i="1"/>
  <c r="O277" i="1"/>
  <c r="N277" i="1"/>
  <c r="M277" i="1"/>
  <c r="S276" i="1"/>
  <c r="R276" i="1"/>
  <c r="Q276" i="1"/>
  <c r="P276" i="1"/>
  <c r="O276" i="1"/>
  <c r="N276" i="1"/>
  <c r="M276" i="1"/>
  <c r="S275" i="1"/>
  <c r="R275" i="1"/>
  <c r="Q275" i="1"/>
  <c r="P275" i="1"/>
  <c r="O275" i="1"/>
  <c r="N275" i="1"/>
  <c r="M275" i="1"/>
  <c r="S274" i="1"/>
  <c r="R274" i="1"/>
  <c r="Q274" i="1"/>
  <c r="P274" i="1"/>
  <c r="O274" i="1"/>
  <c r="N274" i="1"/>
  <c r="M274" i="1"/>
  <c r="S273" i="1"/>
  <c r="R273" i="1"/>
  <c r="Q273" i="1"/>
  <c r="P273" i="1"/>
  <c r="O273" i="1"/>
  <c r="N273" i="1"/>
  <c r="M273" i="1"/>
  <c r="S272" i="1"/>
  <c r="R272" i="1"/>
  <c r="Q272" i="1"/>
  <c r="P272" i="1"/>
  <c r="O272" i="1"/>
  <c r="N272" i="1"/>
  <c r="M272" i="1"/>
  <c r="S271" i="1"/>
  <c r="R271" i="1"/>
  <c r="Q271" i="1"/>
  <c r="P271" i="1"/>
  <c r="O271" i="1"/>
  <c r="N271" i="1"/>
  <c r="M271" i="1"/>
  <c r="S270" i="1"/>
  <c r="R270" i="1"/>
  <c r="Q270" i="1"/>
  <c r="P270" i="1"/>
  <c r="O270" i="1"/>
  <c r="N270" i="1"/>
  <c r="M270" i="1"/>
  <c r="S269" i="1"/>
  <c r="R269" i="1"/>
  <c r="Q269" i="1"/>
  <c r="P269" i="1"/>
  <c r="O269" i="1"/>
  <c r="N269" i="1"/>
  <c r="M269" i="1"/>
  <c r="S268" i="1"/>
  <c r="R268" i="1"/>
  <c r="Q268" i="1"/>
  <c r="P268" i="1"/>
  <c r="O268" i="1"/>
  <c r="N268" i="1"/>
  <c r="M268" i="1"/>
  <c r="S267" i="1"/>
  <c r="R267" i="1"/>
  <c r="Q267" i="1"/>
  <c r="P267" i="1"/>
  <c r="O267" i="1"/>
  <c r="N267" i="1"/>
  <c r="M267" i="1"/>
  <c r="S266" i="1"/>
  <c r="R266" i="1"/>
  <c r="Q266" i="1"/>
  <c r="P266" i="1"/>
  <c r="O266" i="1"/>
  <c r="N266" i="1"/>
  <c r="M266" i="1"/>
  <c r="S265" i="1"/>
  <c r="R265" i="1"/>
  <c r="Q265" i="1"/>
  <c r="P265" i="1"/>
  <c r="O265" i="1"/>
  <c r="N265" i="1"/>
  <c r="M265" i="1"/>
  <c r="S264" i="1"/>
  <c r="R264" i="1"/>
  <c r="Q264" i="1"/>
  <c r="P264" i="1"/>
  <c r="O264" i="1"/>
  <c r="N264" i="1"/>
  <c r="M264" i="1"/>
  <c r="S263" i="1"/>
  <c r="R263" i="1"/>
  <c r="Q263" i="1"/>
  <c r="P263" i="1"/>
  <c r="O263" i="1"/>
  <c r="N263" i="1"/>
  <c r="M263" i="1"/>
  <c r="S262" i="1"/>
  <c r="R262" i="1"/>
  <c r="Q262" i="1"/>
  <c r="P262" i="1"/>
  <c r="O262" i="1"/>
  <c r="N262" i="1"/>
  <c r="M262" i="1"/>
  <c r="S261" i="1"/>
  <c r="R261" i="1"/>
  <c r="Q261" i="1"/>
  <c r="P261" i="1"/>
  <c r="O261" i="1"/>
  <c r="N261" i="1"/>
  <c r="M261" i="1"/>
  <c r="S260" i="1"/>
  <c r="R260" i="1"/>
  <c r="Q260" i="1"/>
  <c r="P260" i="1"/>
  <c r="O260" i="1"/>
  <c r="N260" i="1"/>
  <c r="M260" i="1"/>
  <c r="S259" i="1"/>
  <c r="R259" i="1"/>
  <c r="Q259" i="1"/>
  <c r="P259" i="1"/>
  <c r="O259" i="1"/>
  <c r="N259" i="1"/>
  <c r="M259" i="1"/>
  <c r="S258" i="1"/>
  <c r="R258" i="1"/>
  <c r="Q258" i="1"/>
  <c r="P258" i="1"/>
  <c r="O258" i="1"/>
  <c r="N258" i="1"/>
  <c r="M258" i="1"/>
  <c r="S257" i="1"/>
  <c r="R257" i="1"/>
  <c r="Q257" i="1"/>
  <c r="P257" i="1"/>
  <c r="O257" i="1"/>
  <c r="N257" i="1"/>
  <c r="M257" i="1"/>
  <c r="S256" i="1"/>
  <c r="R256" i="1"/>
  <c r="Q256" i="1"/>
  <c r="P256" i="1"/>
  <c r="O256" i="1"/>
  <c r="N256" i="1"/>
  <c r="M256" i="1"/>
  <c r="S255" i="1"/>
  <c r="R255" i="1"/>
  <c r="Q255" i="1"/>
  <c r="P255" i="1"/>
  <c r="O255" i="1"/>
  <c r="N255" i="1"/>
  <c r="M255" i="1"/>
  <c r="S254" i="1"/>
  <c r="R254" i="1"/>
  <c r="Q254" i="1"/>
  <c r="P254" i="1"/>
  <c r="O254" i="1"/>
  <c r="N254" i="1"/>
  <c r="M254" i="1"/>
  <c r="S253" i="1"/>
  <c r="R253" i="1"/>
  <c r="Q253" i="1"/>
  <c r="P253" i="1"/>
  <c r="O253" i="1"/>
  <c r="N253" i="1"/>
  <c r="M253" i="1"/>
  <c r="S252" i="1"/>
  <c r="R252" i="1"/>
  <c r="Q252" i="1"/>
  <c r="P252" i="1"/>
  <c r="O252" i="1"/>
  <c r="N252" i="1"/>
  <c r="M252" i="1"/>
  <c r="S251" i="1"/>
  <c r="R251" i="1"/>
  <c r="Q251" i="1"/>
  <c r="P251" i="1"/>
  <c r="O251" i="1"/>
  <c r="N251" i="1"/>
  <c r="M251" i="1"/>
  <c r="S250" i="1"/>
  <c r="R250" i="1"/>
  <c r="Q250" i="1"/>
  <c r="P250" i="1"/>
  <c r="O250" i="1"/>
  <c r="N250" i="1"/>
  <c r="M250" i="1"/>
  <c r="S249" i="1"/>
  <c r="R249" i="1"/>
  <c r="Q249" i="1"/>
  <c r="P249" i="1"/>
  <c r="O249" i="1"/>
  <c r="N249" i="1"/>
  <c r="M249" i="1"/>
  <c r="S248" i="1"/>
  <c r="R248" i="1"/>
  <c r="Q248" i="1"/>
  <c r="P248" i="1"/>
  <c r="O248" i="1"/>
  <c r="N248" i="1"/>
  <c r="M248" i="1"/>
  <c r="S247" i="1"/>
  <c r="R247" i="1"/>
  <c r="Q247" i="1"/>
  <c r="P247" i="1"/>
  <c r="O247" i="1"/>
  <c r="N247" i="1"/>
  <c r="M247" i="1"/>
  <c r="S246" i="1"/>
  <c r="R246" i="1"/>
  <c r="Q246" i="1"/>
  <c r="P246" i="1"/>
  <c r="O246" i="1"/>
  <c r="N246" i="1"/>
  <c r="M246" i="1"/>
  <c r="S245" i="1"/>
  <c r="R245" i="1"/>
  <c r="Q245" i="1"/>
  <c r="P245" i="1"/>
  <c r="O245" i="1"/>
  <c r="N245" i="1"/>
  <c r="M245" i="1"/>
  <c r="S244" i="1"/>
  <c r="R244" i="1"/>
  <c r="Q244" i="1"/>
  <c r="P244" i="1"/>
  <c r="O244" i="1"/>
  <c r="N244" i="1"/>
  <c r="M244" i="1"/>
  <c r="S243" i="1"/>
  <c r="R243" i="1"/>
  <c r="Q243" i="1"/>
  <c r="P243" i="1"/>
  <c r="O243" i="1"/>
  <c r="N243" i="1"/>
  <c r="M243" i="1"/>
  <c r="S242" i="1"/>
  <c r="R242" i="1"/>
  <c r="Q242" i="1"/>
  <c r="P242" i="1"/>
  <c r="O242" i="1"/>
  <c r="N242" i="1"/>
  <c r="M242" i="1"/>
  <c r="S241" i="1"/>
  <c r="R241" i="1"/>
  <c r="Q241" i="1"/>
  <c r="P241" i="1"/>
  <c r="O241" i="1"/>
  <c r="N241" i="1"/>
  <c r="M241" i="1"/>
  <c r="S240" i="1"/>
  <c r="R240" i="1"/>
  <c r="Q240" i="1"/>
  <c r="P240" i="1"/>
  <c r="O240" i="1"/>
  <c r="N240" i="1"/>
  <c r="M240" i="1"/>
  <c r="S239" i="1"/>
  <c r="R239" i="1"/>
  <c r="Q239" i="1"/>
  <c r="P239" i="1"/>
  <c r="O239" i="1"/>
  <c r="N239" i="1"/>
  <c r="M239" i="1"/>
  <c r="S238" i="1"/>
  <c r="R238" i="1"/>
  <c r="Q238" i="1"/>
  <c r="P238" i="1"/>
  <c r="O238" i="1"/>
  <c r="N238" i="1"/>
  <c r="M238" i="1"/>
  <c r="S237" i="1"/>
  <c r="R237" i="1"/>
  <c r="Q237" i="1"/>
  <c r="P237" i="1"/>
  <c r="O237" i="1"/>
  <c r="N237" i="1"/>
  <c r="M237" i="1"/>
  <c r="S236" i="1"/>
  <c r="R236" i="1"/>
  <c r="Q236" i="1"/>
  <c r="P236" i="1"/>
  <c r="O236" i="1"/>
  <c r="N236" i="1"/>
  <c r="M236" i="1"/>
  <c r="S235" i="1"/>
  <c r="R235" i="1"/>
  <c r="Q235" i="1"/>
  <c r="P235" i="1"/>
  <c r="O235" i="1"/>
  <c r="N235" i="1"/>
  <c r="M235" i="1"/>
  <c r="S234" i="1"/>
  <c r="R234" i="1"/>
  <c r="Q234" i="1"/>
  <c r="P234" i="1"/>
  <c r="O234" i="1"/>
  <c r="N234" i="1"/>
  <c r="M234" i="1"/>
  <c r="S233" i="1"/>
  <c r="R233" i="1"/>
  <c r="Q233" i="1"/>
  <c r="P233" i="1"/>
  <c r="O233" i="1"/>
  <c r="N233" i="1"/>
  <c r="M233" i="1"/>
  <c r="S232" i="1"/>
  <c r="R232" i="1"/>
  <c r="Q232" i="1"/>
  <c r="P232" i="1"/>
  <c r="O232" i="1"/>
  <c r="N232" i="1"/>
  <c r="M232" i="1"/>
  <c r="S231" i="1"/>
  <c r="R231" i="1"/>
  <c r="Q231" i="1"/>
  <c r="P231" i="1"/>
  <c r="O231" i="1"/>
  <c r="N231" i="1"/>
  <c r="M231" i="1"/>
  <c r="S230" i="1"/>
  <c r="R230" i="1"/>
  <c r="Q230" i="1"/>
  <c r="P230" i="1"/>
  <c r="O230" i="1"/>
  <c r="N230" i="1"/>
  <c r="M230" i="1"/>
  <c r="S229" i="1"/>
  <c r="R229" i="1"/>
  <c r="Q229" i="1"/>
  <c r="P229" i="1"/>
  <c r="O229" i="1"/>
  <c r="N229" i="1"/>
  <c r="M229" i="1"/>
  <c r="S228" i="1"/>
  <c r="R228" i="1"/>
  <c r="Q228" i="1"/>
  <c r="P228" i="1"/>
  <c r="O228" i="1"/>
  <c r="N228" i="1"/>
  <c r="M228" i="1"/>
  <c r="S227" i="1"/>
  <c r="R227" i="1"/>
  <c r="Q227" i="1"/>
  <c r="P227" i="1"/>
  <c r="O227" i="1"/>
  <c r="N227" i="1"/>
  <c r="M227" i="1"/>
  <c r="S226" i="1"/>
  <c r="R226" i="1"/>
  <c r="Q226" i="1"/>
  <c r="P226" i="1"/>
  <c r="O226" i="1"/>
  <c r="N226" i="1"/>
  <c r="M226" i="1"/>
  <c r="S225" i="1"/>
  <c r="R225" i="1"/>
  <c r="Q225" i="1"/>
  <c r="P225" i="1"/>
  <c r="O225" i="1"/>
  <c r="N225" i="1"/>
  <c r="M225" i="1"/>
  <c r="S224" i="1"/>
  <c r="R224" i="1"/>
  <c r="Q224" i="1"/>
  <c r="P224" i="1"/>
  <c r="O224" i="1"/>
  <c r="N224" i="1"/>
  <c r="M224" i="1"/>
  <c r="S223" i="1"/>
  <c r="R223" i="1"/>
  <c r="Q223" i="1"/>
  <c r="P223" i="1"/>
  <c r="O223" i="1"/>
  <c r="N223" i="1"/>
  <c r="M223" i="1"/>
  <c r="S222" i="1"/>
  <c r="R222" i="1"/>
  <c r="Q222" i="1"/>
  <c r="P222" i="1"/>
  <c r="O222" i="1"/>
  <c r="N222" i="1"/>
  <c r="M222" i="1"/>
  <c r="S221" i="1"/>
  <c r="R221" i="1"/>
  <c r="Q221" i="1"/>
  <c r="P221" i="1"/>
  <c r="O221" i="1"/>
  <c r="N221" i="1"/>
  <c r="M221" i="1"/>
  <c r="S220" i="1"/>
  <c r="R220" i="1"/>
  <c r="Q220" i="1"/>
  <c r="P220" i="1"/>
  <c r="O220" i="1"/>
  <c r="N220" i="1"/>
  <c r="M220" i="1"/>
  <c r="S219" i="1"/>
  <c r="R219" i="1"/>
  <c r="Q219" i="1"/>
  <c r="P219" i="1"/>
  <c r="O219" i="1"/>
  <c r="N219" i="1"/>
  <c r="M219" i="1"/>
  <c r="S218" i="1"/>
  <c r="R218" i="1"/>
  <c r="Q218" i="1"/>
  <c r="P218" i="1"/>
  <c r="O218" i="1"/>
  <c r="N218" i="1"/>
  <c r="M218" i="1"/>
  <c r="S217" i="1"/>
  <c r="R217" i="1"/>
  <c r="Q217" i="1"/>
  <c r="P217" i="1"/>
  <c r="O217" i="1"/>
  <c r="N217" i="1"/>
  <c r="M217" i="1"/>
  <c r="S216" i="1"/>
  <c r="R216" i="1"/>
  <c r="Q216" i="1"/>
  <c r="P216" i="1"/>
  <c r="O216" i="1"/>
  <c r="N216" i="1"/>
  <c r="M216" i="1"/>
  <c r="S215" i="1"/>
  <c r="R215" i="1"/>
  <c r="Q215" i="1"/>
  <c r="P215" i="1"/>
  <c r="O215" i="1"/>
  <c r="N215" i="1"/>
  <c r="M215" i="1"/>
  <c r="S214" i="1"/>
  <c r="R214" i="1"/>
  <c r="Q214" i="1"/>
  <c r="P214" i="1"/>
  <c r="O214" i="1"/>
  <c r="N214" i="1"/>
  <c r="M214" i="1"/>
  <c r="S213" i="1"/>
  <c r="R213" i="1"/>
  <c r="Q213" i="1"/>
  <c r="P213" i="1"/>
  <c r="O213" i="1"/>
  <c r="N213" i="1"/>
  <c r="M213" i="1"/>
  <c r="S212" i="1"/>
  <c r="R212" i="1"/>
  <c r="Q212" i="1"/>
  <c r="P212" i="1"/>
  <c r="O212" i="1"/>
  <c r="N212" i="1"/>
  <c r="M212" i="1"/>
  <c r="S211" i="1"/>
  <c r="R211" i="1"/>
  <c r="Q211" i="1"/>
  <c r="P211" i="1"/>
  <c r="O211" i="1"/>
  <c r="N211" i="1"/>
  <c r="M211" i="1"/>
  <c r="S210" i="1"/>
  <c r="R210" i="1"/>
  <c r="Q210" i="1"/>
  <c r="P210" i="1"/>
  <c r="O210" i="1"/>
  <c r="N210" i="1"/>
  <c r="M210" i="1"/>
  <c r="S209" i="1"/>
  <c r="R209" i="1"/>
  <c r="Q209" i="1"/>
  <c r="P209" i="1"/>
  <c r="O209" i="1"/>
  <c r="N209" i="1"/>
  <c r="M209" i="1"/>
  <c r="S208" i="1"/>
  <c r="R208" i="1"/>
  <c r="Q208" i="1"/>
  <c r="P208" i="1"/>
  <c r="O208" i="1"/>
  <c r="N208" i="1"/>
  <c r="M208" i="1"/>
  <c r="S207" i="1"/>
  <c r="R207" i="1"/>
  <c r="Q207" i="1"/>
  <c r="P207" i="1"/>
  <c r="O207" i="1"/>
  <c r="N207" i="1"/>
  <c r="M207" i="1"/>
  <c r="S206" i="1"/>
  <c r="R206" i="1"/>
  <c r="Q206" i="1"/>
  <c r="P206" i="1"/>
  <c r="O206" i="1"/>
  <c r="N206" i="1"/>
  <c r="M206" i="1"/>
  <c r="S205" i="1"/>
  <c r="R205" i="1"/>
  <c r="Q205" i="1"/>
  <c r="P205" i="1"/>
  <c r="O205" i="1"/>
  <c r="N205" i="1"/>
  <c r="M205" i="1"/>
  <c r="S204" i="1"/>
  <c r="R204" i="1"/>
  <c r="Q204" i="1"/>
  <c r="P204" i="1"/>
  <c r="O204" i="1"/>
  <c r="N204" i="1"/>
  <c r="M204" i="1"/>
  <c r="S203" i="1"/>
  <c r="R203" i="1"/>
  <c r="Q203" i="1"/>
  <c r="P203" i="1"/>
  <c r="O203" i="1"/>
  <c r="N203" i="1"/>
  <c r="M203" i="1"/>
  <c r="S202" i="1"/>
  <c r="R202" i="1"/>
  <c r="Q202" i="1"/>
  <c r="P202" i="1"/>
  <c r="O202" i="1"/>
  <c r="N202" i="1"/>
  <c r="M202" i="1"/>
  <c r="S201" i="1"/>
  <c r="R201" i="1"/>
  <c r="Q201" i="1"/>
  <c r="P201" i="1"/>
  <c r="O201" i="1"/>
  <c r="N201" i="1"/>
  <c r="M201" i="1"/>
  <c r="S200" i="1"/>
  <c r="R200" i="1"/>
  <c r="Q200" i="1"/>
  <c r="P200" i="1"/>
  <c r="O200" i="1"/>
  <c r="N200" i="1"/>
  <c r="M200" i="1"/>
  <c r="S199" i="1"/>
  <c r="R199" i="1"/>
  <c r="Q199" i="1"/>
  <c r="P199" i="1"/>
  <c r="O199" i="1"/>
  <c r="N199" i="1"/>
  <c r="M199" i="1"/>
  <c r="S198" i="1"/>
  <c r="R198" i="1"/>
  <c r="Q198" i="1"/>
  <c r="P198" i="1"/>
  <c r="O198" i="1"/>
  <c r="N198" i="1"/>
  <c r="M198" i="1"/>
  <c r="S197" i="1"/>
  <c r="R197" i="1"/>
  <c r="Q197" i="1"/>
  <c r="P197" i="1"/>
  <c r="O197" i="1"/>
  <c r="N197" i="1"/>
  <c r="M197" i="1"/>
  <c r="S196" i="1"/>
  <c r="R196" i="1"/>
  <c r="Q196" i="1"/>
  <c r="P196" i="1"/>
  <c r="O196" i="1"/>
  <c r="N196" i="1"/>
  <c r="M196" i="1"/>
  <c r="S195" i="1"/>
  <c r="R195" i="1"/>
  <c r="Q195" i="1"/>
  <c r="P195" i="1"/>
  <c r="O195" i="1"/>
  <c r="N195" i="1"/>
  <c r="M195" i="1"/>
  <c r="S194" i="1"/>
  <c r="R194" i="1"/>
  <c r="Q194" i="1"/>
  <c r="P194" i="1"/>
  <c r="O194" i="1"/>
  <c r="N194" i="1"/>
  <c r="M194" i="1"/>
  <c r="S193" i="1"/>
  <c r="R193" i="1"/>
  <c r="Q193" i="1"/>
  <c r="P193" i="1"/>
  <c r="O193" i="1"/>
  <c r="N193" i="1"/>
  <c r="M193" i="1"/>
  <c r="S192" i="1"/>
  <c r="R192" i="1"/>
  <c r="Q192" i="1"/>
  <c r="P192" i="1"/>
  <c r="O192" i="1"/>
  <c r="N192" i="1"/>
  <c r="M192" i="1"/>
  <c r="S191" i="1"/>
  <c r="R191" i="1"/>
  <c r="Q191" i="1"/>
  <c r="P191" i="1"/>
  <c r="O191" i="1"/>
  <c r="N191" i="1"/>
  <c r="M191" i="1"/>
  <c r="S190" i="1"/>
  <c r="R190" i="1"/>
  <c r="Q190" i="1"/>
  <c r="P190" i="1"/>
  <c r="O190" i="1"/>
  <c r="N190" i="1"/>
  <c r="M190" i="1"/>
  <c r="S189" i="1"/>
  <c r="R189" i="1"/>
  <c r="Q189" i="1"/>
  <c r="P189" i="1"/>
  <c r="O189" i="1"/>
  <c r="N189" i="1"/>
  <c r="M189" i="1"/>
  <c r="S188" i="1"/>
  <c r="R188" i="1"/>
  <c r="Q188" i="1"/>
  <c r="P188" i="1"/>
  <c r="O188" i="1"/>
  <c r="N188" i="1"/>
  <c r="M188" i="1"/>
  <c r="S187" i="1"/>
  <c r="R187" i="1"/>
  <c r="Q187" i="1"/>
  <c r="P187" i="1"/>
  <c r="O187" i="1"/>
  <c r="N187" i="1"/>
  <c r="M187" i="1"/>
  <c r="S186" i="1"/>
  <c r="R186" i="1"/>
  <c r="Q186" i="1"/>
  <c r="P186" i="1"/>
  <c r="O186" i="1"/>
  <c r="N186" i="1"/>
  <c r="M186" i="1"/>
  <c r="S185" i="1"/>
  <c r="R185" i="1"/>
  <c r="Q185" i="1"/>
  <c r="P185" i="1"/>
  <c r="O185" i="1"/>
  <c r="N185" i="1"/>
  <c r="M185" i="1"/>
  <c r="S184" i="1"/>
  <c r="R184" i="1"/>
  <c r="Q184" i="1"/>
  <c r="P184" i="1"/>
  <c r="O184" i="1"/>
  <c r="N184" i="1"/>
  <c r="M184" i="1"/>
  <c r="S183" i="1"/>
  <c r="R183" i="1"/>
  <c r="Q183" i="1"/>
  <c r="P183" i="1"/>
  <c r="O183" i="1"/>
  <c r="N183" i="1"/>
  <c r="M183" i="1"/>
  <c r="S182" i="1"/>
  <c r="R182" i="1"/>
  <c r="Q182" i="1"/>
  <c r="P182" i="1"/>
  <c r="O182" i="1"/>
  <c r="N182" i="1"/>
  <c r="M182" i="1"/>
  <c r="S181" i="1"/>
  <c r="R181" i="1"/>
  <c r="Q181" i="1"/>
  <c r="P181" i="1"/>
  <c r="O181" i="1"/>
  <c r="N181" i="1"/>
  <c r="M181" i="1"/>
  <c r="S180" i="1"/>
  <c r="R180" i="1"/>
  <c r="Q180" i="1"/>
  <c r="P180" i="1"/>
  <c r="O180" i="1"/>
  <c r="N180" i="1"/>
  <c r="M180" i="1"/>
  <c r="S179" i="1"/>
  <c r="R179" i="1"/>
  <c r="Q179" i="1"/>
  <c r="P179" i="1"/>
  <c r="O179" i="1"/>
  <c r="N179" i="1"/>
  <c r="M179" i="1"/>
  <c r="S178" i="1"/>
  <c r="R178" i="1"/>
  <c r="Q178" i="1"/>
  <c r="P178" i="1"/>
  <c r="O178" i="1"/>
  <c r="N178" i="1"/>
  <c r="M178" i="1"/>
  <c r="S177" i="1"/>
  <c r="R177" i="1"/>
  <c r="Q177" i="1"/>
  <c r="P177" i="1"/>
  <c r="O177" i="1"/>
  <c r="N177" i="1"/>
  <c r="M177" i="1"/>
  <c r="S176" i="1"/>
  <c r="R176" i="1"/>
  <c r="Q176" i="1"/>
  <c r="P176" i="1"/>
  <c r="O176" i="1"/>
  <c r="N176" i="1"/>
  <c r="M176" i="1"/>
  <c r="S175" i="1"/>
  <c r="R175" i="1"/>
  <c r="Q175" i="1"/>
  <c r="P175" i="1"/>
  <c r="O175" i="1"/>
  <c r="N175" i="1"/>
  <c r="M175" i="1"/>
  <c r="S174" i="1"/>
  <c r="R174" i="1"/>
  <c r="Q174" i="1"/>
  <c r="P174" i="1"/>
  <c r="O174" i="1"/>
  <c r="N174" i="1"/>
  <c r="M174" i="1"/>
  <c r="S173" i="1"/>
  <c r="R173" i="1"/>
  <c r="Q173" i="1"/>
  <c r="P173" i="1"/>
  <c r="O173" i="1"/>
  <c r="N173" i="1"/>
  <c r="M173" i="1"/>
  <c r="S172" i="1"/>
  <c r="R172" i="1"/>
  <c r="Q172" i="1"/>
  <c r="P172" i="1"/>
  <c r="O172" i="1"/>
  <c r="N172" i="1"/>
  <c r="M172" i="1"/>
  <c r="S171" i="1"/>
  <c r="R171" i="1"/>
  <c r="Q171" i="1"/>
  <c r="P171" i="1"/>
  <c r="O171" i="1"/>
  <c r="N171" i="1"/>
  <c r="M171" i="1"/>
  <c r="S170" i="1"/>
  <c r="R170" i="1"/>
  <c r="Q170" i="1"/>
  <c r="P170" i="1"/>
  <c r="O170" i="1"/>
  <c r="N170" i="1"/>
  <c r="M170" i="1"/>
  <c r="S169" i="1"/>
  <c r="R169" i="1"/>
  <c r="Q169" i="1"/>
  <c r="P169" i="1"/>
  <c r="O169" i="1"/>
  <c r="N169" i="1"/>
  <c r="M169" i="1"/>
  <c r="S168" i="1"/>
  <c r="R168" i="1"/>
  <c r="Q168" i="1"/>
  <c r="P168" i="1"/>
  <c r="O168" i="1"/>
  <c r="N168" i="1"/>
  <c r="M168" i="1"/>
  <c r="S167" i="1"/>
  <c r="R167" i="1"/>
  <c r="Q167" i="1"/>
  <c r="P167" i="1"/>
  <c r="O167" i="1"/>
  <c r="N167" i="1"/>
  <c r="M167" i="1"/>
  <c r="S166" i="1"/>
  <c r="R166" i="1"/>
  <c r="Q166" i="1"/>
  <c r="P166" i="1"/>
  <c r="O166" i="1"/>
  <c r="N166" i="1"/>
  <c r="M166" i="1"/>
  <c r="S165" i="1"/>
  <c r="R165" i="1"/>
  <c r="Q165" i="1"/>
  <c r="P165" i="1"/>
  <c r="O165" i="1"/>
  <c r="N165" i="1"/>
  <c r="M165" i="1"/>
  <c r="S164" i="1"/>
  <c r="R164" i="1"/>
  <c r="Q164" i="1"/>
  <c r="P164" i="1"/>
  <c r="O164" i="1"/>
  <c r="N164" i="1"/>
  <c r="M164" i="1"/>
  <c r="S163" i="1"/>
  <c r="R163" i="1"/>
  <c r="Q163" i="1"/>
  <c r="P163" i="1"/>
  <c r="O163" i="1"/>
  <c r="N163" i="1"/>
  <c r="M163" i="1"/>
  <c r="S162" i="1"/>
  <c r="R162" i="1"/>
  <c r="Q162" i="1"/>
  <c r="P162" i="1"/>
  <c r="O162" i="1"/>
  <c r="N162" i="1"/>
  <c r="M162" i="1"/>
  <c r="S161" i="1"/>
  <c r="R161" i="1"/>
  <c r="Q161" i="1"/>
  <c r="P161" i="1"/>
  <c r="O161" i="1"/>
  <c r="N161" i="1"/>
  <c r="M161" i="1"/>
  <c r="S160" i="1"/>
  <c r="R160" i="1"/>
  <c r="Q160" i="1"/>
  <c r="P160" i="1"/>
  <c r="O160" i="1"/>
  <c r="N160" i="1"/>
  <c r="M160" i="1"/>
  <c r="S159" i="1"/>
  <c r="R159" i="1"/>
  <c r="Q159" i="1"/>
  <c r="P159" i="1"/>
  <c r="O159" i="1"/>
  <c r="N159" i="1"/>
  <c r="M159" i="1"/>
  <c r="S158" i="1"/>
  <c r="R158" i="1"/>
  <c r="Q158" i="1"/>
  <c r="P158" i="1"/>
  <c r="O158" i="1"/>
  <c r="N158" i="1"/>
  <c r="M158" i="1"/>
  <c r="S157" i="1"/>
  <c r="R157" i="1"/>
  <c r="Q157" i="1"/>
  <c r="P157" i="1"/>
  <c r="O157" i="1"/>
  <c r="N157" i="1"/>
  <c r="M157" i="1"/>
  <c r="S156" i="1"/>
  <c r="R156" i="1"/>
  <c r="Q156" i="1"/>
  <c r="P156" i="1"/>
  <c r="O156" i="1"/>
  <c r="N156" i="1"/>
  <c r="M156" i="1"/>
  <c r="S155" i="1"/>
  <c r="R155" i="1"/>
  <c r="Q155" i="1"/>
  <c r="P155" i="1"/>
  <c r="O155" i="1"/>
  <c r="N155" i="1"/>
  <c r="M155" i="1"/>
  <c r="S154" i="1"/>
  <c r="R154" i="1"/>
  <c r="Q154" i="1"/>
  <c r="P154" i="1"/>
  <c r="O154" i="1"/>
  <c r="N154" i="1"/>
  <c r="M154" i="1"/>
  <c r="S153" i="1"/>
  <c r="R153" i="1"/>
  <c r="Q153" i="1"/>
  <c r="P153" i="1"/>
  <c r="O153" i="1"/>
  <c r="N153" i="1"/>
  <c r="M153" i="1"/>
  <c r="S152" i="1"/>
  <c r="R152" i="1"/>
  <c r="Q152" i="1"/>
  <c r="P152" i="1"/>
  <c r="O152" i="1"/>
  <c r="N152" i="1"/>
  <c r="M152" i="1"/>
  <c r="S151" i="1"/>
  <c r="R151" i="1"/>
  <c r="Q151" i="1"/>
  <c r="P151" i="1"/>
  <c r="O151" i="1"/>
  <c r="N151" i="1"/>
  <c r="M151" i="1"/>
  <c r="S150" i="1"/>
  <c r="R150" i="1"/>
  <c r="Q150" i="1"/>
  <c r="P150" i="1"/>
  <c r="O150" i="1"/>
  <c r="N150" i="1"/>
  <c r="M150" i="1"/>
  <c r="S149" i="1"/>
  <c r="R149" i="1"/>
  <c r="Q149" i="1"/>
  <c r="P149" i="1"/>
  <c r="O149" i="1"/>
  <c r="N149" i="1"/>
  <c r="M149" i="1"/>
  <c r="S148" i="1"/>
  <c r="R148" i="1"/>
  <c r="Q148" i="1"/>
  <c r="P148" i="1"/>
  <c r="O148" i="1"/>
  <c r="N148" i="1"/>
  <c r="M148" i="1"/>
  <c r="S147" i="1"/>
  <c r="R147" i="1"/>
  <c r="Q147" i="1"/>
  <c r="P147" i="1"/>
  <c r="O147" i="1"/>
  <c r="N147" i="1"/>
  <c r="M147" i="1"/>
  <c r="S146" i="1"/>
  <c r="R146" i="1"/>
  <c r="Q146" i="1"/>
  <c r="P146" i="1"/>
  <c r="O146" i="1"/>
  <c r="N146" i="1"/>
  <c r="M146" i="1"/>
  <c r="S145" i="1"/>
  <c r="R145" i="1"/>
  <c r="Q145" i="1"/>
  <c r="P145" i="1"/>
  <c r="O145" i="1"/>
  <c r="N145" i="1"/>
  <c r="M145" i="1"/>
  <c r="S144" i="1"/>
  <c r="R144" i="1"/>
  <c r="Q144" i="1"/>
  <c r="P144" i="1"/>
  <c r="O144" i="1"/>
  <c r="N144" i="1"/>
  <c r="M144" i="1"/>
  <c r="S143" i="1"/>
  <c r="R143" i="1"/>
  <c r="Q143" i="1"/>
  <c r="P143" i="1"/>
  <c r="O143" i="1"/>
  <c r="N143" i="1"/>
  <c r="M143" i="1"/>
  <c r="S142" i="1"/>
  <c r="R142" i="1"/>
  <c r="Q142" i="1"/>
  <c r="P142" i="1"/>
  <c r="O142" i="1"/>
  <c r="N142" i="1"/>
  <c r="M142" i="1"/>
  <c r="S141" i="1"/>
  <c r="R141" i="1"/>
  <c r="Q141" i="1"/>
  <c r="P141" i="1"/>
  <c r="O141" i="1"/>
  <c r="N141" i="1"/>
  <c r="M141" i="1"/>
  <c r="S140" i="1"/>
  <c r="R140" i="1"/>
  <c r="Q140" i="1"/>
  <c r="P140" i="1"/>
  <c r="O140" i="1"/>
  <c r="N140" i="1"/>
  <c r="M140" i="1"/>
  <c r="S139" i="1"/>
  <c r="R139" i="1"/>
  <c r="Q139" i="1"/>
  <c r="P139" i="1"/>
  <c r="O139" i="1"/>
  <c r="N139" i="1"/>
  <c r="M139" i="1"/>
  <c r="S138" i="1"/>
  <c r="R138" i="1"/>
  <c r="Q138" i="1"/>
  <c r="P138" i="1"/>
  <c r="O138" i="1"/>
  <c r="N138" i="1"/>
  <c r="M138" i="1"/>
  <c r="S137" i="1"/>
  <c r="R137" i="1"/>
  <c r="Q137" i="1"/>
  <c r="P137" i="1"/>
  <c r="O137" i="1"/>
  <c r="N137" i="1"/>
  <c r="M137" i="1"/>
  <c r="S136" i="1"/>
  <c r="R136" i="1"/>
  <c r="Q136" i="1"/>
  <c r="P136" i="1"/>
  <c r="O136" i="1"/>
  <c r="N136" i="1"/>
  <c r="M136" i="1"/>
  <c r="S135" i="1"/>
  <c r="R135" i="1"/>
  <c r="Q135" i="1"/>
  <c r="P135" i="1"/>
  <c r="O135" i="1"/>
  <c r="N135" i="1"/>
  <c r="M135" i="1"/>
  <c r="S134" i="1"/>
  <c r="R134" i="1"/>
  <c r="Q134" i="1"/>
  <c r="P134" i="1"/>
  <c r="O134" i="1"/>
  <c r="N134" i="1"/>
  <c r="M134" i="1"/>
  <c r="S133" i="1"/>
  <c r="R133" i="1"/>
  <c r="Q133" i="1"/>
  <c r="P133" i="1"/>
  <c r="O133" i="1"/>
  <c r="N133" i="1"/>
  <c r="M133" i="1"/>
  <c r="S132" i="1"/>
  <c r="R132" i="1"/>
  <c r="Q132" i="1"/>
  <c r="P132" i="1"/>
  <c r="O132" i="1"/>
  <c r="N132" i="1"/>
  <c r="M132" i="1"/>
  <c r="S131" i="1"/>
  <c r="R131" i="1"/>
  <c r="Q131" i="1"/>
  <c r="P131" i="1"/>
  <c r="O131" i="1"/>
  <c r="N131" i="1"/>
  <c r="M131" i="1"/>
  <c r="S130" i="1"/>
  <c r="R130" i="1"/>
  <c r="Q130" i="1"/>
  <c r="P130" i="1"/>
  <c r="O130" i="1"/>
  <c r="N130" i="1"/>
  <c r="M130" i="1"/>
  <c r="S129" i="1"/>
  <c r="R129" i="1"/>
  <c r="Q129" i="1"/>
  <c r="P129" i="1"/>
  <c r="O129" i="1"/>
  <c r="N129" i="1"/>
  <c r="M129" i="1"/>
  <c r="S128" i="1"/>
  <c r="R128" i="1"/>
  <c r="Q128" i="1"/>
  <c r="P128" i="1"/>
  <c r="O128" i="1"/>
  <c r="N128" i="1"/>
  <c r="M128" i="1"/>
  <c r="S127" i="1"/>
  <c r="R127" i="1"/>
  <c r="Q127" i="1"/>
  <c r="P127" i="1"/>
  <c r="O127" i="1"/>
  <c r="N127" i="1"/>
  <c r="M127" i="1"/>
  <c r="S126" i="1"/>
  <c r="R126" i="1"/>
  <c r="Q126" i="1"/>
  <c r="P126" i="1"/>
  <c r="O126" i="1"/>
  <c r="N126" i="1"/>
  <c r="M126" i="1"/>
  <c r="S125" i="1"/>
  <c r="R125" i="1"/>
  <c r="Q125" i="1"/>
  <c r="P125" i="1"/>
  <c r="O125" i="1"/>
  <c r="N125" i="1"/>
  <c r="M125" i="1"/>
  <c r="S124" i="1"/>
  <c r="R124" i="1"/>
  <c r="Q124" i="1"/>
  <c r="P124" i="1"/>
  <c r="O124" i="1"/>
  <c r="N124" i="1"/>
  <c r="M124" i="1"/>
  <c r="S123" i="1"/>
  <c r="R123" i="1"/>
  <c r="Q123" i="1"/>
  <c r="P123" i="1"/>
  <c r="O123" i="1"/>
  <c r="N123" i="1"/>
  <c r="M123" i="1"/>
  <c r="S122" i="1"/>
  <c r="R122" i="1"/>
  <c r="Q122" i="1"/>
  <c r="P122" i="1"/>
  <c r="O122" i="1"/>
  <c r="N122" i="1"/>
  <c r="M122" i="1"/>
  <c r="S121" i="1"/>
  <c r="R121" i="1"/>
  <c r="Q121" i="1"/>
  <c r="P121" i="1"/>
  <c r="O121" i="1"/>
  <c r="N121" i="1"/>
  <c r="M121" i="1"/>
  <c r="S120" i="1"/>
  <c r="R120" i="1"/>
  <c r="Q120" i="1"/>
  <c r="P120" i="1"/>
  <c r="O120" i="1"/>
  <c r="N120" i="1"/>
  <c r="M120" i="1"/>
  <c r="S119" i="1"/>
  <c r="R119" i="1"/>
  <c r="Q119" i="1"/>
  <c r="P119" i="1"/>
  <c r="O119" i="1"/>
  <c r="N119" i="1"/>
  <c r="M119" i="1"/>
  <c r="S118" i="1"/>
  <c r="R118" i="1"/>
  <c r="Q118" i="1"/>
  <c r="P118" i="1"/>
  <c r="O118" i="1"/>
  <c r="N118" i="1"/>
  <c r="M118" i="1"/>
  <c r="S117" i="1"/>
  <c r="R117" i="1"/>
  <c r="Q117" i="1"/>
  <c r="P117" i="1"/>
  <c r="O117" i="1"/>
  <c r="N117" i="1"/>
  <c r="M117" i="1"/>
  <c r="S116" i="1"/>
  <c r="R116" i="1"/>
  <c r="Q116" i="1"/>
  <c r="P116" i="1"/>
  <c r="O116" i="1"/>
  <c r="N116" i="1"/>
  <c r="M116" i="1"/>
  <c r="S115" i="1"/>
  <c r="R115" i="1"/>
  <c r="Q115" i="1"/>
  <c r="P115" i="1"/>
  <c r="O115" i="1"/>
  <c r="N115" i="1"/>
  <c r="M115" i="1"/>
  <c r="S114" i="1"/>
  <c r="R114" i="1"/>
  <c r="Q114" i="1"/>
  <c r="P114" i="1"/>
  <c r="O114" i="1"/>
  <c r="N114" i="1"/>
  <c r="M114" i="1"/>
  <c r="S113" i="1"/>
  <c r="R113" i="1"/>
  <c r="Q113" i="1"/>
  <c r="P113" i="1"/>
  <c r="O113" i="1"/>
  <c r="N113" i="1"/>
  <c r="M113" i="1"/>
  <c r="S112" i="1"/>
  <c r="R112" i="1"/>
  <c r="Q112" i="1"/>
  <c r="P112" i="1"/>
  <c r="O112" i="1"/>
  <c r="N112" i="1"/>
  <c r="M112" i="1"/>
  <c r="S111" i="1"/>
  <c r="R111" i="1"/>
  <c r="Q111" i="1"/>
  <c r="P111" i="1"/>
  <c r="O111" i="1"/>
  <c r="N111" i="1"/>
  <c r="M111" i="1"/>
  <c r="S110" i="1"/>
  <c r="R110" i="1"/>
  <c r="Q110" i="1"/>
  <c r="P110" i="1"/>
  <c r="O110" i="1"/>
  <c r="N110" i="1"/>
  <c r="M110" i="1"/>
  <c r="S109" i="1"/>
  <c r="R109" i="1"/>
  <c r="Q109" i="1"/>
  <c r="P109" i="1"/>
  <c r="O109" i="1"/>
  <c r="N109" i="1"/>
  <c r="M109" i="1"/>
  <c r="S108" i="1"/>
  <c r="R108" i="1"/>
  <c r="Q108" i="1"/>
  <c r="P108" i="1"/>
  <c r="O108" i="1"/>
  <c r="N108" i="1"/>
  <c r="M108" i="1"/>
  <c r="S107" i="1"/>
  <c r="R107" i="1"/>
  <c r="Q107" i="1"/>
  <c r="P107" i="1"/>
  <c r="O107" i="1"/>
  <c r="N107" i="1"/>
  <c r="M107" i="1"/>
  <c r="S106" i="1"/>
  <c r="R106" i="1"/>
  <c r="Q106" i="1"/>
  <c r="P106" i="1"/>
  <c r="O106" i="1"/>
  <c r="N106" i="1"/>
  <c r="M106" i="1"/>
  <c r="S105" i="1"/>
  <c r="R105" i="1"/>
  <c r="Q105" i="1"/>
  <c r="P105" i="1"/>
  <c r="O105" i="1"/>
  <c r="N105" i="1"/>
  <c r="M105" i="1"/>
  <c r="S104" i="1"/>
  <c r="R104" i="1"/>
  <c r="Q104" i="1"/>
  <c r="P104" i="1"/>
  <c r="O104" i="1"/>
  <c r="N104" i="1"/>
  <c r="M104" i="1"/>
  <c r="S103" i="1"/>
  <c r="R103" i="1"/>
  <c r="Q103" i="1"/>
  <c r="P103" i="1"/>
  <c r="O103" i="1"/>
  <c r="N103" i="1"/>
  <c r="M103" i="1"/>
  <c r="S102" i="1"/>
  <c r="R102" i="1"/>
  <c r="Q102" i="1"/>
  <c r="P102" i="1"/>
  <c r="O102" i="1"/>
  <c r="N102" i="1"/>
  <c r="M102" i="1"/>
  <c r="S101" i="1"/>
  <c r="R101" i="1"/>
  <c r="Q101" i="1"/>
  <c r="P101" i="1"/>
  <c r="O101" i="1"/>
  <c r="N101" i="1"/>
  <c r="M101" i="1"/>
  <c r="S100" i="1"/>
  <c r="R100" i="1"/>
  <c r="Q100" i="1"/>
  <c r="P100" i="1"/>
  <c r="O100" i="1"/>
  <c r="N100" i="1"/>
  <c r="M100" i="1"/>
  <c r="S99" i="1"/>
  <c r="R99" i="1"/>
  <c r="Q99" i="1"/>
  <c r="P99" i="1"/>
  <c r="O99" i="1"/>
  <c r="N99" i="1"/>
  <c r="M99" i="1"/>
  <c r="S98" i="1"/>
  <c r="R98" i="1"/>
  <c r="Q98" i="1"/>
  <c r="P98" i="1"/>
  <c r="O98" i="1"/>
  <c r="N98" i="1"/>
  <c r="M98" i="1"/>
  <c r="S97" i="1"/>
  <c r="R97" i="1"/>
  <c r="Q97" i="1"/>
  <c r="P97" i="1"/>
  <c r="O97" i="1"/>
  <c r="N97" i="1"/>
  <c r="M97" i="1"/>
  <c r="S96" i="1"/>
  <c r="R96" i="1"/>
  <c r="Q96" i="1"/>
  <c r="P96" i="1"/>
  <c r="O96" i="1"/>
  <c r="N96" i="1"/>
  <c r="M96" i="1"/>
  <c r="S95" i="1"/>
  <c r="R95" i="1"/>
  <c r="Q95" i="1"/>
  <c r="P95" i="1"/>
  <c r="O95" i="1"/>
  <c r="N95" i="1"/>
  <c r="M95" i="1"/>
  <c r="S94" i="1"/>
  <c r="R94" i="1"/>
  <c r="Q94" i="1"/>
  <c r="P94" i="1"/>
  <c r="O94" i="1"/>
  <c r="N94" i="1"/>
  <c r="M94" i="1"/>
  <c r="S93" i="1"/>
  <c r="R93" i="1"/>
  <c r="Q93" i="1"/>
  <c r="P93" i="1"/>
  <c r="O93" i="1"/>
  <c r="N93" i="1"/>
  <c r="M93" i="1"/>
  <c r="S92" i="1"/>
  <c r="R92" i="1"/>
  <c r="Q92" i="1"/>
  <c r="P92" i="1"/>
  <c r="O92" i="1"/>
  <c r="N92" i="1"/>
  <c r="M92" i="1"/>
  <c r="S91" i="1"/>
  <c r="R91" i="1"/>
  <c r="Q91" i="1"/>
  <c r="P91" i="1"/>
  <c r="O91" i="1"/>
  <c r="N91" i="1"/>
  <c r="M91" i="1"/>
  <c r="S90" i="1"/>
  <c r="R90" i="1"/>
  <c r="Q90" i="1"/>
  <c r="P90" i="1"/>
  <c r="O90" i="1"/>
  <c r="N90" i="1"/>
  <c r="M90" i="1"/>
  <c r="S89" i="1"/>
  <c r="R89" i="1"/>
  <c r="Q89" i="1"/>
  <c r="P89" i="1"/>
  <c r="O89" i="1"/>
  <c r="N89" i="1"/>
  <c r="M89" i="1"/>
  <c r="S88" i="1"/>
  <c r="R88" i="1"/>
  <c r="Q88" i="1"/>
  <c r="P88" i="1"/>
  <c r="O88" i="1"/>
  <c r="N88" i="1"/>
  <c r="M88" i="1"/>
  <c r="S87" i="1"/>
  <c r="R87" i="1"/>
  <c r="Q87" i="1"/>
  <c r="P87" i="1"/>
  <c r="O87" i="1"/>
  <c r="N87" i="1"/>
  <c r="M87" i="1"/>
  <c r="S86" i="1"/>
  <c r="R86" i="1"/>
  <c r="Q86" i="1"/>
  <c r="P86" i="1"/>
  <c r="O86" i="1"/>
  <c r="N86" i="1"/>
  <c r="M86" i="1"/>
  <c r="S85" i="1"/>
  <c r="R85" i="1"/>
  <c r="Q85" i="1"/>
  <c r="P85" i="1"/>
  <c r="O85" i="1"/>
  <c r="N85" i="1"/>
  <c r="M85" i="1"/>
  <c r="S84" i="1"/>
  <c r="R84" i="1"/>
  <c r="Q84" i="1"/>
  <c r="P84" i="1"/>
  <c r="O84" i="1"/>
  <c r="N84" i="1"/>
  <c r="M84" i="1"/>
  <c r="S83" i="1"/>
  <c r="R83" i="1"/>
  <c r="Q83" i="1"/>
  <c r="P83" i="1"/>
  <c r="O83" i="1"/>
  <c r="N83" i="1"/>
  <c r="M83" i="1"/>
  <c r="S82" i="1"/>
  <c r="R82" i="1"/>
  <c r="Q82" i="1"/>
  <c r="P82" i="1"/>
  <c r="O82" i="1"/>
  <c r="N82" i="1"/>
  <c r="M82" i="1"/>
  <c r="S81" i="1"/>
  <c r="R81" i="1"/>
  <c r="Q81" i="1"/>
  <c r="P81" i="1"/>
  <c r="O81" i="1"/>
  <c r="N81" i="1"/>
  <c r="M81" i="1"/>
  <c r="S80" i="1"/>
  <c r="R80" i="1"/>
  <c r="Q80" i="1"/>
  <c r="P80" i="1"/>
  <c r="O80" i="1"/>
  <c r="N80" i="1"/>
  <c r="M80" i="1"/>
  <c r="S79" i="1"/>
  <c r="R79" i="1"/>
  <c r="Q79" i="1"/>
  <c r="P79" i="1"/>
  <c r="O79" i="1"/>
  <c r="N79" i="1"/>
  <c r="M79" i="1"/>
  <c r="S78" i="1"/>
  <c r="R78" i="1"/>
  <c r="Q78" i="1"/>
  <c r="P78" i="1"/>
  <c r="O78" i="1"/>
  <c r="N78" i="1"/>
  <c r="M78" i="1"/>
  <c r="S77" i="1"/>
  <c r="R77" i="1"/>
  <c r="Q77" i="1"/>
  <c r="P77" i="1"/>
  <c r="O77" i="1"/>
  <c r="N77" i="1"/>
  <c r="M77" i="1"/>
  <c r="S76" i="1"/>
  <c r="R76" i="1"/>
  <c r="Q76" i="1"/>
  <c r="P76" i="1"/>
  <c r="O76" i="1"/>
  <c r="N76" i="1"/>
  <c r="M76" i="1"/>
  <c r="S75" i="1"/>
  <c r="R75" i="1"/>
  <c r="Q75" i="1"/>
  <c r="P75" i="1"/>
  <c r="O75" i="1"/>
  <c r="N75" i="1"/>
  <c r="M75" i="1"/>
  <c r="S74" i="1"/>
  <c r="R74" i="1"/>
  <c r="Q74" i="1"/>
  <c r="P74" i="1"/>
  <c r="O74" i="1"/>
  <c r="N74" i="1"/>
  <c r="M74" i="1"/>
  <c r="S73" i="1"/>
  <c r="R73" i="1"/>
  <c r="Q73" i="1"/>
  <c r="P73" i="1"/>
  <c r="O73" i="1"/>
  <c r="N73" i="1"/>
  <c r="M73" i="1"/>
  <c r="S72" i="1"/>
  <c r="R72" i="1"/>
  <c r="Q72" i="1"/>
  <c r="P72" i="1"/>
  <c r="O72" i="1"/>
  <c r="N72" i="1"/>
  <c r="M72" i="1"/>
  <c r="S71" i="1"/>
  <c r="R71" i="1"/>
  <c r="Q71" i="1"/>
  <c r="P71" i="1"/>
  <c r="O71" i="1"/>
  <c r="N71" i="1"/>
  <c r="M71" i="1"/>
  <c r="S70" i="1"/>
  <c r="R70" i="1"/>
  <c r="Q70" i="1"/>
  <c r="P70" i="1"/>
  <c r="O70" i="1"/>
  <c r="N70" i="1"/>
  <c r="M70" i="1"/>
  <c r="S69" i="1"/>
  <c r="R69" i="1"/>
  <c r="Q69" i="1"/>
  <c r="P69" i="1"/>
  <c r="O69" i="1"/>
  <c r="N69" i="1"/>
  <c r="M69" i="1"/>
  <c r="S68" i="1"/>
  <c r="R68" i="1"/>
  <c r="Q68" i="1"/>
  <c r="P68" i="1"/>
  <c r="O68" i="1"/>
  <c r="N68" i="1"/>
  <c r="M68" i="1"/>
  <c r="S67" i="1"/>
  <c r="R67" i="1"/>
  <c r="Q67" i="1"/>
  <c r="P67" i="1"/>
  <c r="O67" i="1"/>
  <c r="N67" i="1"/>
  <c r="M67" i="1"/>
  <c r="S66" i="1"/>
  <c r="R66" i="1"/>
  <c r="Q66" i="1"/>
  <c r="P66" i="1"/>
  <c r="O66" i="1"/>
  <c r="N66" i="1"/>
  <c r="M66" i="1"/>
  <c r="S65" i="1"/>
  <c r="R65" i="1"/>
  <c r="Q65" i="1"/>
  <c r="P65" i="1"/>
  <c r="O65" i="1"/>
  <c r="N65" i="1"/>
  <c r="M65" i="1"/>
  <c r="S64" i="1"/>
  <c r="R64" i="1"/>
  <c r="Q64" i="1"/>
  <c r="P64" i="1"/>
  <c r="O64" i="1"/>
  <c r="N64" i="1"/>
  <c r="M64" i="1"/>
  <c r="S63" i="1"/>
  <c r="R63" i="1"/>
  <c r="Q63" i="1"/>
  <c r="P63" i="1"/>
  <c r="O63" i="1"/>
  <c r="N63" i="1"/>
  <c r="M63" i="1"/>
  <c r="S62" i="1"/>
  <c r="R62" i="1"/>
  <c r="Q62" i="1"/>
  <c r="P62" i="1"/>
  <c r="O62" i="1"/>
  <c r="N62" i="1"/>
  <c r="M62" i="1"/>
  <c r="S61" i="1"/>
  <c r="R61" i="1"/>
  <c r="Q61" i="1"/>
  <c r="P61" i="1"/>
  <c r="O61" i="1"/>
  <c r="N61" i="1"/>
  <c r="M61" i="1"/>
  <c r="S60" i="1"/>
  <c r="R60" i="1"/>
  <c r="Q60" i="1"/>
  <c r="P60" i="1"/>
  <c r="O60" i="1"/>
  <c r="N60" i="1"/>
  <c r="M60" i="1"/>
  <c r="S59" i="1"/>
  <c r="R59" i="1"/>
  <c r="Q59" i="1"/>
  <c r="P59" i="1"/>
  <c r="O59" i="1"/>
  <c r="N59" i="1"/>
  <c r="M59" i="1"/>
  <c r="S58" i="1"/>
  <c r="R58" i="1"/>
  <c r="Q58" i="1"/>
  <c r="P58" i="1"/>
  <c r="O58" i="1"/>
  <c r="N58" i="1"/>
  <c r="M58" i="1"/>
  <c r="S57" i="1"/>
  <c r="R57" i="1"/>
  <c r="Q57" i="1"/>
  <c r="P57" i="1"/>
  <c r="O57" i="1"/>
  <c r="N57" i="1"/>
  <c r="M57" i="1"/>
  <c r="S56" i="1"/>
  <c r="R56" i="1"/>
  <c r="Q56" i="1"/>
  <c r="P56" i="1"/>
  <c r="O56" i="1"/>
  <c r="N56" i="1"/>
  <c r="M56" i="1"/>
  <c r="S55" i="1"/>
  <c r="R55" i="1"/>
  <c r="Q55" i="1"/>
  <c r="P55" i="1"/>
  <c r="O55" i="1"/>
  <c r="N55" i="1"/>
  <c r="M55" i="1"/>
  <c r="S54" i="1"/>
  <c r="R54" i="1"/>
  <c r="Q54" i="1"/>
  <c r="P54" i="1"/>
  <c r="O54" i="1"/>
  <c r="N54" i="1"/>
  <c r="M54" i="1"/>
  <c r="S53" i="1"/>
  <c r="R53" i="1"/>
  <c r="Q53" i="1"/>
  <c r="P53" i="1"/>
  <c r="O53" i="1"/>
  <c r="N53" i="1"/>
  <c r="M53" i="1"/>
  <c r="S52" i="1"/>
  <c r="R52" i="1"/>
  <c r="Q52" i="1"/>
  <c r="P52" i="1"/>
  <c r="O52" i="1"/>
  <c r="N52" i="1"/>
  <c r="M52" i="1"/>
  <c r="S51" i="1"/>
  <c r="R51" i="1"/>
  <c r="Q51" i="1"/>
  <c r="P51" i="1"/>
  <c r="O51" i="1"/>
  <c r="N51" i="1"/>
  <c r="M51" i="1"/>
  <c r="S50" i="1"/>
  <c r="R50" i="1"/>
  <c r="Q50" i="1"/>
  <c r="P50" i="1"/>
  <c r="O50" i="1"/>
  <c r="N50" i="1"/>
  <c r="M50" i="1"/>
  <c r="S49" i="1"/>
  <c r="R49" i="1"/>
  <c r="Q49" i="1"/>
  <c r="P49" i="1"/>
  <c r="O49" i="1"/>
  <c r="N49" i="1"/>
  <c r="M49" i="1"/>
  <c r="S48" i="1"/>
  <c r="R48" i="1"/>
  <c r="Q48" i="1"/>
  <c r="P48" i="1"/>
  <c r="O48" i="1"/>
  <c r="N48" i="1"/>
  <c r="M48" i="1"/>
  <c r="S47" i="1"/>
  <c r="R47" i="1"/>
  <c r="Q47" i="1"/>
  <c r="P47" i="1"/>
  <c r="O47" i="1"/>
  <c r="N47" i="1"/>
  <c r="M47" i="1"/>
  <c r="S46" i="1"/>
  <c r="R46" i="1"/>
  <c r="Q46" i="1"/>
  <c r="P46" i="1"/>
  <c r="O46" i="1"/>
  <c r="N46" i="1"/>
  <c r="M46" i="1"/>
  <c r="S45" i="1"/>
  <c r="R45" i="1"/>
  <c r="Q45" i="1"/>
  <c r="P45" i="1"/>
  <c r="O45" i="1"/>
  <c r="N45" i="1"/>
  <c r="M45" i="1"/>
  <c r="S44" i="1"/>
  <c r="R44" i="1"/>
  <c r="Q44" i="1"/>
  <c r="P44" i="1"/>
  <c r="O44" i="1"/>
  <c r="N44" i="1"/>
  <c r="M44" i="1"/>
  <c r="S43" i="1"/>
  <c r="R43" i="1"/>
  <c r="Q43" i="1"/>
  <c r="P43" i="1"/>
  <c r="O43" i="1"/>
  <c r="N43" i="1"/>
  <c r="M43" i="1"/>
  <c r="S42" i="1"/>
  <c r="R42" i="1"/>
  <c r="Q42" i="1"/>
  <c r="P42" i="1"/>
  <c r="O42" i="1"/>
  <c r="N42" i="1"/>
  <c r="M42" i="1"/>
  <c r="S41" i="1"/>
  <c r="R41" i="1"/>
  <c r="Q41" i="1"/>
  <c r="P41" i="1"/>
  <c r="O41" i="1"/>
  <c r="N41" i="1"/>
  <c r="M41" i="1"/>
  <c r="S40" i="1"/>
  <c r="R40" i="1"/>
  <c r="Q40" i="1"/>
  <c r="P40" i="1"/>
  <c r="O40" i="1"/>
  <c r="N40" i="1"/>
  <c r="M40" i="1"/>
  <c r="S39" i="1"/>
  <c r="R39" i="1"/>
  <c r="Q39" i="1"/>
  <c r="P39" i="1"/>
  <c r="O39" i="1"/>
  <c r="N39" i="1"/>
  <c r="M39" i="1"/>
  <c r="S38" i="1"/>
  <c r="R38" i="1"/>
  <c r="Q38" i="1"/>
  <c r="P38" i="1"/>
  <c r="O38" i="1"/>
  <c r="N38" i="1"/>
  <c r="M38" i="1"/>
  <c r="S37" i="1"/>
  <c r="R37" i="1"/>
  <c r="Q37" i="1"/>
  <c r="P37" i="1"/>
  <c r="O37" i="1"/>
  <c r="N37" i="1"/>
  <c r="M37" i="1"/>
  <c r="S36" i="1"/>
  <c r="R36" i="1"/>
  <c r="Q36" i="1"/>
  <c r="P36" i="1"/>
  <c r="O36" i="1"/>
  <c r="N36" i="1"/>
  <c r="M36" i="1"/>
  <c r="S35" i="1"/>
  <c r="R35" i="1"/>
  <c r="Q35" i="1"/>
  <c r="P35" i="1"/>
  <c r="O35" i="1"/>
  <c r="N35" i="1"/>
  <c r="M35" i="1"/>
  <c r="S34" i="1"/>
  <c r="R34" i="1"/>
  <c r="Q34" i="1"/>
  <c r="P34" i="1"/>
  <c r="O34" i="1"/>
  <c r="N34" i="1"/>
  <c r="M34" i="1"/>
  <c r="S33" i="1"/>
  <c r="R33" i="1"/>
  <c r="Q33" i="1"/>
  <c r="P33" i="1"/>
  <c r="O33" i="1"/>
  <c r="N33" i="1"/>
  <c r="M33" i="1"/>
  <c r="S32" i="1"/>
  <c r="R32" i="1"/>
  <c r="Q32" i="1"/>
  <c r="P32" i="1"/>
  <c r="O32" i="1"/>
  <c r="N32" i="1"/>
  <c r="M32" i="1"/>
  <c r="S31" i="1"/>
  <c r="R31" i="1"/>
  <c r="Q31" i="1"/>
  <c r="P31" i="1"/>
  <c r="O31" i="1"/>
  <c r="N31" i="1"/>
  <c r="M31" i="1"/>
  <c r="S30" i="1"/>
  <c r="R30" i="1"/>
  <c r="Q30" i="1"/>
  <c r="P30" i="1"/>
  <c r="O30" i="1"/>
  <c r="N30" i="1"/>
  <c r="M30" i="1"/>
  <c r="S29" i="1"/>
  <c r="R29" i="1"/>
  <c r="Q29" i="1"/>
  <c r="P29" i="1"/>
  <c r="O29" i="1"/>
  <c r="N29" i="1"/>
  <c r="M29" i="1"/>
  <c r="S28" i="1"/>
  <c r="R28" i="1"/>
  <c r="Q28" i="1"/>
  <c r="P28" i="1"/>
  <c r="O28" i="1"/>
  <c r="N28" i="1"/>
  <c r="M28" i="1"/>
  <c r="S27" i="1"/>
  <c r="R27" i="1"/>
  <c r="Q27" i="1"/>
  <c r="P27" i="1"/>
  <c r="O27" i="1"/>
  <c r="N27" i="1"/>
  <c r="M27" i="1"/>
  <c r="S26" i="1"/>
  <c r="R26" i="1"/>
  <c r="Q26" i="1"/>
  <c r="P26" i="1"/>
  <c r="O26" i="1"/>
  <c r="N26" i="1"/>
  <c r="M26" i="1"/>
  <c r="S25" i="1"/>
  <c r="R25" i="1"/>
  <c r="Q25" i="1"/>
  <c r="P25" i="1"/>
  <c r="O25" i="1"/>
  <c r="N25" i="1"/>
  <c r="M25" i="1"/>
  <c r="S24" i="1"/>
  <c r="R24" i="1"/>
  <c r="Q24" i="1"/>
  <c r="P24" i="1"/>
  <c r="O24" i="1"/>
  <c r="N24" i="1"/>
  <c r="M24" i="1"/>
  <c r="S23" i="1"/>
  <c r="R23" i="1"/>
  <c r="Q23" i="1"/>
  <c r="P23" i="1"/>
  <c r="O23" i="1"/>
  <c r="N23" i="1"/>
  <c r="M23" i="1"/>
  <c r="S22" i="1"/>
  <c r="R22" i="1"/>
  <c r="Q22" i="1"/>
  <c r="P22" i="1"/>
  <c r="O22" i="1"/>
  <c r="N22" i="1"/>
  <c r="M22" i="1"/>
  <c r="S21" i="1"/>
  <c r="R21" i="1"/>
  <c r="Q21" i="1"/>
  <c r="P21" i="1"/>
  <c r="O21" i="1"/>
  <c r="N21" i="1"/>
  <c r="M21" i="1"/>
  <c r="S20" i="1"/>
  <c r="R20" i="1"/>
  <c r="Q20" i="1"/>
  <c r="P20" i="1"/>
  <c r="O20" i="1"/>
  <c r="N20" i="1"/>
  <c r="M20" i="1"/>
  <c r="S19" i="1"/>
  <c r="R19" i="1"/>
  <c r="Q19" i="1"/>
  <c r="P19" i="1"/>
  <c r="O19" i="1"/>
  <c r="N19" i="1"/>
  <c r="M19" i="1"/>
  <c r="S18" i="1"/>
  <c r="R18" i="1"/>
  <c r="Q18" i="1"/>
  <c r="P18" i="1"/>
  <c r="O18" i="1"/>
  <c r="N18" i="1"/>
  <c r="M18" i="1"/>
  <c r="S17" i="1"/>
  <c r="R17" i="1"/>
  <c r="Q17" i="1"/>
  <c r="P17" i="1"/>
  <c r="O17" i="1"/>
  <c r="N17" i="1"/>
  <c r="M17" i="1"/>
  <c r="S16" i="1"/>
  <c r="R16" i="1"/>
  <c r="Q16" i="1"/>
  <c r="P16" i="1"/>
  <c r="O16" i="1"/>
  <c r="N16" i="1"/>
  <c r="M16" i="1"/>
  <c r="S15" i="1"/>
  <c r="R15" i="1"/>
  <c r="Q15" i="1"/>
  <c r="P15" i="1"/>
  <c r="O15" i="1"/>
  <c r="N15" i="1"/>
  <c r="M15" i="1"/>
  <c r="S14" i="1"/>
  <c r="R14" i="1"/>
  <c r="Q14" i="1"/>
  <c r="P14" i="1"/>
  <c r="O14" i="1"/>
  <c r="N14" i="1"/>
  <c r="M14" i="1"/>
  <c r="S13" i="1"/>
  <c r="R13" i="1"/>
  <c r="Q13" i="1"/>
  <c r="P13" i="1"/>
  <c r="O13" i="1"/>
  <c r="N13" i="1"/>
  <c r="M13" i="1"/>
  <c r="S12" i="1"/>
  <c r="R12" i="1"/>
  <c r="Q12" i="1"/>
  <c r="P12" i="1"/>
  <c r="O12" i="1"/>
  <c r="N12" i="1"/>
  <c r="M12" i="1"/>
  <c r="S11" i="1"/>
  <c r="R11" i="1"/>
  <c r="Q11" i="1"/>
  <c r="P11" i="1"/>
  <c r="O11" i="1"/>
  <c r="N11" i="1"/>
  <c r="M11" i="1"/>
  <c r="S10" i="1"/>
  <c r="R10" i="1"/>
  <c r="Q10" i="1"/>
  <c r="P10" i="1"/>
  <c r="O10" i="1"/>
  <c r="N10" i="1"/>
  <c r="M10" i="1"/>
  <c r="S9" i="1"/>
  <c r="R9" i="1"/>
  <c r="Q9" i="1"/>
  <c r="P9" i="1"/>
  <c r="O9" i="1"/>
  <c r="N9" i="1"/>
  <c r="M9" i="1"/>
  <c r="S8" i="1"/>
  <c r="R8" i="1"/>
  <c r="Q8" i="1"/>
  <c r="P8" i="1"/>
  <c r="O8" i="1"/>
  <c r="N8" i="1"/>
  <c r="M8" i="1"/>
  <c r="S7" i="1"/>
  <c r="R7" i="1"/>
  <c r="Q7" i="1"/>
  <c r="P7" i="1"/>
  <c r="O7" i="1"/>
  <c r="N7" i="1"/>
  <c r="M7" i="1"/>
  <c r="S6" i="1"/>
  <c r="R6" i="1"/>
  <c r="Q6" i="1"/>
  <c r="P6" i="1"/>
  <c r="O6" i="1"/>
  <c r="N6" i="1"/>
  <c r="M6" i="1"/>
  <c r="S5" i="1"/>
  <c r="R5" i="1"/>
  <c r="Q5" i="1"/>
  <c r="P5" i="1"/>
  <c r="O5" i="1"/>
  <c r="N5" i="1"/>
  <c r="M5" i="1"/>
  <c r="S4" i="1"/>
  <c r="R4" i="1"/>
  <c r="Q4" i="1"/>
  <c r="P4" i="1"/>
  <c r="O4" i="1"/>
  <c r="N4" i="1"/>
  <c r="M4" i="1"/>
  <c r="S3" i="1"/>
  <c r="R3" i="1"/>
  <c r="Q3" i="1"/>
  <c r="P3" i="1"/>
  <c r="O3" i="1"/>
  <c r="N3" i="1"/>
  <c r="M3" i="1"/>
  <c r="S2" i="1"/>
  <c r="R2" i="1"/>
  <c r="Q2" i="1"/>
  <c r="P2" i="1"/>
  <c r="O2" i="1"/>
  <c r="N2" i="1"/>
  <c r="C323" i="1"/>
  <c r="C322" i="1"/>
  <c r="C321" i="1"/>
  <c r="C320" i="1"/>
  <c r="C319" i="1"/>
  <c r="C318" i="1"/>
  <c r="C317" i="1"/>
  <c r="C316" i="1"/>
  <c r="C315" i="1"/>
  <c r="C314" i="1"/>
  <c r="C313" i="1"/>
  <c r="C312" i="1"/>
  <c r="C311" i="1"/>
  <c r="C310" i="1"/>
  <c r="C309" i="1"/>
  <c r="C308" i="1"/>
  <c r="C307" i="1"/>
  <c r="C306" i="1"/>
  <c r="D305" i="1"/>
  <c r="C305" i="1"/>
  <c r="C304" i="1"/>
  <c r="D303" i="1"/>
  <c r="C303" i="1"/>
  <c r="C302" i="1"/>
  <c r="C301" i="1"/>
  <c r="D300" i="1"/>
  <c r="C300" i="1"/>
  <c r="D299" i="1"/>
  <c r="C299" i="1"/>
  <c r="D298" i="1"/>
  <c r="C298" i="1"/>
  <c r="C297" i="1"/>
  <c r="C296" i="1"/>
  <c r="C295" i="1"/>
  <c r="C294" i="1"/>
  <c r="C293" i="1"/>
  <c r="C292" i="1"/>
  <c r="C291" i="1"/>
  <c r="C290" i="1"/>
  <c r="C289" i="1"/>
  <c r="C288" i="1"/>
  <c r="C287" i="1"/>
  <c r="C286" i="1"/>
  <c r="C285" i="1"/>
  <c r="C284" i="1"/>
  <c r="C283" i="1"/>
  <c r="C282" i="1"/>
  <c r="C281" i="1"/>
  <c r="C280" i="1"/>
  <c r="D279" i="1"/>
  <c r="C279" i="1"/>
  <c r="C278" i="1"/>
  <c r="C277" i="1"/>
  <c r="C276" i="1"/>
  <c r="D275" i="1"/>
  <c r="C275" i="1"/>
  <c r="C274" i="1"/>
  <c r="C273" i="1"/>
  <c r="C272" i="1"/>
  <c r="C271" i="1"/>
  <c r="C270" i="1"/>
  <c r="C269" i="1"/>
  <c r="C268" i="1"/>
  <c r="C267" i="1"/>
  <c r="C266" i="1"/>
  <c r="C265" i="1"/>
  <c r="D264" i="1"/>
  <c r="C264" i="1"/>
  <c r="C263" i="1"/>
  <c r="C262" i="1"/>
  <c r="C261" i="1"/>
  <c r="C260" i="1"/>
  <c r="C259" i="1"/>
  <c r="D258" i="1"/>
  <c r="C258" i="1"/>
  <c r="D257" i="1"/>
  <c r="C257" i="1"/>
  <c r="C256" i="1"/>
  <c r="C255" i="1"/>
  <c r="C254" i="1"/>
  <c r="C253" i="1"/>
  <c r="C252" i="1"/>
  <c r="C251" i="1"/>
  <c r="C250" i="1"/>
  <c r="C249" i="1"/>
  <c r="C248" i="1"/>
  <c r="C247" i="1"/>
  <c r="C246" i="1"/>
  <c r="C245" i="1"/>
  <c r="C244" i="1"/>
  <c r="C243" i="1"/>
  <c r="C242" i="1"/>
  <c r="C241" i="1"/>
  <c r="C240" i="1"/>
  <c r="C239" i="1"/>
  <c r="C238" i="1"/>
  <c r="C237" i="1"/>
  <c r="C236" i="1"/>
  <c r="C235" i="1"/>
  <c r="C234" i="1"/>
  <c r="C233" i="1"/>
  <c r="C232" i="1"/>
  <c r="C231" i="1"/>
  <c r="C230" i="1"/>
  <c r="C229" i="1"/>
  <c r="C228" i="1"/>
  <c r="D227" i="1"/>
  <c r="C227" i="1"/>
  <c r="C226" i="1"/>
  <c r="C225" i="1"/>
  <c r="C224" i="1"/>
  <c r="C223" i="1"/>
  <c r="D222" i="1"/>
  <c r="C222" i="1"/>
  <c r="C221" i="1"/>
  <c r="D220" i="1"/>
  <c r="C220" i="1"/>
  <c r="C219" i="1"/>
  <c r="C218" i="1"/>
  <c r="C217" i="1"/>
  <c r="D216" i="1"/>
  <c r="C216" i="1"/>
  <c r="C215" i="1"/>
  <c r="C214" i="1"/>
  <c r="C213" i="1"/>
  <c r="C212" i="1"/>
  <c r="C211" i="1"/>
  <c r="C210" i="1"/>
  <c r="C209" i="1"/>
  <c r="C208" i="1"/>
  <c r="C207" i="1"/>
  <c r="C206" i="1"/>
  <c r="C205" i="1"/>
  <c r="C204" i="1"/>
  <c r="C203" i="1"/>
  <c r="C202" i="1"/>
  <c r="C201" i="1"/>
  <c r="C200" i="1"/>
  <c r="C199" i="1"/>
  <c r="C198" i="1"/>
  <c r="C197" i="1"/>
  <c r="C196" i="1"/>
  <c r="C195" i="1"/>
  <c r="C194" i="1"/>
  <c r="C193" i="1"/>
  <c r="C192" i="1"/>
  <c r="C191" i="1"/>
  <c r="C190" i="1"/>
  <c r="C189" i="1"/>
  <c r="D188" i="1"/>
  <c r="C188" i="1"/>
  <c r="C187" i="1"/>
  <c r="C186" i="1"/>
  <c r="C185" i="1"/>
  <c r="C184" i="1"/>
  <c r="C183" i="1"/>
  <c r="C182" i="1"/>
  <c r="C181" i="1"/>
  <c r="C180" i="1"/>
  <c r="C179" i="1"/>
  <c r="C178" i="1"/>
  <c r="C177" i="1"/>
  <c r="C176" i="1"/>
  <c r="C175" i="1"/>
  <c r="C174" i="1"/>
  <c r="C173" i="1"/>
  <c r="C172" i="1"/>
  <c r="C171" i="1"/>
  <c r="C170" i="1"/>
  <c r="C169" i="1"/>
  <c r="C168" i="1"/>
  <c r="C167" i="1"/>
  <c r="C166" i="1"/>
  <c r="C165" i="1"/>
  <c r="C164" i="1"/>
  <c r="C163" i="1"/>
  <c r="C162" i="1"/>
  <c r="C161" i="1"/>
  <c r="C160" i="1"/>
  <c r="C159" i="1"/>
  <c r="D158" i="1"/>
  <c r="C158" i="1"/>
  <c r="C157" i="1"/>
  <c r="C156" i="1"/>
  <c r="C155" i="1"/>
  <c r="C154" i="1"/>
  <c r="D153" i="1"/>
  <c r="C153" i="1"/>
  <c r="C152" i="1"/>
  <c r="C151" i="1"/>
  <c r="C150" i="1"/>
  <c r="C149" i="1"/>
  <c r="C148" i="1"/>
  <c r="C147" i="1"/>
  <c r="D146" i="1"/>
  <c r="C146" i="1"/>
  <c r="C145" i="1"/>
  <c r="C144" i="1"/>
  <c r="C143" i="1"/>
  <c r="C142" i="1"/>
  <c r="D141" i="1"/>
  <c r="C141" i="1"/>
  <c r="C140" i="1"/>
  <c r="C139" i="1"/>
  <c r="D138" i="1"/>
  <c r="C138" i="1"/>
  <c r="C137" i="1"/>
  <c r="C136" i="1"/>
  <c r="C135" i="1"/>
  <c r="C134" i="1"/>
  <c r="C133" i="1"/>
  <c r="C132" i="1"/>
  <c r="C131" i="1"/>
  <c r="C130" i="1"/>
  <c r="C129" i="1"/>
  <c r="C128" i="1"/>
  <c r="C127" i="1"/>
  <c r="C126" i="1"/>
  <c r="C125" i="1"/>
  <c r="C124" i="1"/>
  <c r="C123" i="1"/>
  <c r="C122" i="1"/>
  <c r="C121" i="1"/>
  <c r="C120" i="1"/>
  <c r="C119" i="1"/>
  <c r="C118" i="1"/>
  <c r="C117" i="1"/>
  <c r="C116" i="1"/>
  <c r="C115" i="1"/>
  <c r="C114" i="1"/>
  <c r="C113" i="1"/>
  <c r="C112" i="1"/>
  <c r="C111" i="1"/>
  <c r="C110" i="1"/>
  <c r="C109" i="1"/>
  <c r="C108" i="1"/>
  <c r="C107" i="1"/>
  <c r="D106" i="1"/>
  <c r="C106" i="1"/>
  <c r="C105" i="1"/>
  <c r="C104" i="1"/>
  <c r="C103" i="1"/>
  <c r="C102" i="1"/>
  <c r="C101" i="1"/>
  <c r="C100" i="1"/>
  <c r="C99" i="1"/>
  <c r="C98" i="1"/>
  <c r="C97" i="1"/>
  <c r="C96" i="1"/>
  <c r="D95" i="1"/>
  <c r="C95" i="1"/>
  <c r="C94" i="1"/>
  <c r="C93" i="1"/>
  <c r="C92" i="1"/>
  <c r="C91" i="1"/>
  <c r="C90" i="1"/>
  <c r="D89" i="1"/>
  <c r="C89" i="1"/>
  <c r="C88" i="1"/>
  <c r="C87" i="1"/>
  <c r="C86" i="1"/>
  <c r="C85" i="1"/>
  <c r="C84" i="1"/>
  <c r="C83" i="1"/>
  <c r="C82" i="1"/>
  <c r="C81" i="1"/>
  <c r="C80" i="1"/>
  <c r="C79" i="1"/>
  <c r="C78" i="1"/>
  <c r="D77" i="1"/>
  <c r="C77" i="1"/>
  <c r="C76" i="1"/>
  <c r="C75" i="1"/>
  <c r="C74" i="1"/>
  <c r="C73" i="1"/>
  <c r="C72" i="1"/>
  <c r="C71" i="1"/>
  <c r="C70" i="1"/>
  <c r="C69" i="1"/>
  <c r="C68" i="1"/>
  <c r="C67" i="1"/>
  <c r="C66" i="1"/>
  <c r="D65" i="1"/>
  <c r="C65" i="1"/>
  <c r="C64" i="1"/>
  <c r="C63" i="1"/>
  <c r="C62" i="1"/>
  <c r="C61" i="1"/>
  <c r="C60" i="1"/>
  <c r="C59" i="1"/>
  <c r="C58" i="1"/>
  <c r="C57" i="1"/>
  <c r="D56" i="1"/>
  <c r="C56" i="1"/>
  <c r="C55" i="1"/>
  <c r="C54" i="1"/>
  <c r="C53" i="1"/>
  <c r="C52" i="1"/>
  <c r="C51" i="1"/>
  <c r="C50" i="1"/>
  <c r="C49" i="1"/>
  <c r="C48" i="1"/>
  <c r="C47" i="1"/>
  <c r="D46" i="1"/>
  <c r="C46" i="1"/>
  <c r="C45" i="1"/>
  <c r="C44" i="1"/>
  <c r="C43" i="1"/>
  <c r="C42" i="1"/>
  <c r="C41" i="1"/>
  <c r="C40" i="1"/>
  <c r="C39" i="1"/>
  <c r="C38" i="1"/>
  <c r="C37" i="1"/>
  <c r="C36" i="1"/>
  <c r="D35" i="1"/>
  <c r="C35" i="1"/>
  <c r="C34" i="1"/>
  <c r="C33" i="1"/>
  <c r="C32" i="1"/>
  <c r="C31" i="1"/>
  <c r="C30" i="1"/>
  <c r="C29" i="1"/>
  <c r="C28" i="1"/>
  <c r="C27" i="1"/>
  <c r="C26" i="1"/>
  <c r="C25" i="1"/>
  <c r="C24" i="1"/>
  <c r="C23" i="1"/>
  <c r="C22" i="1"/>
  <c r="C21" i="1"/>
  <c r="C20" i="1"/>
  <c r="C19" i="1"/>
  <c r="C18" i="1"/>
  <c r="C17" i="1"/>
  <c r="C16" i="1"/>
  <c r="C15" i="1"/>
  <c r="C14" i="1"/>
  <c r="C13" i="1"/>
  <c r="C12" i="1"/>
  <c r="C11" i="1"/>
  <c r="C10" i="1"/>
  <c r="C9" i="1"/>
  <c r="C8" i="1"/>
  <c r="D7" i="1"/>
  <c r="C7" i="1"/>
  <c r="C6" i="1"/>
  <c r="C5" i="1"/>
  <c r="C4" i="1"/>
  <c r="C3" i="1"/>
  <c r="C2" i="1"/>
  <c r="E323" i="1"/>
  <c r="F323" i="1"/>
  <c r="G323" i="1"/>
  <c r="D323" i="1"/>
  <c r="E322" i="1"/>
  <c r="F322" i="1"/>
  <c r="G322" i="1"/>
  <c r="D322" i="1"/>
  <c r="E321" i="1"/>
  <c r="F321" i="1"/>
  <c r="G321" i="1"/>
  <c r="D321" i="1"/>
  <c r="E320" i="1"/>
  <c r="F320" i="1"/>
  <c r="G320" i="1"/>
  <c r="D320" i="1"/>
  <c r="E319" i="1"/>
  <c r="F319" i="1"/>
  <c r="G319" i="1"/>
  <c r="D319" i="1"/>
  <c r="E318" i="1"/>
  <c r="F318" i="1"/>
  <c r="G318" i="1"/>
  <c r="D318" i="1"/>
  <c r="E317" i="1"/>
  <c r="F317" i="1"/>
  <c r="G317" i="1"/>
  <c r="D317" i="1"/>
  <c r="E316" i="1"/>
  <c r="F316" i="1"/>
  <c r="G316" i="1"/>
  <c r="D316" i="1"/>
  <c r="E315" i="1"/>
  <c r="F315" i="1"/>
  <c r="G315" i="1"/>
  <c r="D315" i="1"/>
  <c r="E314" i="1"/>
  <c r="F314" i="1"/>
  <c r="G314" i="1"/>
  <c r="D314" i="1"/>
  <c r="E313" i="1"/>
  <c r="F313" i="1"/>
  <c r="G313" i="1"/>
  <c r="D313" i="1"/>
  <c r="E312" i="1"/>
  <c r="F312" i="1"/>
  <c r="G312" i="1"/>
  <c r="D312" i="1"/>
  <c r="E311" i="1"/>
  <c r="F311" i="1"/>
  <c r="G311" i="1"/>
  <c r="D311" i="1"/>
  <c r="E310" i="1"/>
  <c r="F310" i="1"/>
  <c r="G310" i="1"/>
  <c r="D310" i="1"/>
  <c r="E309" i="1"/>
  <c r="F309" i="1"/>
  <c r="G309" i="1"/>
  <c r="D309" i="1"/>
  <c r="E308" i="1"/>
  <c r="F308" i="1"/>
  <c r="G308" i="1"/>
  <c r="D308" i="1"/>
  <c r="E307" i="1"/>
  <c r="F307" i="1"/>
  <c r="G307" i="1"/>
  <c r="D307" i="1"/>
  <c r="E306" i="1"/>
  <c r="F306" i="1"/>
  <c r="G306" i="1"/>
  <c r="D306" i="1"/>
  <c r="E305" i="1"/>
  <c r="F305" i="1"/>
  <c r="G305" i="1"/>
  <c r="E304" i="1"/>
  <c r="F304" i="1"/>
  <c r="G304" i="1"/>
  <c r="D304" i="1"/>
  <c r="E303" i="1"/>
  <c r="F303" i="1"/>
  <c r="G303" i="1"/>
  <c r="E302" i="1"/>
  <c r="F302" i="1"/>
  <c r="G302" i="1"/>
  <c r="D302" i="1"/>
  <c r="E301" i="1"/>
  <c r="F301" i="1"/>
  <c r="G301" i="1"/>
  <c r="D301" i="1"/>
  <c r="E300" i="1"/>
  <c r="F300" i="1"/>
  <c r="G300" i="1"/>
  <c r="E299" i="1"/>
  <c r="F299" i="1"/>
  <c r="G299" i="1"/>
  <c r="E298" i="1"/>
  <c r="F298" i="1"/>
  <c r="G298" i="1"/>
  <c r="E297" i="1"/>
  <c r="F297" i="1"/>
  <c r="G297" i="1"/>
  <c r="D297" i="1"/>
  <c r="E296" i="1"/>
  <c r="F296" i="1"/>
  <c r="G296" i="1"/>
  <c r="D296" i="1"/>
  <c r="E295" i="1"/>
  <c r="F295" i="1"/>
  <c r="G295" i="1"/>
  <c r="D295" i="1"/>
  <c r="E294" i="1"/>
  <c r="F294" i="1"/>
  <c r="G294" i="1"/>
  <c r="D294" i="1"/>
  <c r="E293" i="1"/>
  <c r="F293" i="1"/>
  <c r="G293" i="1"/>
  <c r="D293" i="1"/>
  <c r="E292" i="1"/>
  <c r="F292" i="1"/>
  <c r="G292" i="1"/>
  <c r="D292" i="1"/>
  <c r="E291" i="1"/>
  <c r="F291" i="1"/>
  <c r="G291" i="1"/>
  <c r="D291" i="1"/>
  <c r="E290" i="1"/>
  <c r="F290" i="1"/>
  <c r="G290" i="1"/>
  <c r="D290" i="1"/>
  <c r="E289" i="1"/>
  <c r="F289" i="1"/>
  <c r="G289" i="1"/>
  <c r="D289" i="1"/>
  <c r="E288" i="1"/>
  <c r="F288" i="1"/>
  <c r="G288" i="1"/>
  <c r="D288" i="1"/>
  <c r="E287" i="1"/>
  <c r="F287" i="1"/>
  <c r="G287" i="1"/>
  <c r="D287" i="1"/>
  <c r="E286" i="1"/>
  <c r="F286" i="1"/>
  <c r="G286" i="1"/>
  <c r="D286" i="1"/>
  <c r="E285" i="1"/>
  <c r="F285" i="1"/>
  <c r="G285" i="1"/>
  <c r="D285" i="1"/>
  <c r="E284" i="1"/>
  <c r="F284" i="1"/>
  <c r="G284" i="1"/>
  <c r="D284" i="1"/>
  <c r="E283" i="1"/>
  <c r="F283" i="1"/>
  <c r="G283" i="1"/>
  <c r="D283" i="1"/>
  <c r="E282" i="1"/>
  <c r="F282" i="1"/>
  <c r="G282" i="1"/>
  <c r="D282" i="1"/>
  <c r="E281" i="1"/>
  <c r="F281" i="1"/>
  <c r="G281" i="1"/>
  <c r="D281" i="1"/>
  <c r="E280" i="1"/>
  <c r="F280" i="1"/>
  <c r="G280" i="1"/>
  <c r="D280" i="1"/>
  <c r="E279" i="1"/>
  <c r="F279" i="1"/>
  <c r="G279" i="1"/>
  <c r="E278" i="1"/>
  <c r="F278" i="1"/>
  <c r="G278" i="1"/>
  <c r="D278" i="1"/>
  <c r="E277" i="1"/>
  <c r="F277" i="1"/>
  <c r="G277" i="1"/>
  <c r="D277" i="1"/>
  <c r="E276" i="1"/>
  <c r="F276" i="1"/>
  <c r="G276" i="1"/>
  <c r="D276" i="1"/>
  <c r="E274" i="1"/>
  <c r="F274" i="1"/>
  <c r="G274" i="1"/>
  <c r="D274" i="1"/>
  <c r="E273" i="1"/>
  <c r="F273" i="1"/>
  <c r="G273" i="1"/>
  <c r="D273" i="1"/>
  <c r="E272" i="1"/>
  <c r="F272" i="1"/>
  <c r="G272" i="1"/>
  <c r="D272" i="1"/>
  <c r="E271" i="1"/>
  <c r="F271" i="1"/>
  <c r="G271" i="1"/>
  <c r="D271" i="1"/>
  <c r="E270" i="1"/>
  <c r="F270" i="1"/>
  <c r="G270" i="1"/>
  <c r="D270" i="1"/>
  <c r="E269" i="1"/>
  <c r="F269" i="1"/>
  <c r="G269" i="1"/>
  <c r="D269" i="1"/>
  <c r="E268" i="1"/>
  <c r="F268" i="1"/>
  <c r="G268" i="1"/>
  <c r="D268" i="1"/>
  <c r="E267" i="1"/>
  <c r="F267" i="1"/>
  <c r="G267" i="1"/>
  <c r="D267" i="1"/>
  <c r="E266" i="1"/>
  <c r="F266" i="1"/>
  <c r="G266" i="1"/>
  <c r="D266" i="1"/>
  <c r="E265" i="1"/>
  <c r="F265" i="1"/>
  <c r="G265" i="1"/>
  <c r="D265" i="1"/>
  <c r="E264" i="1"/>
  <c r="F264" i="1"/>
  <c r="G264" i="1"/>
  <c r="E263" i="1"/>
  <c r="F263" i="1"/>
  <c r="G263" i="1"/>
  <c r="D263" i="1"/>
  <c r="E262" i="1"/>
  <c r="F262" i="1"/>
  <c r="G262" i="1"/>
  <c r="D262" i="1"/>
  <c r="E261" i="1"/>
  <c r="F261" i="1"/>
  <c r="G261" i="1"/>
  <c r="D261" i="1"/>
  <c r="E260" i="1"/>
  <c r="F260" i="1"/>
  <c r="G260" i="1"/>
  <c r="D260" i="1"/>
  <c r="E259" i="1"/>
  <c r="F259" i="1"/>
  <c r="G259" i="1"/>
  <c r="D259" i="1"/>
  <c r="E258" i="1"/>
  <c r="F258" i="1"/>
  <c r="G258" i="1"/>
  <c r="E257" i="1"/>
  <c r="F257" i="1"/>
  <c r="G257" i="1"/>
  <c r="E256" i="1"/>
  <c r="F256" i="1"/>
  <c r="G256" i="1"/>
  <c r="D256" i="1"/>
  <c r="E255" i="1"/>
  <c r="F255" i="1"/>
  <c r="G255" i="1"/>
  <c r="D255" i="1"/>
  <c r="E254" i="1"/>
  <c r="F254" i="1"/>
  <c r="G254" i="1"/>
  <c r="D254" i="1"/>
  <c r="E253" i="1"/>
  <c r="F253" i="1"/>
  <c r="G253" i="1"/>
  <c r="D253" i="1"/>
  <c r="E252" i="1"/>
  <c r="F252" i="1"/>
  <c r="G252" i="1"/>
  <c r="D252" i="1"/>
  <c r="E251" i="1"/>
  <c r="F251" i="1"/>
  <c r="G251" i="1"/>
  <c r="D251" i="1"/>
  <c r="E250" i="1"/>
  <c r="F250" i="1"/>
  <c r="G250" i="1"/>
  <c r="D250" i="1"/>
  <c r="E249" i="1"/>
  <c r="F249" i="1"/>
  <c r="G249" i="1"/>
  <c r="D249" i="1"/>
  <c r="E248" i="1"/>
  <c r="F248" i="1"/>
  <c r="G248" i="1"/>
  <c r="D248" i="1"/>
  <c r="E247" i="1"/>
  <c r="F247" i="1"/>
  <c r="G247" i="1"/>
  <c r="D247" i="1"/>
  <c r="E246" i="1"/>
  <c r="F246" i="1"/>
  <c r="G246" i="1"/>
  <c r="D246" i="1"/>
  <c r="E245" i="1"/>
  <c r="F245" i="1"/>
  <c r="G245" i="1"/>
  <c r="D245" i="1"/>
  <c r="E244" i="1"/>
  <c r="F244" i="1"/>
  <c r="G244" i="1"/>
  <c r="D244" i="1"/>
  <c r="E243" i="1"/>
  <c r="F243" i="1"/>
  <c r="G243" i="1"/>
  <c r="D243" i="1"/>
  <c r="E242" i="1"/>
  <c r="F242" i="1"/>
  <c r="G242" i="1"/>
  <c r="D242" i="1"/>
  <c r="E241" i="1"/>
  <c r="F241" i="1"/>
  <c r="G241" i="1"/>
  <c r="D241" i="1"/>
  <c r="E240" i="1"/>
  <c r="F240" i="1"/>
  <c r="G240" i="1"/>
  <c r="D240" i="1"/>
  <c r="E239" i="1"/>
  <c r="F239" i="1"/>
  <c r="G239" i="1"/>
  <c r="D239" i="1"/>
  <c r="E238" i="1"/>
  <c r="F238" i="1"/>
  <c r="G238" i="1"/>
  <c r="D238" i="1"/>
  <c r="E237" i="1"/>
  <c r="F237" i="1"/>
  <c r="G237" i="1"/>
  <c r="D237" i="1"/>
  <c r="E236" i="1"/>
  <c r="F236" i="1"/>
  <c r="G236" i="1"/>
  <c r="D236" i="1"/>
  <c r="E235" i="1"/>
  <c r="F235" i="1"/>
  <c r="G235" i="1"/>
  <c r="D235" i="1"/>
  <c r="E234" i="1"/>
  <c r="F234" i="1"/>
  <c r="G234" i="1"/>
  <c r="D234" i="1"/>
  <c r="E233" i="1"/>
  <c r="F233" i="1"/>
  <c r="G233" i="1"/>
  <c r="D233" i="1"/>
  <c r="E232" i="1"/>
  <c r="F232" i="1"/>
  <c r="G232" i="1"/>
  <c r="D232" i="1"/>
  <c r="E231" i="1"/>
  <c r="F231" i="1"/>
  <c r="G231" i="1"/>
  <c r="D231" i="1"/>
  <c r="E230" i="1"/>
  <c r="F230" i="1"/>
  <c r="G230" i="1"/>
  <c r="D230" i="1"/>
  <c r="E229" i="1"/>
  <c r="F229" i="1"/>
  <c r="G229" i="1"/>
  <c r="D229" i="1"/>
  <c r="E228" i="1"/>
  <c r="F228" i="1"/>
  <c r="G228" i="1"/>
  <c r="D228" i="1"/>
  <c r="E227" i="1"/>
  <c r="F227" i="1"/>
  <c r="G227" i="1"/>
  <c r="E226" i="1"/>
  <c r="F226" i="1"/>
  <c r="G226" i="1"/>
  <c r="D226" i="1"/>
  <c r="E225" i="1"/>
  <c r="F225" i="1"/>
  <c r="G225" i="1"/>
  <c r="D225" i="1"/>
  <c r="E224" i="1"/>
  <c r="F224" i="1"/>
  <c r="G224" i="1"/>
  <c r="D224" i="1"/>
  <c r="E223" i="1"/>
  <c r="F223" i="1"/>
  <c r="G223" i="1"/>
  <c r="D223" i="1"/>
  <c r="E222" i="1"/>
  <c r="F222" i="1"/>
  <c r="G222" i="1"/>
  <c r="E221" i="1"/>
  <c r="F221" i="1"/>
  <c r="G221" i="1"/>
  <c r="D221" i="1"/>
  <c r="E220" i="1"/>
  <c r="F220" i="1"/>
  <c r="G220" i="1"/>
  <c r="E219" i="1"/>
  <c r="F219" i="1"/>
  <c r="G219" i="1"/>
  <c r="D219" i="1"/>
  <c r="E218" i="1"/>
  <c r="F218" i="1"/>
  <c r="G218" i="1"/>
  <c r="D218" i="1"/>
  <c r="E217" i="1"/>
  <c r="F217" i="1"/>
  <c r="G217" i="1"/>
  <c r="D217" i="1"/>
  <c r="E216" i="1"/>
  <c r="F216" i="1"/>
  <c r="G216" i="1"/>
  <c r="E215" i="1"/>
  <c r="F215" i="1"/>
  <c r="G215" i="1"/>
  <c r="D215" i="1"/>
  <c r="E214" i="1"/>
  <c r="F214" i="1"/>
  <c r="G214" i="1"/>
  <c r="D214" i="1"/>
  <c r="E213" i="1"/>
  <c r="F213" i="1"/>
  <c r="G213" i="1"/>
  <c r="D213" i="1"/>
  <c r="E212" i="1"/>
  <c r="F212" i="1"/>
  <c r="G212" i="1"/>
  <c r="D212" i="1"/>
  <c r="E211" i="1"/>
  <c r="F211" i="1"/>
  <c r="G211" i="1"/>
  <c r="D211" i="1"/>
  <c r="E210" i="1"/>
  <c r="F210" i="1"/>
  <c r="G210" i="1"/>
  <c r="D210" i="1"/>
  <c r="E209" i="1"/>
  <c r="F209" i="1"/>
  <c r="G209" i="1"/>
  <c r="D209" i="1"/>
  <c r="E208" i="1"/>
  <c r="F208" i="1"/>
  <c r="G208" i="1"/>
  <c r="D208" i="1"/>
  <c r="E207" i="1"/>
  <c r="F207" i="1"/>
  <c r="G207" i="1"/>
  <c r="D207" i="1"/>
  <c r="E206" i="1"/>
  <c r="F206" i="1"/>
  <c r="G206" i="1"/>
  <c r="D206" i="1"/>
  <c r="E205" i="1"/>
  <c r="F205" i="1"/>
  <c r="G205" i="1"/>
  <c r="D205" i="1"/>
  <c r="E204" i="1"/>
  <c r="F204" i="1"/>
  <c r="G204" i="1"/>
  <c r="D204" i="1"/>
  <c r="E203" i="1"/>
  <c r="F203" i="1"/>
  <c r="G203" i="1"/>
  <c r="D203" i="1"/>
  <c r="E202" i="1"/>
  <c r="F202" i="1"/>
  <c r="G202" i="1"/>
  <c r="D202" i="1"/>
  <c r="E201" i="1"/>
  <c r="F201" i="1"/>
  <c r="G201" i="1"/>
  <c r="D201" i="1"/>
  <c r="E200" i="1"/>
  <c r="F200" i="1"/>
  <c r="G200" i="1"/>
  <c r="D200" i="1"/>
  <c r="E199" i="1"/>
  <c r="F199" i="1"/>
  <c r="G199" i="1"/>
  <c r="D199" i="1"/>
  <c r="E198" i="1"/>
  <c r="F198" i="1"/>
  <c r="G198" i="1"/>
  <c r="D198" i="1"/>
  <c r="E197" i="1"/>
  <c r="F197" i="1"/>
  <c r="G197" i="1"/>
  <c r="D197" i="1"/>
  <c r="E196" i="1"/>
  <c r="F196" i="1"/>
  <c r="G196" i="1"/>
  <c r="D196" i="1"/>
  <c r="E195" i="1"/>
  <c r="F195" i="1"/>
  <c r="G195" i="1"/>
  <c r="D195" i="1"/>
  <c r="E194" i="1"/>
  <c r="F194" i="1"/>
  <c r="G194" i="1"/>
  <c r="D194" i="1"/>
  <c r="E193" i="1"/>
  <c r="F193" i="1"/>
  <c r="G193" i="1"/>
  <c r="D193" i="1"/>
  <c r="E192" i="1"/>
  <c r="F192" i="1"/>
  <c r="G192" i="1"/>
  <c r="D192" i="1"/>
  <c r="E191" i="1"/>
  <c r="F191" i="1"/>
  <c r="G191" i="1"/>
  <c r="D191" i="1"/>
  <c r="E190" i="1"/>
  <c r="F190" i="1"/>
  <c r="G190" i="1"/>
  <c r="D190" i="1"/>
  <c r="E189" i="1"/>
  <c r="F189" i="1"/>
  <c r="G189" i="1"/>
  <c r="D189" i="1"/>
  <c r="E188" i="1"/>
  <c r="F188" i="1"/>
  <c r="G188" i="1"/>
  <c r="E187" i="1"/>
  <c r="F187" i="1"/>
  <c r="G187" i="1"/>
  <c r="D187" i="1"/>
  <c r="E186" i="1"/>
  <c r="F186" i="1"/>
  <c r="G186" i="1"/>
  <c r="D186" i="1"/>
  <c r="E185" i="1"/>
  <c r="F185" i="1"/>
  <c r="G185" i="1"/>
  <c r="D185" i="1"/>
  <c r="E184" i="1"/>
  <c r="F184" i="1"/>
  <c r="G184" i="1"/>
  <c r="D184" i="1"/>
  <c r="E183" i="1"/>
  <c r="F183" i="1"/>
  <c r="G183" i="1"/>
  <c r="D183" i="1"/>
  <c r="E182" i="1"/>
  <c r="F182" i="1"/>
  <c r="G182" i="1"/>
  <c r="D182" i="1"/>
  <c r="E181" i="1"/>
  <c r="F181" i="1"/>
  <c r="G181" i="1"/>
  <c r="D181" i="1"/>
  <c r="E180" i="1"/>
  <c r="F180" i="1"/>
  <c r="G180" i="1"/>
  <c r="D180" i="1"/>
  <c r="E179" i="1"/>
  <c r="F179" i="1"/>
  <c r="G179" i="1"/>
  <c r="D179" i="1"/>
  <c r="E178" i="1"/>
  <c r="F178" i="1"/>
  <c r="G178" i="1"/>
  <c r="D178" i="1"/>
  <c r="E177" i="1"/>
  <c r="F177" i="1"/>
  <c r="G177" i="1"/>
  <c r="D177" i="1"/>
  <c r="E176" i="1"/>
  <c r="F176" i="1"/>
  <c r="G176" i="1"/>
  <c r="D176" i="1"/>
  <c r="E175" i="1"/>
  <c r="F175" i="1"/>
  <c r="G175" i="1"/>
  <c r="D175" i="1"/>
  <c r="E174" i="1"/>
  <c r="F174" i="1"/>
  <c r="G174" i="1"/>
  <c r="D174" i="1"/>
  <c r="E173" i="1"/>
  <c r="F173" i="1"/>
  <c r="G173" i="1"/>
  <c r="D173" i="1"/>
  <c r="E172" i="1"/>
  <c r="F172" i="1"/>
  <c r="G172" i="1"/>
  <c r="D172" i="1"/>
  <c r="E171" i="1"/>
  <c r="F171" i="1"/>
  <c r="G171" i="1"/>
  <c r="D171" i="1"/>
  <c r="E170" i="1"/>
  <c r="F170" i="1"/>
  <c r="G170" i="1"/>
  <c r="D170" i="1"/>
  <c r="E169" i="1"/>
  <c r="F169" i="1"/>
  <c r="G169" i="1"/>
  <c r="D169" i="1"/>
  <c r="E168" i="1"/>
  <c r="F168" i="1"/>
  <c r="G168" i="1"/>
  <c r="D168" i="1"/>
  <c r="E167" i="1"/>
  <c r="F167" i="1"/>
  <c r="G167" i="1"/>
  <c r="D167" i="1"/>
  <c r="E166" i="1"/>
  <c r="F166" i="1"/>
  <c r="G166" i="1"/>
  <c r="D166" i="1"/>
  <c r="E165" i="1"/>
  <c r="F165" i="1"/>
  <c r="G165" i="1"/>
  <c r="D165" i="1"/>
  <c r="E164" i="1"/>
  <c r="F164" i="1"/>
  <c r="G164" i="1"/>
  <c r="D164" i="1"/>
  <c r="E163" i="1"/>
  <c r="F163" i="1"/>
  <c r="G163" i="1"/>
  <c r="D163" i="1"/>
  <c r="E162" i="1"/>
  <c r="F162" i="1"/>
  <c r="G162" i="1"/>
  <c r="D162" i="1"/>
  <c r="E161" i="1"/>
  <c r="F161" i="1"/>
  <c r="G161" i="1"/>
  <c r="D161" i="1"/>
  <c r="E160" i="1"/>
  <c r="F160" i="1"/>
  <c r="G160" i="1"/>
  <c r="D160" i="1"/>
  <c r="E159" i="1"/>
  <c r="F159" i="1"/>
  <c r="G159" i="1"/>
  <c r="D159" i="1"/>
  <c r="E158" i="1"/>
  <c r="F158" i="1"/>
  <c r="G158" i="1"/>
  <c r="E157" i="1"/>
  <c r="F157" i="1"/>
  <c r="G157" i="1"/>
  <c r="D157" i="1"/>
  <c r="E156" i="1"/>
  <c r="F156" i="1"/>
  <c r="G156" i="1"/>
  <c r="D156" i="1"/>
  <c r="E155" i="1"/>
  <c r="F155" i="1"/>
  <c r="G155" i="1"/>
  <c r="D155" i="1"/>
  <c r="E154" i="1"/>
  <c r="F154" i="1"/>
  <c r="G154" i="1"/>
  <c r="D154" i="1"/>
  <c r="E153" i="1"/>
  <c r="F153" i="1"/>
  <c r="G153" i="1"/>
  <c r="E152" i="1"/>
  <c r="F152" i="1"/>
  <c r="G152" i="1"/>
  <c r="D152" i="1"/>
  <c r="E151" i="1"/>
  <c r="F151" i="1"/>
  <c r="G151" i="1"/>
  <c r="D151" i="1"/>
  <c r="E150" i="1"/>
  <c r="F150" i="1"/>
  <c r="G150" i="1"/>
  <c r="D150" i="1"/>
  <c r="E149" i="1"/>
  <c r="F149" i="1"/>
  <c r="G149" i="1"/>
  <c r="D149" i="1"/>
  <c r="E148" i="1"/>
  <c r="F148" i="1"/>
  <c r="G148" i="1"/>
  <c r="D148" i="1"/>
  <c r="E147" i="1"/>
  <c r="F147" i="1"/>
  <c r="G147" i="1"/>
  <c r="D147" i="1"/>
  <c r="E146" i="1"/>
  <c r="F146" i="1"/>
  <c r="G146" i="1"/>
  <c r="E145" i="1"/>
  <c r="F145" i="1"/>
  <c r="G145" i="1"/>
  <c r="D145" i="1"/>
  <c r="E144" i="1"/>
  <c r="F144" i="1"/>
  <c r="G144" i="1"/>
  <c r="D144" i="1"/>
  <c r="E143" i="1"/>
  <c r="F143" i="1"/>
  <c r="G143" i="1"/>
  <c r="D143" i="1"/>
  <c r="E142" i="1"/>
  <c r="F142" i="1"/>
  <c r="G142" i="1"/>
  <c r="D142" i="1"/>
  <c r="E141" i="1"/>
  <c r="F141" i="1"/>
  <c r="G141" i="1"/>
  <c r="E140" i="1"/>
  <c r="F140" i="1"/>
  <c r="G140" i="1"/>
  <c r="D140" i="1"/>
  <c r="E139" i="1"/>
  <c r="F139" i="1"/>
  <c r="G139" i="1"/>
  <c r="D139" i="1"/>
  <c r="E138" i="1"/>
  <c r="F138" i="1"/>
  <c r="G138" i="1"/>
  <c r="E137" i="1"/>
  <c r="F137" i="1"/>
  <c r="G137" i="1"/>
  <c r="D137" i="1"/>
  <c r="E136" i="1"/>
  <c r="F136" i="1"/>
  <c r="G136" i="1"/>
  <c r="D136" i="1"/>
  <c r="E135" i="1"/>
  <c r="F135" i="1"/>
  <c r="G135" i="1"/>
  <c r="D135" i="1"/>
  <c r="E134" i="1"/>
  <c r="F134" i="1"/>
  <c r="G134" i="1"/>
  <c r="D134" i="1"/>
  <c r="E133" i="1"/>
  <c r="F133" i="1"/>
  <c r="G133" i="1"/>
  <c r="D133" i="1"/>
  <c r="E132" i="1"/>
  <c r="F132" i="1"/>
  <c r="G132" i="1"/>
  <c r="D132" i="1"/>
  <c r="E131" i="1"/>
  <c r="F131" i="1"/>
  <c r="G131" i="1"/>
  <c r="D131" i="1"/>
  <c r="E130" i="1"/>
  <c r="F130" i="1"/>
  <c r="G130" i="1"/>
  <c r="D130" i="1"/>
  <c r="E129" i="1"/>
  <c r="F129" i="1"/>
  <c r="G129" i="1"/>
  <c r="D129" i="1"/>
  <c r="E128" i="1"/>
  <c r="F128" i="1"/>
  <c r="G128" i="1"/>
  <c r="D128" i="1"/>
  <c r="E127" i="1"/>
  <c r="F127" i="1"/>
  <c r="G127" i="1"/>
  <c r="D127" i="1"/>
  <c r="E126" i="1"/>
  <c r="F126" i="1"/>
  <c r="G126" i="1"/>
  <c r="D126" i="1"/>
  <c r="E125" i="1"/>
  <c r="F125" i="1"/>
  <c r="G125" i="1"/>
  <c r="D125" i="1"/>
  <c r="E124" i="1"/>
  <c r="F124" i="1"/>
  <c r="G124" i="1"/>
  <c r="D124" i="1"/>
  <c r="E123" i="1"/>
  <c r="F123" i="1"/>
  <c r="G123" i="1"/>
  <c r="D123" i="1"/>
  <c r="E122" i="1"/>
  <c r="F122" i="1"/>
  <c r="G122" i="1"/>
  <c r="D122" i="1"/>
  <c r="E121" i="1"/>
  <c r="F121" i="1"/>
  <c r="G121" i="1"/>
  <c r="D121" i="1"/>
  <c r="E120" i="1"/>
  <c r="F120" i="1"/>
  <c r="G120" i="1"/>
  <c r="D120" i="1"/>
  <c r="E119" i="1"/>
  <c r="F119" i="1"/>
  <c r="G119" i="1"/>
  <c r="D119" i="1"/>
  <c r="E118" i="1"/>
  <c r="F118" i="1"/>
  <c r="G118" i="1"/>
  <c r="D118" i="1"/>
  <c r="E117" i="1"/>
  <c r="F117" i="1"/>
  <c r="G117" i="1"/>
  <c r="D117" i="1"/>
  <c r="E116" i="1"/>
  <c r="F116" i="1"/>
  <c r="G116" i="1"/>
  <c r="D116" i="1"/>
  <c r="E115" i="1"/>
  <c r="F115" i="1"/>
  <c r="G115" i="1"/>
  <c r="D115" i="1"/>
  <c r="E114" i="1"/>
  <c r="F114" i="1"/>
  <c r="G114" i="1"/>
  <c r="D114" i="1"/>
  <c r="E113" i="1"/>
  <c r="F113" i="1"/>
  <c r="G113" i="1"/>
  <c r="D113" i="1"/>
  <c r="E112" i="1"/>
  <c r="F112" i="1"/>
  <c r="G112" i="1"/>
  <c r="D112" i="1"/>
  <c r="E111" i="1"/>
  <c r="F111" i="1"/>
  <c r="G111" i="1"/>
  <c r="D111" i="1"/>
  <c r="E110" i="1"/>
  <c r="F110" i="1"/>
  <c r="G110" i="1"/>
  <c r="D110" i="1"/>
  <c r="E109" i="1"/>
  <c r="F109" i="1"/>
  <c r="G109" i="1"/>
  <c r="D109" i="1"/>
  <c r="E108" i="1"/>
  <c r="F108" i="1"/>
  <c r="G108" i="1"/>
  <c r="D108" i="1"/>
  <c r="E107" i="1"/>
  <c r="F107" i="1"/>
  <c r="G107" i="1"/>
  <c r="D107" i="1"/>
  <c r="E105" i="1"/>
  <c r="F105" i="1"/>
  <c r="G105" i="1"/>
  <c r="D105" i="1"/>
  <c r="E104" i="1"/>
  <c r="F104" i="1"/>
  <c r="G104" i="1"/>
  <c r="D104" i="1"/>
  <c r="E103" i="1"/>
  <c r="F103" i="1"/>
  <c r="G103" i="1"/>
  <c r="D103" i="1"/>
  <c r="E102" i="1"/>
  <c r="F102" i="1"/>
  <c r="G102" i="1"/>
  <c r="D102" i="1"/>
  <c r="E101" i="1"/>
  <c r="F101" i="1"/>
  <c r="G101" i="1"/>
  <c r="D101" i="1"/>
  <c r="E100" i="1"/>
  <c r="F100" i="1"/>
  <c r="G100" i="1"/>
  <c r="D100" i="1"/>
  <c r="E99" i="1"/>
  <c r="F99" i="1"/>
  <c r="G99" i="1"/>
  <c r="D99" i="1"/>
  <c r="E98" i="1"/>
  <c r="F98" i="1"/>
  <c r="G98" i="1"/>
  <c r="D98" i="1"/>
  <c r="E97" i="1"/>
  <c r="F97" i="1"/>
  <c r="G97" i="1"/>
  <c r="D97" i="1"/>
  <c r="E96" i="1"/>
  <c r="F96" i="1"/>
  <c r="G96" i="1"/>
  <c r="D96" i="1"/>
  <c r="E95" i="1"/>
  <c r="F95" i="1"/>
  <c r="G95" i="1"/>
  <c r="E94" i="1"/>
  <c r="F94" i="1"/>
  <c r="G94" i="1"/>
  <c r="D94" i="1"/>
  <c r="E93" i="1"/>
  <c r="F93" i="1"/>
  <c r="G93" i="1"/>
  <c r="D93" i="1"/>
  <c r="E92" i="1"/>
  <c r="F92" i="1"/>
  <c r="G92" i="1"/>
  <c r="D92" i="1"/>
  <c r="E91" i="1"/>
  <c r="F91" i="1"/>
  <c r="G91" i="1"/>
  <c r="D91" i="1"/>
  <c r="E90" i="1"/>
  <c r="F90" i="1"/>
  <c r="G90" i="1"/>
  <c r="D90" i="1"/>
  <c r="E88" i="1"/>
  <c r="F88" i="1"/>
  <c r="G88" i="1"/>
  <c r="D88" i="1"/>
  <c r="E87" i="1"/>
  <c r="F87" i="1"/>
  <c r="G87" i="1"/>
  <c r="D87" i="1"/>
  <c r="E86" i="1"/>
  <c r="F86" i="1"/>
  <c r="G86" i="1"/>
  <c r="D86" i="1"/>
  <c r="E85" i="1"/>
  <c r="F85" i="1"/>
  <c r="G85" i="1"/>
  <c r="D85" i="1"/>
  <c r="E84" i="1"/>
  <c r="F84" i="1"/>
  <c r="G84" i="1"/>
  <c r="D84" i="1"/>
  <c r="E83" i="1"/>
  <c r="F83" i="1"/>
  <c r="G83" i="1"/>
  <c r="D83" i="1"/>
  <c r="E82" i="1"/>
  <c r="F82" i="1"/>
  <c r="G82" i="1"/>
  <c r="D82" i="1"/>
  <c r="E81" i="1"/>
  <c r="F81" i="1"/>
  <c r="G81" i="1"/>
  <c r="D81" i="1"/>
  <c r="E80" i="1"/>
  <c r="F80" i="1"/>
  <c r="G80" i="1"/>
  <c r="D80" i="1"/>
  <c r="E79" i="1"/>
  <c r="F79" i="1"/>
  <c r="G79" i="1"/>
  <c r="D79" i="1"/>
  <c r="E78" i="1"/>
  <c r="F78" i="1"/>
  <c r="G78" i="1"/>
  <c r="D78" i="1"/>
  <c r="E76" i="1"/>
  <c r="F76" i="1"/>
  <c r="G76" i="1"/>
  <c r="D76" i="1"/>
  <c r="E75" i="1"/>
  <c r="F75" i="1"/>
  <c r="G75" i="1"/>
  <c r="D75" i="1"/>
  <c r="E74" i="1"/>
  <c r="F74" i="1"/>
  <c r="G74" i="1"/>
  <c r="D74" i="1"/>
  <c r="E73" i="1"/>
  <c r="F73" i="1"/>
  <c r="G73" i="1"/>
  <c r="D73" i="1"/>
  <c r="E72" i="1"/>
  <c r="F72" i="1"/>
  <c r="G72" i="1"/>
  <c r="D72" i="1"/>
  <c r="E71" i="1"/>
  <c r="F71" i="1"/>
  <c r="G71" i="1"/>
  <c r="D71" i="1"/>
  <c r="E70" i="1"/>
  <c r="F70" i="1"/>
  <c r="G70" i="1"/>
  <c r="D70" i="1"/>
  <c r="E69" i="1"/>
  <c r="F69" i="1"/>
  <c r="G69" i="1"/>
  <c r="D69" i="1"/>
  <c r="E68" i="1"/>
  <c r="F68" i="1"/>
  <c r="G68" i="1"/>
  <c r="D68" i="1"/>
  <c r="E67" i="1"/>
  <c r="F67" i="1"/>
  <c r="G67" i="1"/>
  <c r="D67" i="1"/>
  <c r="E66" i="1"/>
  <c r="F66" i="1"/>
  <c r="G66" i="1"/>
  <c r="D66" i="1"/>
  <c r="E65" i="1"/>
  <c r="F65" i="1"/>
  <c r="G65" i="1"/>
  <c r="E64" i="1"/>
  <c r="F64" i="1"/>
  <c r="G64" i="1"/>
  <c r="D64" i="1"/>
  <c r="E63" i="1"/>
  <c r="F63" i="1"/>
  <c r="G63" i="1"/>
  <c r="D63" i="1"/>
  <c r="E62" i="1"/>
  <c r="F62" i="1"/>
  <c r="G62" i="1"/>
  <c r="D62" i="1"/>
  <c r="E61" i="1"/>
  <c r="F61" i="1"/>
  <c r="G61" i="1"/>
  <c r="D61" i="1"/>
  <c r="E60" i="1"/>
  <c r="F60" i="1"/>
  <c r="G60" i="1"/>
  <c r="D60" i="1"/>
  <c r="E59" i="1"/>
  <c r="F59" i="1"/>
  <c r="G59" i="1"/>
  <c r="D59" i="1"/>
  <c r="E58" i="1"/>
  <c r="F58" i="1"/>
  <c r="G58" i="1"/>
  <c r="D58" i="1"/>
  <c r="E57" i="1"/>
  <c r="F57" i="1"/>
  <c r="G57" i="1"/>
  <c r="D57" i="1"/>
  <c r="E56" i="1"/>
  <c r="F56" i="1"/>
  <c r="G56" i="1"/>
  <c r="E55" i="1"/>
  <c r="F55" i="1"/>
  <c r="G55" i="1"/>
  <c r="D55" i="1"/>
  <c r="E54" i="1"/>
  <c r="F54" i="1"/>
  <c r="G54" i="1"/>
  <c r="D54" i="1"/>
  <c r="E53" i="1"/>
  <c r="F53" i="1"/>
  <c r="G53" i="1"/>
  <c r="D53" i="1"/>
  <c r="E52" i="1"/>
  <c r="F52" i="1"/>
  <c r="G52" i="1"/>
  <c r="D52" i="1"/>
  <c r="E51" i="1"/>
  <c r="F51" i="1"/>
  <c r="G51" i="1"/>
  <c r="D51" i="1"/>
  <c r="E50" i="1"/>
  <c r="F50" i="1"/>
  <c r="G50" i="1"/>
  <c r="D50" i="1"/>
  <c r="E49" i="1"/>
  <c r="F49" i="1"/>
  <c r="G49" i="1"/>
  <c r="D49" i="1"/>
  <c r="E48" i="1"/>
  <c r="F48" i="1"/>
  <c r="G48" i="1"/>
  <c r="D48" i="1"/>
  <c r="E47" i="1"/>
  <c r="F47" i="1"/>
  <c r="G47" i="1"/>
  <c r="D47" i="1"/>
  <c r="E46" i="1"/>
  <c r="F46" i="1"/>
  <c r="G46" i="1"/>
  <c r="E45" i="1"/>
  <c r="F45" i="1"/>
  <c r="G45" i="1"/>
  <c r="D45" i="1"/>
  <c r="E44" i="1"/>
  <c r="F44" i="1"/>
  <c r="G44" i="1"/>
  <c r="D44" i="1"/>
  <c r="E43" i="1"/>
  <c r="F43" i="1"/>
  <c r="G43" i="1"/>
  <c r="D43" i="1"/>
  <c r="E42" i="1"/>
  <c r="F42" i="1"/>
  <c r="G42" i="1"/>
  <c r="D42" i="1"/>
  <c r="E41" i="1"/>
  <c r="F41" i="1"/>
  <c r="G41" i="1"/>
  <c r="D41" i="1"/>
  <c r="E40" i="1"/>
  <c r="F40" i="1"/>
  <c r="G40" i="1"/>
  <c r="D40" i="1"/>
  <c r="E39" i="1"/>
  <c r="F39" i="1"/>
  <c r="G39" i="1"/>
  <c r="D39" i="1"/>
  <c r="E38" i="1"/>
  <c r="F38" i="1"/>
  <c r="G38" i="1"/>
  <c r="D38" i="1"/>
  <c r="E37" i="1"/>
  <c r="F37" i="1"/>
  <c r="G37" i="1"/>
  <c r="D37" i="1"/>
  <c r="E36" i="1"/>
  <c r="F36" i="1"/>
  <c r="G36" i="1"/>
  <c r="D36" i="1"/>
  <c r="E35" i="1"/>
  <c r="F35" i="1"/>
  <c r="G35" i="1"/>
  <c r="E34" i="1"/>
  <c r="F34" i="1"/>
  <c r="G34" i="1"/>
  <c r="D34" i="1"/>
  <c r="E33" i="1"/>
  <c r="F33" i="1"/>
  <c r="G33" i="1"/>
  <c r="D33" i="1"/>
  <c r="E32" i="1"/>
  <c r="F32" i="1"/>
  <c r="G32" i="1"/>
  <c r="D32" i="1"/>
  <c r="E31" i="1"/>
  <c r="F31" i="1"/>
  <c r="G31" i="1"/>
  <c r="D31" i="1"/>
  <c r="E30" i="1"/>
  <c r="F30" i="1"/>
  <c r="G30" i="1"/>
  <c r="D30" i="1"/>
  <c r="E29" i="1"/>
  <c r="F29" i="1"/>
  <c r="G29" i="1"/>
  <c r="D29" i="1"/>
  <c r="E28" i="1"/>
  <c r="F28" i="1"/>
  <c r="G28" i="1"/>
  <c r="D28" i="1"/>
  <c r="E27" i="1"/>
  <c r="F27" i="1"/>
  <c r="G27" i="1"/>
  <c r="D27" i="1"/>
  <c r="E26" i="1"/>
  <c r="F26" i="1"/>
  <c r="G26" i="1"/>
  <c r="D26" i="1"/>
  <c r="E25" i="1"/>
  <c r="F25" i="1"/>
  <c r="G25" i="1"/>
  <c r="D25" i="1"/>
  <c r="E24" i="1"/>
  <c r="F24" i="1"/>
  <c r="G24" i="1"/>
  <c r="D24" i="1"/>
  <c r="E23" i="1"/>
  <c r="F23" i="1"/>
  <c r="G23" i="1"/>
  <c r="D23" i="1"/>
  <c r="E22" i="1"/>
  <c r="F22" i="1"/>
  <c r="G22" i="1"/>
  <c r="D22" i="1"/>
  <c r="E21" i="1"/>
  <c r="F21" i="1"/>
  <c r="G21" i="1"/>
  <c r="D21" i="1"/>
  <c r="E20" i="1"/>
  <c r="F20" i="1"/>
  <c r="G20" i="1"/>
  <c r="D20" i="1"/>
  <c r="E19" i="1"/>
  <c r="F19" i="1"/>
  <c r="G19" i="1"/>
  <c r="D19" i="1"/>
  <c r="E18" i="1"/>
  <c r="F18" i="1"/>
  <c r="G18" i="1"/>
  <c r="D18" i="1"/>
  <c r="E17" i="1"/>
  <c r="F17" i="1"/>
  <c r="G17" i="1"/>
  <c r="D17" i="1"/>
  <c r="E16" i="1"/>
  <c r="F16" i="1"/>
  <c r="G16" i="1"/>
  <c r="D16" i="1"/>
  <c r="E15" i="1"/>
  <c r="F15" i="1"/>
  <c r="G15" i="1"/>
  <c r="D15" i="1"/>
  <c r="E14" i="1"/>
  <c r="F14" i="1"/>
  <c r="G14" i="1"/>
  <c r="D14" i="1"/>
  <c r="E13" i="1"/>
  <c r="F13" i="1"/>
  <c r="G13" i="1"/>
  <c r="D13" i="1"/>
  <c r="E12" i="1"/>
  <c r="F12" i="1"/>
  <c r="G12" i="1"/>
  <c r="D12" i="1"/>
  <c r="E11" i="1"/>
  <c r="F11" i="1"/>
  <c r="G11" i="1"/>
  <c r="D11" i="1"/>
  <c r="E10" i="1"/>
  <c r="F10" i="1"/>
  <c r="G10" i="1"/>
  <c r="D10" i="1"/>
  <c r="E9" i="1"/>
  <c r="F9" i="1"/>
  <c r="G9" i="1"/>
  <c r="D9" i="1"/>
  <c r="E8" i="1"/>
  <c r="F8" i="1"/>
  <c r="G8" i="1"/>
  <c r="D8" i="1"/>
  <c r="E7" i="1"/>
  <c r="F7" i="1"/>
  <c r="G7" i="1"/>
  <c r="E6" i="1"/>
  <c r="F6" i="1"/>
  <c r="G6" i="1"/>
  <c r="D6" i="1"/>
  <c r="E5" i="1"/>
  <c r="F5" i="1"/>
  <c r="G5" i="1"/>
  <c r="D5" i="1"/>
  <c r="E4" i="1"/>
  <c r="F4" i="1"/>
  <c r="G4" i="1"/>
  <c r="D4" i="1"/>
  <c r="E3" i="1"/>
  <c r="F3" i="1"/>
  <c r="G3" i="1"/>
  <c r="D3" i="1"/>
  <c r="E2" i="1"/>
  <c r="F2" i="1"/>
  <c r="G2" i="1"/>
  <c r="D2" i="1"/>
</calcChain>
</file>

<file path=xl/sharedStrings.xml><?xml version="1.0" encoding="utf-8"?>
<sst xmlns="http://schemas.openxmlformats.org/spreadsheetml/2006/main" count="1008" uniqueCount="356">
  <si>
    <t>ABOGADO</t>
  </si>
  <si>
    <t>N° de contrato SECOP II</t>
  </si>
  <si>
    <t>TIPO DE CONTRATO / CONVENIO</t>
  </si>
  <si>
    <t>CONTRATISTA</t>
  </si>
  <si>
    <t>OBJETO CONTRATO</t>
  </si>
  <si>
    <t>DIRECCIÓN A LA QUE PERTENECE</t>
  </si>
  <si>
    <t>FECHA SUSCRIPCIÓN SECOP II</t>
  </si>
  <si>
    <t>FECHA ACTA DE INICIO</t>
  </si>
  <si>
    <t>VALOR MENSUAL</t>
  </si>
  <si>
    <t xml:space="preserve">LINK SECOP </t>
  </si>
  <si>
    <t>PAIS DE NACIMIENTO</t>
  </si>
  <si>
    <t>MUNICIPIO DE NACIMIENTO</t>
  </si>
  <si>
    <t>CORREO</t>
  </si>
  <si>
    <t>atencionalciudadano@minciencias.gov.co</t>
  </si>
  <si>
    <t>FECHA TERMINACIÓN FINAL</t>
  </si>
  <si>
    <t>016-2026</t>
  </si>
  <si>
    <t>017-2026</t>
  </si>
  <si>
    <t>018-2026</t>
  </si>
  <si>
    <t>019-2026</t>
  </si>
  <si>
    <t>020-2026</t>
  </si>
  <si>
    <t>021-2026</t>
  </si>
  <si>
    <t>022-2026</t>
  </si>
  <si>
    <t>023-2026</t>
  </si>
  <si>
    <t>024-2026</t>
  </si>
  <si>
    <t>025-2026</t>
  </si>
  <si>
    <t>026-2026</t>
  </si>
  <si>
    <t>027-2026</t>
  </si>
  <si>
    <t>028-2026</t>
  </si>
  <si>
    <t>029-2026</t>
  </si>
  <si>
    <t>030-2026</t>
  </si>
  <si>
    <t>031-2026</t>
  </si>
  <si>
    <t>032-2026</t>
  </si>
  <si>
    <t>033-2026</t>
  </si>
  <si>
    <t>034-2026</t>
  </si>
  <si>
    <t>035-2026</t>
  </si>
  <si>
    <t>036-2026</t>
  </si>
  <si>
    <t>037-2026</t>
  </si>
  <si>
    <t>038-2026</t>
  </si>
  <si>
    <t>039-2026</t>
  </si>
  <si>
    <t>042-2026</t>
  </si>
  <si>
    <t>043-2026</t>
  </si>
  <si>
    <t>044-2026</t>
  </si>
  <si>
    <t>045-2026</t>
  </si>
  <si>
    <t>047-2026</t>
  </si>
  <si>
    <t>048-2026</t>
  </si>
  <si>
    <t>049-2026</t>
  </si>
  <si>
    <t>050-2026</t>
  </si>
  <si>
    <t>051-2026</t>
  </si>
  <si>
    <t>052-2026</t>
  </si>
  <si>
    <t>055-2026</t>
  </si>
  <si>
    <t>056-2026</t>
  </si>
  <si>
    <t>057-2026</t>
  </si>
  <si>
    <t>058-2026</t>
  </si>
  <si>
    <t>060-2026</t>
  </si>
  <si>
    <t>061-2026</t>
  </si>
  <si>
    <t>062-2026</t>
  </si>
  <si>
    <t>063-2026</t>
  </si>
  <si>
    <t>064-2026</t>
  </si>
  <si>
    <t>065-2026</t>
  </si>
  <si>
    <t>066-2026</t>
  </si>
  <si>
    <t>067-2026</t>
  </si>
  <si>
    <t>068-2026</t>
  </si>
  <si>
    <t>069-2026</t>
  </si>
  <si>
    <t>070-2026</t>
  </si>
  <si>
    <t>071-2026</t>
  </si>
  <si>
    <t>072-2026</t>
  </si>
  <si>
    <t>075-2026</t>
  </si>
  <si>
    <t>076-2026</t>
  </si>
  <si>
    <t>077-2026</t>
  </si>
  <si>
    <t>078-2026</t>
  </si>
  <si>
    <t>079-2026</t>
  </si>
  <si>
    <t>080-2026</t>
  </si>
  <si>
    <t>081-2026</t>
  </si>
  <si>
    <t>082-2026</t>
  </si>
  <si>
    <t>083-2026</t>
  </si>
  <si>
    <t>084-2026</t>
  </si>
  <si>
    <t>085-2026</t>
  </si>
  <si>
    <t>086-2026</t>
  </si>
  <si>
    <t>087-2026</t>
  </si>
  <si>
    <t>088-2026</t>
  </si>
  <si>
    <t>089-2026</t>
  </si>
  <si>
    <t>090-2026</t>
  </si>
  <si>
    <t>091-2026</t>
  </si>
  <si>
    <t>092-2026</t>
  </si>
  <si>
    <t>093-2026</t>
  </si>
  <si>
    <t>094-2026</t>
  </si>
  <si>
    <t>095-2026</t>
  </si>
  <si>
    <t>096-2026</t>
  </si>
  <si>
    <t>097-2026</t>
  </si>
  <si>
    <t>098-2026</t>
  </si>
  <si>
    <t>099-2026</t>
  </si>
  <si>
    <t>100-2026</t>
  </si>
  <si>
    <t>101-2026</t>
  </si>
  <si>
    <t>102-2026</t>
  </si>
  <si>
    <t>103-2026</t>
  </si>
  <si>
    <t>104-2026</t>
  </si>
  <si>
    <t>105-2026</t>
  </si>
  <si>
    <t>106-2026</t>
  </si>
  <si>
    <t>107-2026</t>
  </si>
  <si>
    <t>108-2026</t>
  </si>
  <si>
    <t>109-2026</t>
  </si>
  <si>
    <t>110-2026</t>
  </si>
  <si>
    <t>111-2026</t>
  </si>
  <si>
    <t>112-2026</t>
  </si>
  <si>
    <t>114-2026</t>
  </si>
  <si>
    <t>115-2026</t>
  </si>
  <si>
    <t>116-2026</t>
  </si>
  <si>
    <t>117-2026</t>
  </si>
  <si>
    <t>118-2026</t>
  </si>
  <si>
    <t>119-2026</t>
  </si>
  <si>
    <t>120-2026</t>
  </si>
  <si>
    <t>121-2026</t>
  </si>
  <si>
    <t>122-2026</t>
  </si>
  <si>
    <t>123-2026</t>
  </si>
  <si>
    <t>124-2026</t>
  </si>
  <si>
    <t>125-2026</t>
  </si>
  <si>
    <t>126-2026</t>
  </si>
  <si>
    <t>127-2026</t>
  </si>
  <si>
    <t>128-2026</t>
  </si>
  <si>
    <t>129-2026</t>
  </si>
  <si>
    <t>130-2026</t>
  </si>
  <si>
    <t>131-2026</t>
  </si>
  <si>
    <t>132-2026</t>
  </si>
  <si>
    <t>133-2026</t>
  </si>
  <si>
    <t>134-2026</t>
  </si>
  <si>
    <t>135-2026</t>
  </si>
  <si>
    <t>136-2026</t>
  </si>
  <si>
    <t>137-2026</t>
  </si>
  <si>
    <t>138-2026</t>
  </si>
  <si>
    <t>139-2026</t>
  </si>
  <si>
    <t>140-2026</t>
  </si>
  <si>
    <t>141-2026</t>
  </si>
  <si>
    <t>142-2026</t>
  </si>
  <si>
    <t>143-2026</t>
  </si>
  <si>
    <t>144-2026</t>
  </si>
  <si>
    <t>145-2026</t>
  </si>
  <si>
    <t>146-2026</t>
  </si>
  <si>
    <t>147-2026</t>
  </si>
  <si>
    <t>149-2026</t>
  </si>
  <si>
    <t>150-2026</t>
  </si>
  <si>
    <t>151-2026</t>
  </si>
  <si>
    <t>152-2026</t>
  </si>
  <si>
    <t>153-2026</t>
  </si>
  <si>
    <t>154-2026</t>
  </si>
  <si>
    <t>155-2026</t>
  </si>
  <si>
    <t>156-2026</t>
  </si>
  <si>
    <t>157-2026</t>
  </si>
  <si>
    <t>159-2026</t>
  </si>
  <si>
    <t>160-2026</t>
  </si>
  <si>
    <t>161-2026</t>
  </si>
  <si>
    <t>162-2026</t>
  </si>
  <si>
    <t>163-2026</t>
  </si>
  <si>
    <t>164-2026</t>
  </si>
  <si>
    <t>166-2026</t>
  </si>
  <si>
    <t>168-2026</t>
  </si>
  <si>
    <t>170-2026</t>
  </si>
  <si>
    <t>171-2026</t>
  </si>
  <si>
    <t>172-2026</t>
  </si>
  <si>
    <t>173-2026</t>
  </si>
  <si>
    <t>174-2026</t>
  </si>
  <si>
    <t>175-2026</t>
  </si>
  <si>
    <t>176-2026</t>
  </si>
  <si>
    <t>177-2026</t>
  </si>
  <si>
    <t>178-2026</t>
  </si>
  <si>
    <t>179-2026</t>
  </si>
  <si>
    <t>180-2026</t>
  </si>
  <si>
    <t>181-2026</t>
  </si>
  <si>
    <t>183-2026</t>
  </si>
  <si>
    <t>184-2026</t>
  </si>
  <si>
    <t>185-2026</t>
  </si>
  <si>
    <t>186-2026</t>
  </si>
  <si>
    <t>187-2026</t>
  </si>
  <si>
    <t>188-2026</t>
  </si>
  <si>
    <t>189-2026</t>
  </si>
  <si>
    <t>190-2026</t>
  </si>
  <si>
    <t>191-2026</t>
  </si>
  <si>
    <t>192-2026</t>
  </si>
  <si>
    <t>193-2026</t>
  </si>
  <si>
    <t>194-2026</t>
  </si>
  <si>
    <t>197-2026</t>
  </si>
  <si>
    <t>198-2026</t>
  </si>
  <si>
    <t>199-2026</t>
  </si>
  <si>
    <t>200-2026</t>
  </si>
  <si>
    <t>201-2026</t>
  </si>
  <si>
    <t>204-2026</t>
  </si>
  <si>
    <t>205-2026</t>
  </si>
  <si>
    <t>206-2026</t>
  </si>
  <si>
    <t>207-2026</t>
  </si>
  <si>
    <t>208-2026</t>
  </si>
  <si>
    <t>209-2026</t>
  </si>
  <si>
    <t>210-2026</t>
  </si>
  <si>
    <t>211-2026</t>
  </si>
  <si>
    <t>212-2026</t>
  </si>
  <si>
    <t>213-2026</t>
  </si>
  <si>
    <t>214-2026</t>
  </si>
  <si>
    <t>215-2026</t>
  </si>
  <si>
    <t>216-2026</t>
  </si>
  <si>
    <t>217-2026</t>
  </si>
  <si>
    <t>218-2026</t>
  </si>
  <si>
    <t>219-2026</t>
  </si>
  <si>
    <t>220-2026</t>
  </si>
  <si>
    <t>221-2026</t>
  </si>
  <si>
    <t>222-2026</t>
  </si>
  <si>
    <t>223-2026</t>
  </si>
  <si>
    <t>224-2026</t>
  </si>
  <si>
    <t>225-2026</t>
  </si>
  <si>
    <t>226-2026</t>
  </si>
  <si>
    <t>227-2026</t>
  </si>
  <si>
    <t>228-2026</t>
  </si>
  <si>
    <t>229-2026</t>
  </si>
  <si>
    <t>230-2026</t>
  </si>
  <si>
    <t>231-2026</t>
  </si>
  <si>
    <t>232-2026</t>
  </si>
  <si>
    <t>233-2026</t>
  </si>
  <si>
    <t>234-2026</t>
  </si>
  <si>
    <t>235-2026</t>
  </si>
  <si>
    <t>236-2026</t>
  </si>
  <si>
    <t>237-2026</t>
  </si>
  <si>
    <t>238-2026</t>
  </si>
  <si>
    <t>239-2026</t>
  </si>
  <si>
    <t>240-2026</t>
  </si>
  <si>
    <t>241-2026</t>
  </si>
  <si>
    <t>242-2026</t>
  </si>
  <si>
    <t>244-2026</t>
  </si>
  <si>
    <t>245-2026</t>
  </si>
  <si>
    <t>246-2026</t>
  </si>
  <si>
    <t>247-2026</t>
  </si>
  <si>
    <t>248-2026</t>
  </si>
  <si>
    <t>249-2026</t>
  </si>
  <si>
    <t>251-2026</t>
  </si>
  <si>
    <t>252-2026</t>
  </si>
  <si>
    <t>253-2026</t>
  </si>
  <si>
    <t>254-2026</t>
  </si>
  <si>
    <t>255-2026</t>
  </si>
  <si>
    <t>257-2026</t>
  </si>
  <si>
    <t>258-2026</t>
  </si>
  <si>
    <t>259-2026</t>
  </si>
  <si>
    <t>261-2026</t>
  </si>
  <si>
    <t>262-2026</t>
  </si>
  <si>
    <t>263-2026</t>
  </si>
  <si>
    <t>265-2026</t>
  </si>
  <si>
    <t>266-2026</t>
  </si>
  <si>
    <t>268-2026</t>
  </si>
  <si>
    <t>269-2026</t>
  </si>
  <si>
    <t>270-2026</t>
  </si>
  <si>
    <t>271-2026</t>
  </si>
  <si>
    <t>272-2026</t>
  </si>
  <si>
    <t>273-2026</t>
  </si>
  <si>
    <t>274-2026</t>
  </si>
  <si>
    <t>275-2026</t>
  </si>
  <si>
    <t>278-2026</t>
  </si>
  <si>
    <t>279-2026</t>
  </si>
  <si>
    <t>280-2026</t>
  </si>
  <si>
    <t>281-2026</t>
  </si>
  <si>
    <t>283-2026</t>
  </si>
  <si>
    <t>284-2026</t>
  </si>
  <si>
    <t>285-2026</t>
  </si>
  <si>
    <t>286-2026</t>
  </si>
  <si>
    <t>287-2026</t>
  </si>
  <si>
    <t>288-2026</t>
  </si>
  <si>
    <t>289-2026</t>
  </si>
  <si>
    <t>290-2026</t>
  </si>
  <si>
    <t>291-2026</t>
  </si>
  <si>
    <t>292-2026</t>
  </si>
  <si>
    <t>293-2026</t>
  </si>
  <si>
    <t>294-2026</t>
  </si>
  <si>
    <t>295-2026</t>
  </si>
  <si>
    <t>296-2026</t>
  </si>
  <si>
    <t>297-2026</t>
  </si>
  <si>
    <t>298-2026</t>
  </si>
  <si>
    <t>299-2026</t>
  </si>
  <si>
    <t>300-2026</t>
  </si>
  <si>
    <t>301-2026</t>
  </si>
  <si>
    <t>302-2026</t>
  </si>
  <si>
    <t>303-2026</t>
  </si>
  <si>
    <t>304-2026</t>
  </si>
  <si>
    <t>305-2026</t>
  </si>
  <si>
    <t>306-2026</t>
  </si>
  <si>
    <t>308-2026</t>
  </si>
  <si>
    <t>309-2026</t>
  </si>
  <si>
    <t>310-2026</t>
  </si>
  <si>
    <t>311-2026</t>
  </si>
  <si>
    <t>312-2026</t>
  </si>
  <si>
    <t>313-2026</t>
  </si>
  <si>
    <t>314-2026</t>
  </si>
  <si>
    <t>315-2026</t>
  </si>
  <si>
    <t>316-2026</t>
  </si>
  <si>
    <t>317-2026</t>
  </si>
  <si>
    <t>318-2026</t>
  </si>
  <si>
    <t>319-2026</t>
  </si>
  <si>
    <t>320-2026</t>
  </si>
  <si>
    <t>321-2026</t>
  </si>
  <si>
    <t>322-2026</t>
  </si>
  <si>
    <t>323-2026</t>
  </si>
  <si>
    <t>325-2026</t>
  </si>
  <si>
    <t>326-2026</t>
  </si>
  <si>
    <t>327-2026</t>
  </si>
  <si>
    <t>328-2026</t>
  </si>
  <si>
    <t>329-2026</t>
  </si>
  <si>
    <t>330-2026</t>
  </si>
  <si>
    <t>331-2026</t>
  </si>
  <si>
    <t>332-2026</t>
  </si>
  <si>
    <t>334-2026</t>
  </si>
  <si>
    <t>335-2026</t>
  </si>
  <si>
    <t>336-2026</t>
  </si>
  <si>
    <t>338-2026</t>
  </si>
  <si>
    <t>339-2026</t>
  </si>
  <si>
    <t>340-2026</t>
  </si>
  <si>
    <t>341-2026</t>
  </si>
  <si>
    <t>342-2026</t>
  </si>
  <si>
    <t>343-2026</t>
  </si>
  <si>
    <t>344-2026</t>
  </si>
  <si>
    <t>345-2026</t>
  </si>
  <si>
    <t>346-2026</t>
  </si>
  <si>
    <t>347-2026</t>
  </si>
  <si>
    <t>348-2026</t>
  </si>
  <si>
    <t>349-2026</t>
  </si>
  <si>
    <t>350-2026</t>
  </si>
  <si>
    <t>351-2026</t>
  </si>
  <si>
    <t>353-2026</t>
  </si>
  <si>
    <t>354-2026</t>
  </si>
  <si>
    <t>355-2026</t>
  </si>
  <si>
    <t>356-2026</t>
  </si>
  <si>
    <t>358-2026</t>
  </si>
  <si>
    <t>359-2026</t>
  </si>
  <si>
    <t>360-2026</t>
  </si>
  <si>
    <t>361-2026</t>
  </si>
  <si>
    <t>363-2026</t>
  </si>
  <si>
    <t>366-2026</t>
  </si>
  <si>
    <t>367-2026</t>
  </si>
  <si>
    <t>368-2026</t>
  </si>
  <si>
    <t>369-2026</t>
  </si>
  <si>
    <t>370-2026</t>
  </si>
  <si>
    <t>371-2026</t>
  </si>
  <si>
    <t>372-2026</t>
  </si>
  <si>
    <t>373-2026</t>
  </si>
  <si>
    <t>374-2026</t>
  </si>
  <si>
    <t>FORMACION ACADEMICA</t>
  </si>
  <si>
    <t>CARGO</t>
  </si>
  <si>
    <t>Contratista</t>
  </si>
  <si>
    <t>TELEFONO</t>
  </si>
  <si>
    <t>ESCALA SALARIAL SEGÚN RESOLUCION DE HONORARIOS VIGENTE</t>
  </si>
  <si>
    <t>ESTADO</t>
  </si>
  <si>
    <t>COLOMBIA</t>
  </si>
  <si>
    <t>BOGOTA D.C</t>
  </si>
  <si>
    <t>PROFESIONAL</t>
  </si>
  <si>
    <t>Titulo de bachiller de 0 a 21 meses de experiencia laboral (Resolución 861 de 2025)</t>
  </si>
  <si>
    <t>Titulo de bachiller de 22 o mas meses de experiencia laboral (Resolución 861 de 2025)</t>
  </si>
  <si>
    <t>Titulo de tecnico de 0 a 12 meses de experiencia laboral (tecnico o tecnologo) o 24 meses de experiencia laboral relacionada (bachiller) (Resolución 861 de 2025)</t>
  </si>
  <si>
    <t>Titulo de tecnologo de 13 o mas meses de experiencia laboral (tecnico o tecnologo) o 36 meses de experiencia laboral relacionada (bachiller) (Resolución 861 de 2025)</t>
  </si>
  <si>
    <t>Titulo profesional de 0 a 21 mas meses de experiencia profesional (Resolución 861 de 2025)</t>
  </si>
  <si>
    <t>Titulo profesional de 22 o mas meses de experiencia profesional (Resolución 861 de 2025)</t>
  </si>
  <si>
    <t>Titulo profesional + titulo especializacion de 0 meses de experiencia profesional a 22 meses de experiencia profesional (Resolución 861 de 2025)</t>
  </si>
  <si>
    <t>Titulo profesional + titulo especializacion de 22 meses de experiencia profesional a 32 meses de experiencia profesional (Resolución 861 de 2025)</t>
  </si>
  <si>
    <t>Titulo profesional + titulo especializacion de 33 o mas meses de experiencia profesional (Resolución 861 de 2025)</t>
  </si>
  <si>
    <t>Titulo profesional + titulo maestria o titulo profesional + titulo especializacion de 51 meses de experiencia profesional (maestria) o 64 meses de experiencia (Resolución 861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</si>
</sst>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_-;\-&quot;$&quot;\ * #,##0_-;_-&quot;$&quot;\ * &quot;-&quot;??_-;_-@"/>
  </numFmts>
  <fonts count="14" x14ac:knownFonts="1">
    <font>
      <sz val="10"/>
      <color rgb="FF000000"/>
      <name val="Calibri"/>
      <scheme val="minor"/>
    </font>
    <font>
      <sz val="10"/>
      <color theme="1"/>
      <name val="Arial"/>
    </font>
    <font>
      <b/>
      <sz val="9"/>
      <color rgb="FFFFFFFF"/>
      <name val="Calibri"/>
    </font>
    <font>
      <b/>
      <sz val="9"/>
      <color rgb="FFF9F9F9"/>
      <name val="Calibri"/>
    </font>
    <font>
      <b/>
      <sz val="9"/>
      <color theme="1"/>
      <name val="Calibri"/>
    </font>
    <font>
      <b/>
      <sz val="9"/>
      <color rgb="FF000000"/>
      <name val="Calibri"/>
    </font>
    <font>
      <sz val="9"/>
      <color theme="1"/>
      <name val="Calibri"/>
    </font>
    <font>
      <sz val="9"/>
      <color rgb="FF000000"/>
      <name val="Calibri"/>
    </font>
    <font>
      <u/>
      <sz val="9"/>
      <color rgb="FF0000FF"/>
      <name val="Calibri"/>
    </font>
    <font>
      <sz val="8"/>
      <color theme="1"/>
      <name val="Arial"/>
    </font>
    <font>
      <u/>
      <sz val="10"/>
      <color theme="10"/>
      <name val="Calibri"/>
      <scheme val="minor"/>
    </font>
    <font>
      <sz val="10"/>
      <name val="Calibri"/>
      <family val="2"/>
      <scheme val="minor"/>
    </font>
    <font>
      <b/>
      <sz val="9"/>
      <color rgb="FFF9F9F9"/>
      <name val="Calibri"/>
      <family val="2"/>
    </font>
    <font>
      <b/>
      <sz val="9"/>
      <color rgb="FFFFFFFF"/>
      <name val="Calibri"/>
      <family val="2"/>
    </font>
  </fonts>
  <fills count="4">
    <fill>
      <patternFill patternType="none"/>
    </fill>
    <fill>
      <patternFill patternType="gray125"/>
    </fill>
    <fill>
      <patternFill patternType="solid">
        <fgColor rgb="FF274E13"/>
        <bgColor rgb="FF274E13"/>
      </patternFill>
    </fill>
    <fill>
      <patternFill patternType="solid">
        <fgColor rgb="FF6D9EEB"/>
        <bgColor rgb="FF6D9EEB"/>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0" fillId="0" borderId="0" applyNumberFormat="0" applyFill="0" applyBorder="0" applyAlignment="0" applyProtection="0"/>
  </cellStyleXfs>
  <cellXfs count="24">
    <xf numFmtId="0" fontId="0" fillId="0" borderId="0" xfId="0"/>
    <xf numFmtId="0" fontId="1" fillId="0" borderId="0" xfId="0" applyFont="1"/>
    <xf numFmtId="1" fontId="2" fillId="2"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justify" vertical="center" wrapText="1"/>
    </xf>
    <xf numFmtId="164" fontId="2" fillId="3" borderId="1" xfId="0" applyNumberFormat="1" applyFont="1" applyFill="1" applyBorder="1" applyAlignment="1">
      <alignment horizontal="center" vertical="center" wrapText="1"/>
    </xf>
    <xf numFmtId="0" fontId="2" fillId="3"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15" fontId="6" fillId="0" borderId="1" xfId="0" applyNumberFormat="1" applyFont="1" applyBorder="1" applyAlignment="1">
      <alignment horizontal="center" vertical="center" wrapText="1"/>
    </xf>
    <xf numFmtId="164" fontId="4" fillId="0" borderId="1" xfId="0" applyNumberFormat="1" applyFont="1" applyBorder="1" applyAlignment="1">
      <alignment horizontal="right" vertical="center" wrapText="1"/>
    </xf>
    <xf numFmtId="0" fontId="8" fillId="0" borderId="1" xfId="0" applyFont="1" applyBorder="1" applyAlignment="1">
      <alignment horizontal="left" vertical="center" wrapText="1"/>
    </xf>
    <xf numFmtId="0" fontId="0" fillId="0" borderId="0" xfId="0" applyAlignment="1">
      <alignment horizontal="justify" vertical="center"/>
    </xf>
    <xf numFmtId="0" fontId="10" fillId="0" borderId="1" xfId="1" applyBorder="1" applyAlignment="1">
      <alignment horizontal="center" vertical="center" wrapText="1"/>
    </xf>
    <xf numFmtId="0" fontId="7" fillId="0" borderId="1" xfId="0" applyFont="1" applyBorder="1" applyAlignment="1">
      <alignment horizontal="justify" vertical="center" wrapText="1"/>
    </xf>
    <xf numFmtId="0" fontId="9" fillId="0" borderId="2" xfId="0" applyFont="1" applyBorder="1" applyAlignment="1">
      <alignment horizontal="center" vertical="center" wrapText="1"/>
    </xf>
    <xf numFmtId="0" fontId="0" fillId="0" borderId="0" xfId="0" applyAlignment="1">
      <alignment horizontal="center" vertical="center"/>
    </xf>
    <xf numFmtId="0" fontId="11" fillId="0" borderId="0" xfId="0" applyFont="1"/>
    <xf numFmtId="0" fontId="11" fillId="0" borderId="1" xfId="1" applyFont="1" applyBorder="1" applyAlignment="1">
      <alignment horizontal="center" vertical="center" wrapText="1"/>
    </xf>
    <xf numFmtId="0" fontId="12"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0" fillId="0" borderId="0" xfId="0"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BASES%20DE%20DATOS%20MIN/BASE%20CONTRACTUAL%202021-2026.xlsx" TargetMode="External"/><Relationship Id="rId2" Type="http://schemas.openxmlformats.org/officeDocument/2006/relationships/externalLinkPath" Target="file:///G:\Mi%20unidad\MINCIENCIAS\BASES%20DE%20DATOS%20MIN\BASE%20CONTRACTUAL%202021-2026.xlsx" TargetMode="External"/><Relationship Id="rId1" Type="http://schemas.openxmlformats.org/officeDocument/2006/relationships/externalLinkPath" Target="/Mi%20unidad/MINCIENCIAS/BASES%20DE%20DATOS%20MIN/BASE%20CONTRACTUAL%202021-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NUMS ANUL - RECH"/>
      <sheetName val="Lista Despegable"/>
      <sheetName val="DIRECT PROVEEDORES"/>
      <sheetName val="EJECUCIÓN 2026"/>
      <sheetName val="EJECUCIÓN 2025"/>
      <sheetName val="EJECUCIÓN 2024"/>
      <sheetName val="EJECUCIÓN 2023"/>
      <sheetName val="EJECUCIÓN 2022"/>
      <sheetName val="EJECUCIÓN 2021"/>
      <sheetName val="EJECUCIÓN 2023COPIA"/>
      <sheetName val="EJECUCIÓN 2020"/>
      <sheetName val="MODIF OTRAS VIGENCIAS"/>
      <sheetName val="ODC 2018-2023"/>
      <sheetName val="MODIFICACIONES OC"/>
    </sheetNames>
    <sheetDataSet>
      <sheetData sheetId="0"/>
      <sheetData sheetId="1"/>
      <sheetData sheetId="2"/>
      <sheetData sheetId="3">
        <row r="1">
          <cell r="D1">
            <v>2</v>
          </cell>
          <cell r="E1">
            <v>3</v>
          </cell>
          <cell r="F1">
            <v>4</v>
          </cell>
          <cell r="G1">
            <v>5</v>
          </cell>
          <cell r="H1">
            <v>6</v>
          </cell>
          <cell r="I1">
            <v>7</v>
          </cell>
          <cell r="J1">
            <v>8</v>
          </cell>
          <cell r="K1">
            <v>9</v>
          </cell>
          <cell r="L1">
            <v>10</v>
          </cell>
          <cell r="M1">
            <v>11</v>
          </cell>
          <cell r="N1">
            <v>12</v>
          </cell>
          <cell r="O1">
            <v>13</v>
          </cell>
          <cell r="P1">
            <v>14</v>
          </cell>
          <cell r="Q1">
            <v>15</v>
          </cell>
          <cell r="R1">
            <v>16</v>
          </cell>
          <cell r="S1">
            <v>17</v>
          </cell>
          <cell r="T1">
            <v>18</v>
          </cell>
          <cell r="U1">
            <v>19</v>
          </cell>
          <cell r="V1">
            <v>20</v>
          </cell>
          <cell r="W1">
            <v>21</v>
          </cell>
          <cell r="X1">
            <v>22</v>
          </cell>
          <cell r="Y1">
            <v>23</v>
          </cell>
          <cell r="Z1">
            <v>24</v>
          </cell>
          <cell r="AA1">
            <v>25</v>
          </cell>
          <cell r="AB1">
            <v>26</v>
          </cell>
          <cell r="AC1">
            <v>27</v>
          </cell>
          <cell r="AD1">
            <v>28</v>
          </cell>
          <cell r="AE1">
            <v>29</v>
          </cell>
          <cell r="AF1">
            <v>30</v>
          </cell>
          <cell r="AG1">
            <v>31</v>
          </cell>
          <cell r="AH1">
            <v>32</v>
          </cell>
          <cell r="AI1">
            <v>33</v>
          </cell>
          <cell r="AJ1">
            <v>34</v>
          </cell>
          <cell r="AK1">
            <v>35</v>
          </cell>
          <cell r="AL1">
            <v>36</v>
          </cell>
          <cell r="AM1">
            <v>37</v>
          </cell>
          <cell r="AN1">
            <v>38</v>
          </cell>
          <cell r="AO1">
            <v>39</v>
          </cell>
          <cell r="AP1">
            <v>40</v>
          </cell>
          <cell r="AQ1">
            <v>41</v>
          </cell>
          <cell r="AR1">
            <v>42</v>
          </cell>
          <cell r="AS1">
            <v>43</v>
          </cell>
          <cell r="AT1">
            <v>44</v>
          </cell>
          <cell r="AU1">
            <v>45</v>
          </cell>
          <cell r="AV1">
            <v>46</v>
          </cell>
          <cell r="AW1">
            <v>47</v>
          </cell>
          <cell r="AX1">
            <v>48</v>
          </cell>
          <cell r="AY1">
            <v>49</v>
          </cell>
          <cell r="AZ1">
            <v>50</v>
          </cell>
          <cell r="BA1">
            <v>51</v>
          </cell>
          <cell r="BB1">
            <v>52</v>
          </cell>
          <cell r="BC1">
            <v>53</v>
          </cell>
          <cell r="BD1">
            <v>54</v>
          </cell>
          <cell r="BE1">
            <v>55</v>
          </cell>
          <cell r="BF1">
            <v>56</v>
          </cell>
          <cell r="BG1">
            <v>57</v>
          </cell>
          <cell r="BH1">
            <v>58</v>
          </cell>
          <cell r="BI1">
            <v>59</v>
          </cell>
          <cell r="BJ1">
            <v>60</v>
          </cell>
          <cell r="BK1">
            <v>61</v>
          </cell>
          <cell r="BL1">
            <v>62</v>
          </cell>
          <cell r="BM1">
            <v>63</v>
          </cell>
          <cell r="BN1">
            <v>64</v>
          </cell>
          <cell r="BO1">
            <v>65</v>
          </cell>
          <cell r="BP1">
            <v>66</v>
          </cell>
          <cell r="BQ1">
            <v>67</v>
          </cell>
          <cell r="BR1">
            <v>68</v>
          </cell>
          <cell r="BS1">
            <v>69</v>
          </cell>
          <cell r="BT1">
            <v>70</v>
          </cell>
          <cell r="BU1">
            <v>71</v>
          </cell>
          <cell r="BV1">
            <v>72</v>
          </cell>
          <cell r="BW1">
            <v>73</v>
          </cell>
          <cell r="BX1">
            <v>74</v>
          </cell>
          <cell r="BY1">
            <v>75</v>
          </cell>
          <cell r="BZ1">
            <v>76</v>
          </cell>
          <cell r="CA1">
            <v>77</v>
          </cell>
          <cell r="CB1">
            <v>78</v>
          </cell>
          <cell r="CC1">
            <v>79</v>
          </cell>
          <cell r="CD1">
            <v>80</v>
          </cell>
          <cell r="CE1">
            <v>81</v>
          </cell>
          <cell r="CF1">
            <v>82</v>
          </cell>
          <cell r="CG1">
            <v>83</v>
          </cell>
          <cell r="CH1">
            <v>84</v>
          </cell>
          <cell r="CI1">
            <v>85</v>
          </cell>
          <cell r="CJ1">
            <v>86</v>
          </cell>
          <cell r="CK1">
            <v>87</v>
          </cell>
          <cell r="CL1">
            <v>88</v>
          </cell>
          <cell r="CM1">
            <v>89</v>
          </cell>
          <cell r="CN1">
            <v>90</v>
          </cell>
          <cell r="CO1">
            <v>91</v>
          </cell>
          <cell r="CP1">
            <v>92</v>
          </cell>
          <cell r="CQ1">
            <v>93</v>
          </cell>
          <cell r="CR1">
            <v>94</v>
          </cell>
          <cell r="CS1">
            <v>95</v>
          </cell>
          <cell r="CT1">
            <v>96</v>
          </cell>
          <cell r="CU1">
            <v>97</v>
          </cell>
          <cell r="CV1">
            <v>98</v>
          </cell>
          <cell r="CW1">
            <v>99</v>
          </cell>
          <cell r="CX1">
            <v>100</v>
          </cell>
          <cell r="CY1">
            <v>101</v>
          </cell>
          <cell r="CZ1">
            <v>102</v>
          </cell>
        </row>
        <row r="2">
          <cell r="D2" t="str">
            <v>N° de contrato SECOP II</v>
          </cell>
          <cell r="E2" t="str">
            <v>NUMERO DE PROCESO</v>
          </cell>
          <cell r="F2" t="str">
            <v>TIPO DE CONTRATO / CONVENIO</v>
          </cell>
          <cell r="G2" t="str">
            <v>MODALIDAD DE SELECCIÓN</v>
          </cell>
          <cell r="H2" t="str">
            <v>CONTRATISTA</v>
          </cell>
          <cell r="I2" t="str">
            <v>TIPO IDENTIFICACIÓN CONTRATISTA (CEDULA / NIT)</v>
          </cell>
          <cell r="J2" t="str">
            <v>ID CONTRATISTA (CEDULA /NIT)</v>
          </cell>
          <cell r="K2" t="str">
            <v>DIGITO DE VERIFICACIÓN ID/NIT CONTRATISTA</v>
          </cell>
          <cell r="L2" t="str">
            <v>GENERO</v>
          </cell>
          <cell r="M2" t="str">
            <v>NATURALEZA</v>
          </cell>
          <cell r="N2" t="str">
            <v>GRUPO ÉTNICO</v>
          </cell>
          <cell r="O2" t="str">
            <v>FECHA DE NACIMIENTO</v>
          </cell>
          <cell r="P2" t="str">
            <v>FECHA HOY</v>
          </cell>
          <cell r="Q2" t="str">
            <v>EDAD</v>
          </cell>
          <cell r="R2" t="str">
            <v>PROFESIÓN</v>
          </cell>
          <cell r="S2" t="str">
            <v>DIRECCION CONTRATISTA (SIN NINGUNA CLASE DE CARACTER ESPECIAL)</v>
          </cell>
          <cell r="T2" t="str">
            <v>MUNICIPIO NACIMIENTO</v>
          </cell>
          <cell r="U2" t="str">
            <v>PAIS MACIMIENTO</v>
          </cell>
          <cell r="V2" t="str">
            <v>CORREO CONTRATISTA</v>
          </cell>
          <cell r="W2" t="str">
            <v>TÉLEFONO FIJO Y/O CELULAR</v>
          </cell>
          <cell r="X2" t="str">
            <v>NOMBRE REPRESENTANTE LEGAL CONTRATISTA</v>
          </cell>
          <cell r="Y2" t="str">
            <v>ID REPRESENTANTE LEGAL CONTRATISTA</v>
          </cell>
          <cell r="Z2" t="str">
            <v>ESCALA SALARIAL SEGÚN RESOLUCION DE HONORARIOS VIGENTE</v>
          </cell>
          <cell r="AA2" t="str">
            <v>OBJETO CONTRATO</v>
          </cell>
          <cell r="AB2" t="str">
            <v>OBLIGACIONES ESPECÍFICAS</v>
          </cell>
          <cell r="AC2" t="str">
            <v>OBLIGAIONES ESPECIFICAS CON FORMULA</v>
          </cell>
          <cell r="AD2" t="str">
            <v>DIRECCIÓN A LA QUE PERTENECE</v>
          </cell>
          <cell r="AE2" t="str">
            <v>ORDENADOR DEL GASTO</v>
          </cell>
          <cell r="AF2" t="str">
            <v>ID ORDENADOR DEL GASTO</v>
          </cell>
          <cell r="AG2" t="str">
            <v>CARGO ORDENADOR DEL GASTO</v>
          </cell>
          <cell r="AH2" t="str">
            <v>FECHA SUSCRIPCIÓN SECOP II</v>
          </cell>
          <cell r="AI2" t="str">
            <v>FECHA ACTA DE INICIO</v>
          </cell>
          <cell r="AJ2" t="str">
            <v>FECHA TERMINACIÓN INICIAL</v>
          </cell>
          <cell r="AK2" t="str">
            <v>PLAZO EN DÍAS (INICIAL)</v>
          </cell>
          <cell r="AL2" t="str">
            <v>VALOR TOTAL CONTRATO (INICIAL)</v>
          </cell>
          <cell r="AM2" t="str">
            <v>RECURSOS PROVENIENTES DE CONTRATO O CONVENIO</v>
          </cell>
          <cell r="AN2" t="str">
            <v>VALOR MENSUAL</v>
          </cell>
          <cell r="AO2" t="str">
            <v># CERTIFICADO DE DISPONIBILIDAD PRESUPUESTAL</v>
          </cell>
          <cell r="AP2" t="str">
            <v># REGISTRO PRESUPUESTAL</v>
          </cell>
          <cell r="AQ2" t="str">
            <v>FECHA REGISTRO PRESUPUESTAL</v>
          </cell>
          <cell r="AR2" t="str">
            <v>RUBRO PRESUPUESTAL</v>
          </cell>
          <cell r="AS2" t="str">
            <v>DESTINACIÓN DEL GASTO</v>
          </cell>
          <cell r="AT2" t="str">
            <v>FUENTE DE LOS RECUROS</v>
          </cell>
          <cell r="AU2" t="str">
            <v>VIGENCIAS FUTURAS</v>
          </cell>
          <cell r="AV2" t="str">
            <v>N° APROBACI'ON VIGENCIAS FUTURAS</v>
          </cell>
          <cell r="AW2" t="str">
            <v>TIPO DE SEGUIMIENTO (SUPERVISIÓN / INTERVENTORÍA)</v>
          </cell>
          <cell r="AX2" t="str">
            <v>NOMBRE Supervisión / INTERVENTOR</v>
          </cell>
          <cell r="AY2" t="str">
            <v>TIPO DE ID Supervisión / INTERVENTOR</v>
          </cell>
          <cell r="AZ2" t="str">
            <v>ID Supervisión / INTERVENTOR</v>
          </cell>
          <cell r="BA2" t="str">
            <v>DIGITO VERIFICACIÓN ID Supervisión / INTERVENTOR</v>
          </cell>
          <cell r="BB2" t="str">
            <v>CARGO DEL Supervisión</v>
          </cell>
          <cell r="BC2" t="str">
            <v>FECHA APROBACIÓN GARANTÍAS</v>
          </cell>
          <cell r="BD2" t="str">
            <v>GARANTÍAS (FECHA EXPEDICIÓN)</v>
          </cell>
          <cell r="BE2" t="str">
            <v>ASEGURADORA</v>
          </cell>
          <cell r="BF2" t="str">
            <v>RIESGOS ASEGURADOS</v>
          </cell>
          <cell r="BG2" t="str">
            <v>TIPO DE GARANTÍAS</v>
          </cell>
          <cell r="BH2" t="str">
            <v>VALOR REDUCCIÓN N°1</v>
          </cell>
          <cell r="BI2" t="str">
            <v>FECHA DE LA REDUCCIÓN N°1</v>
          </cell>
          <cell r="BJ2" t="str">
            <v>VALOR CONTRATO INCLUYENDO REDUCCIÓN 1</v>
          </cell>
          <cell r="BK2" t="str">
            <v>VALOR REDUCCIÓN  N°2</v>
          </cell>
          <cell r="BL2" t="str">
            <v>FECHA DE LA REDUCCIÓN  N°2</v>
          </cell>
          <cell r="BM2" t="str">
            <v>VALOR CONTRATO INCLUYENDO REDUCCIÓN N°2</v>
          </cell>
          <cell r="BN2" t="str">
            <v>ADICIÓN 1
(VALOR)</v>
          </cell>
          <cell r="BO2" t="str">
            <v>FECHA SUSCRIPCIÓN ADICIÓN 1</v>
          </cell>
          <cell r="BP2" t="str">
            <v>FECHA APROBACION AMPLIACION GARANTIAS</v>
          </cell>
          <cell r="BQ2" t="str">
            <v>VALOR CONTRATO INCLUIDA ADICIÓN 1</v>
          </cell>
          <cell r="BR2" t="str">
            <v>ADICIÓN 2
(VALOR)</v>
          </cell>
          <cell r="BS2" t="str">
            <v>FECHA SUSCRIPCIÓN ADICIÓN 2</v>
          </cell>
          <cell r="BT2" t="str">
            <v>FECHA APROBACION AMPLIACION GARANTIAS</v>
          </cell>
          <cell r="BU2" t="str">
            <v>VALOR CONTRATO INCUIDA ADICIÓN 2</v>
          </cell>
          <cell r="BV2" t="str">
            <v>PRORROGA 1
(DÍAS - MESES)</v>
          </cell>
          <cell r="BW2" t="str">
            <v>FECHA SUSCRIPCIÓN PRÓRROGA 1</v>
          </cell>
          <cell r="BX2" t="str">
            <v>FECHA FINALIZACION CON PRORROGA 1</v>
          </cell>
          <cell r="BY2" t="str">
            <v>FECHA APROBACION AMPLIACION GARANTIAS PRORROGA 1</v>
          </cell>
          <cell r="BZ2" t="str">
            <v>PRORROGA 2
(DÍAS - MESES)</v>
          </cell>
          <cell r="CA2" t="str">
            <v>FECHA SUSCRIPCIÓN PRÓRROGA 2</v>
          </cell>
          <cell r="CB2" t="str">
            <v>FECHA FINALIZACION CON PRORROGA 2</v>
          </cell>
          <cell r="CC2" t="str">
            <v>FECHA APROBACION AMPLIACION GARANTIAS PRORROGA 2</v>
          </cell>
          <cell r="CD2" t="str">
            <v>CESIÓN 
(FECHA)</v>
          </cell>
          <cell r="CE2" t="str">
            <v># RP CESION</v>
          </cell>
          <cell r="CF2" t="str">
            <v>VALOR RP CESIÓN</v>
          </cell>
          <cell r="CG2" t="str">
            <v>SUSPENSIÓN (FECHA)</v>
          </cell>
          <cell r="CH2" t="str">
            <v>FECHA  DE TERMINACIÓN ANTICIPADA (FECHA SUCRIBIO EL ACTA)</v>
          </cell>
          <cell r="CI2" t="str">
            <v>VALOR EJECUTADO (TERMINACIÓN ANTICIPADA)</v>
          </cell>
          <cell r="CJ2" t="str">
            <v>FECHA FINAL INCLUIDAS PRORROGAS Y/O TERMINACION</v>
          </cell>
          <cell r="CK2" t="str">
            <v>VALOR MODIFICACIONES</v>
          </cell>
          <cell r="CL2" t="str">
            <v>LIQUIDACIÓN (FECHA)</v>
          </cell>
          <cell r="CM2" t="str">
            <v>MODIFCACIONES (ANOTACIONES)</v>
          </cell>
          <cell r="CN2" t="str">
            <v>VALOR FINAL DEL CONTRATO (Incluida prrogas, adiciones y reducciones )</v>
          </cell>
          <cell r="CO2" t="str">
            <v>Valor secop II</v>
          </cell>
          <cell r="CP2" t="str">
            <v>Diferencia</v>
          </cell>
          <cell r="CQ2" t="str">
            <v>UNIDAD DE CONTRATACION</v>
          </cell>
          <cell r="CR2" t="str">
            <v xml:space="preserve">CÓDIGO SECOP </v>
          </cell>
          <cell r="CS2" t="str">
            <v xml:space="preserve">LINK SECOP </v>
          </cell>
          <cell r="CT2" t="str">
            <v>ESTADO CONTRATO</v>
          </cell>
          <cell r="CU2" t="str">
            <v>REPORTE SIRECI CONTRATO</v>
          </cell>
          <cell r="CV2" t="str">
            <v>REPORTE MODIFICACIONES SIRECI</v>
          </cell>
          <cell r="CW2" t="str">
            <v>REPORTE</v>
          </cell>
          <cell r="CX2" t="str">
            <v>ESTADO SECOP II</v>
          </cell>
          <cell r="CY2" t="str">
            <v>DV CONTRATISTA</v>
          </cell>
          <cell r="CZ2" t="str">
            <v>DV REPR LEGAL</v>
          </cell>
        </row>
        <row r="3">
          <cell r="D3" t="str">
            <v>001-2026</v>
          </cell>
          <cell r="E3" t="str">
            <v>CPS-STR-001-2026</v>
          </cell>
          <cell r="F3" t="str">
            <v>Contrato de Prestacion De Servicios Profesionales</v>
          </cell>
          <cell r="G3" t="str">
            <v>Contratación directa</v>
          </cell>
          <cell r="H3" t="str">
            <v xml:space="preserve">ERICK SANTIAGO RAMIREZ LENIS	</v>
          </cell>
          <cell r="I3" t="str">
            <v>Cédula</v>
          </cell>
          <cell r="J3">
            <v>1136888818</v>
          </cell>
          <cell r="K3">
            <v>3</v>
          </cell>
          <cell r="L3" t="str">
            <v>MASCULINO</v>
          </cell>
          <cell r="M3" t="str">
            <v>Natural</v>
          </cell>
          <cell r="N3" t="str">
            <v>Ninguno</v>
          </cell>
          <cell r="O3">
            <v>35825</v>
          </cell>
          <cell r="P3">
            <v>46192</v>
          </cell>
          <cell r="Q3">
            <v>28</v>
          </cell>
          <cell r="R3" t="str">
            <v>ARQUITECTO</v>
          </cell>
          <cell r="S3" t="str">
            <v>CARRERA 54 N 152 A 50 APTO 703-4 MAZUREN</v>
          </cell>
          <cell r="T3" t="str">
            <v>BOGOTA D.C.</v>
          </cell>
          <cell r="U3" t="str">
            <v>COLOMBIA</v>
          </cell>
          <cell r="V3" t="str">
            <v>ERICK9830@GMAIL.COM</v>
          </cell>
          <cell r="W3">
            <v>0</v>
          </cell>
          <cell r="X3" t="str">
            <v>NA</v>
          </cell>
          <cell r="Y3" t="str">
            <v>NA</v>
          </cell>
          <cell r="Z3">
            <v>0</v>
          </cell>
          <cell r="AC3" t="str">
            <v/>
          </cell>
          <cell r="AD3" t="str">
            <v>Secretaría Técnica OCAD-SGR</v>
          </cell>
          <cell r="AE3" t="str">
            <v>CAROLINA OTILIA MONTEALEGRE CASTILLO</v>
          </cell>
          <cell r="AF3">
            <v>20928128</v>
          </cell>
          <cell r="AG3" t="str">
            <v>Secretaría Técnica OCAD-SGR</v>
          </cell>
          <cell r="AH3">
            <v>46027</v>
          </cell>
          <cell r="AI3">
            <v>46028</v>
          </cell>
          <cell r="AJ3">
            <v>46208</v>
          </cell>
          <cell r="AK3">
            <v>180</v>
          </cell>
          <cell r="AL3">
            <v>53400000</v>
          </cell>
          <cell r="AM3" t="str">
            <v>No</v>
          </cell>
          <cell r="AN3">
            <v>8900000</v>
          </cell>
          <cell r="AT3" t="str">
            <v>REGALIAS</v>
          </cell>
          <cell r="AU3" t="str">
            <v>No</v>
          </cell>
          <cell r="AW3" t="str">
            <v>Supervisión</v>
          </cell>
          <cell r="AX3" t="str">
            <v>CAROLINA OTILIA MONTEALEGRE CASTILLO</v>
          </cell>
          <cell r="AY3" t="str">
            <v>Cédula</v>
          </cell>
          <cell r="AZ3">
            <v>20928128</v>
          </cell>
          <cell r="BA3">
            <v>0</v>
          </cell>
          <cell r="BB3" t="str">
            <v>Director de Gestión de Recursos para la Ciencia la Tecnologia e Innovacion (CTeI)</v>
          </cell>
          <cell r="CJ3">
            <v>46208</v>
          </cell>
          <cell r="CK3">
            <v>0</v>
          </cell>
          <cell r="CN3">
            <v>53400000</v>
          </cell>
          <cell r="CO3" t="e">
            <v>#N/A</v>
          </cell>
          <cell r="CP3" t="e">
            <v>#N/A</v>
          </cell>
          <cell r="CQ3" t="e">
            <v>#N/A</v>
          </cell>
          <cell r="CS3" t="str">
            <v>https://community.secop.gov.co/Public/Tendering/OpportunityDetail/Index?noticeUID=CO1.NTC.9379610&amp;isFromPublicArea=True&amp;isModal=true&amp;asPopupView=true</v>
          </cell>
          <cell r="CX3" t="e">
            <v>#N/A</v>
          </cell>
          <cell r="CY3">
            <v>8</v>
          </cell>
          <cell r="CZ3" t="e">
            <v>#VALUE!</v>
          </cell>
        </row>
        <row r="4">
          <cell r="D4" t="str">
            <v>002-2026</v>
          </cell>
          <cell r="E4" t="str">
            <v>CPS-STR-002-2026</v>
          </cell>
          <cell r="F4" t="str">
            <v>Contrato de Prestacion De Servicios Profesionales</v>
          </cell>
          <cell r="G4" t="str">
            <v>Contratación directa</v>
          </cell>
          <cell r="H4" t="str">
            <v>TERESA DEL PILAR AVILA GARZON</v>
          </cell>
          <cell r="I4" t="str">
            <v>Cédula</v>
          </cell>
          <cell r="J4">
            <v>1015422049</v>
          </cell>
          <cell r="K4">
            <v>7</v>
          </cell>
          <cell r="L4" t="str">
            <v>FEMENINO</v>
          </cell>
          <cell r="M4" t="str">
            <v>Natural</v>
          </cell>
          <cell r="N4" t="str">
            <v>Ninguno</v>
          </cell>
          <cell r="O4">
            <v>33307</v>
          </cell>
          <cell r="P4">
            <v>46192</v>
          </cell>
          <cell r="Q4">
            <v>35</v>
          </cell>
          <cell r="R4" t="str">
            <v/>
          </cell>
          <cell r="S4" t="str">
            <v/>
          </cell>
          <cell r="T4" t="str">
            <v/>
          </cell>
          <cell r="U4" t="str">
            <v>COLOMBIA</v>
          </cell>
          <cell r="V4" t="str">
            <v>PILARAVILADERECHO@GMAIL.COM</v>
          </cell>
          <cell r="W4">
            <v>0</v>
          </cell>
          <cell r="X4" t="str">
            <v>NA</v>
          </cell>
          <cell r="Y4" t="str">
            <v>NA</v>
          </cell>
          <cell r="Z4">
            <v>0</v>
          </cell>
          <cell r="AC4" t="str">
            <v/>
          </cell>
          <cell r="AD4" t="str">
            <v>Secretaría Técnica OCAD-SGR</v>
          </cell>
          <cell r="AE4" t="str">
            <v>CAROLINA OTILIA MONTEALEGRE CASTILLO</v>
          </cell>
          <cell r="AF4">
            <v>20928128</v>
          </cell>
          <cell r="AG4" t="str">
            <v>Secretaría Técnica OCAD-SGR</v>
          </cell>
          <cell r="AH4">
            <v>46027</v>
          </cell>
          <cell r="AI4">
            <v>46028</v>
          </cell>
          <cell r="AJ4">
            <v>46208</v>
          </cell>
          <cell r="AK4">
            <v>180</v>
          </cell>
          <cell r="AL4">
            <v>41387814</v>
          </cell>
          <cell r="AM4" t="str">
            <v>No</v>
          </cell>
          <cell r="AN4">
            <v>6897969</v>
          </cell>
          <cell r="AT4" t="str">
            <v>REGALIAS</v>
          </cell>
          <cell r="AU4" t="str">
            <v>No</v>
          </cell>
          <cell r="AW4" t="str">
            <v>Supervisión</v>
          </cell>
          <cell r="AX4" t="str">
            <v>CAROLINA OTILIA MONTEALEGRE CASTILLO</v>
          </cell>
          <cell r="AY4" t="str">
            <v>Cédula</v>
          </cell>
          <cell r="AZ4">
            <v>20928128</v>
          </cell>
          <cell r="BA4">
            <v>0</v>
          </cell>
          <cell r="BB4" t="str">
            <v>Director de Gestión de Recursos para la Ciencia la Tecnologia e Innovacion (CTeI)</v>
          </cell>
          <cell r="CJ4">
            <v>46208</v>
          </cell>
          <cell r="CK4">
            <v>0</v>
          </cell>
          <cell r="CN4">
            <v>41387814</v>
          </cell>
          <cell r="CO4" t="e">
            <v>#N/A</v>
          </cell>
          <cell r="CP4" t="e">
            <v>#N/A</v>
          </cell>
          <cell r="CQ4" t="e">
            <v>#N/A</v>
          </cell>
          <cell r="CS4" t="str">
            <v>https://community.secop.gov.co/Public/Tendering/OpportunityDetail/Index?noticeUID=CO1.NTC.9379855&amp;isFromPublicArea=True&amp;isModal=true&amp;asPopupView=true</v>
          </cell>
          <cell r="CX4" t="e">
            <v>#N/A</v>
          </cell>
          <cell r="CY4">
            <v>4</v>
          </cell>
          <cell r="CZ4" t="e">
            <v>#VALUE!</v>
          </cell>
        </row>
        <row r="5">
          <cell r="D5" t="str">
            <v>003-2026</v>
          </cell>
          <cell r="E5" t="str">
            <v>CPS-STR-003-2026</v>
          </cell>
          <cell r="F5" t="str">
            <v>Contrato de Prestacion De Servicios Profesionales</v>
          </cell>
          <cell r="G5" t="str">
            <v>Contratación directa</v>
          </cell>
          <cell r="H5" t="str">
            <v>CARLOS ANDRES CAHO RODRIGUEZ</v>
          </cell>
          <cell r="I5" t="str">
            <v>Cédula</v>
          </cell>
          <cell r="J5">
            <v>1010186512</v>
          </cell>
          <cell r="K5">
            <v>5</v>
          </cell>
          <cell r="L5" t="str">
            <v>MASCULINO</v>
          </cell>
          <cell r="M5" t="str">
            <v>Natural</v>
          </cell>
          <cell r="N5" t="str">
            <v>Ninguno</v>
          </cell>
          <cell r="O5">
            <v>32774</v>
          </cell>
          <cell r="P5">
            <v>46192</v>
          </cell>
          <cell r="Q5">
            <v>36</v>
          </cell>
          <cell r="R5" t="str">
            <v>INGENIERA AMBIENTAL</v>
          </cell>
          <cell r="S5" t="str">
            <v>CALLE 34 SUR 50A-50</v>
          </cell>
          <cell r="T5" t="str">
            <v>BOGOTA D.C.</v>
          </cell>
          <cell r="U5" t="str">
            <v>COLOMBIA</v>
          </cell>
          <cell r="V5" t="str">
            <v>CARCAHO@HOTMAIL.COM</v>
          </cell>
          <cell r="W5">
            <v>3114493558</v>
          </cell>
          <cell r="X5" t="str">
            <v>NA</v>
          </cell>
          <cell r="Y5" t="str">
            <v>NA</v>
          </cell>
          <cell r="Z5">
            <v>0</v>
          </cell>
          <cell r="AC5" t="str">
            <v/>
          </cell>
          <cell r="AD5" t="str">
            <v>Secretaría Técnica OCAD-SGR</v>
          </cell>
          <cell r="AE5" t="str">
            <v>CAROLINA OTILIA MONTEALEGRE CASTILLO</v>
          </cell>
          <cell r="AF5">
            <v>20928128</v>
          </cell>
          <cell r="AG5" t="str">
            <v>Secretaría Técnica OCAD-SGR</v>
          </cell>
          <cell r="AH5">
            <v>46027</v>
          </cell>
          <cell r="AI5">
            <v>46028</v>
          </cell>
          <cell r="AJ5">
            <v>46208</v>
          </cell>
          <cell r="AK5">
            <v>180</v>
          </cell>
          <cell r="AL5">
            <v>55002000</v>
          </cell>
          <cell r="AM5" t="str">
            <v>No</v>
          </cell>
          <cell r="AN5">
            <v>9167000</v>
          </cell>
          <cell r="AT5" t="str">
            <v>REGALIAS</v>
          </cell>
          <cell r="AU5" t="str">
            <v>No</v>
          </cell>
          <cell r="AW5" t="str">
            <v>Supervisión</v>
          </cell>
          <cell r="AX5" t="str">
            <v>CAROLINA OTILIA MONTEALEGRE CASTILLO</v>
          </cell>
          <cell r="AY5" t="str">
            <v>Cédula</v>
          </cell>
          <cell r="AZ5">
            <v>20928128</v>
          </cell>
          <cell r="BA5">
            <v>0</v>
          </cell>
          <cell r="BB5" t="str">
            <v>Director de Gestión de Recursos para la Ciencia la Tecnologia e Innovacion (CTeI)</v>
          </cell>
          <cell r="CJ5">
            <v>46208</v>
          </cell>
          <cell r="CK5">
            <v>0</v>
          </cell>
          <cell r="CN5">
            <v>55002000</v>
          </cell>
          <cell r="CO5" t="e">
            <v>#N/A</v>
          </cell>
          <cell r="CP5" t="e">
            <v>#N/A</v>
          </cell>
          <cell r="CQ5" t="e">
            <v>#N/A</v>
          </cell>
          <cell r="CS5" t="str">
            <v>https://community.secop.gov.co/Public/Tendering/OpportunityDetail/Index?noticeUID=CO1.NTC.9380444&amp;isFromPublicArea=True&amp;isModal=true&amp;asPopupView=true</v>
          </cell>
          <cell r="CX5" t="e">
            <v>#N/A</v>
          </cell>
          <cell r="CY5">
            <v>6</v>
          </cell>
          <cell r="CZ5" t="e">
            <v>#VALUE!</v>
          </cell>
        </row>
        <row r="6">
          <cell r="D6" t="str">
            <v>004-2026</v>
          </cell>
          <cell r="E6" t="str">
            <v>CPS-STR-004-2026</v>
          </cell>
          <cell r="F6" t="str">
            <v>Contrato de Prestacion De Servicios Profesionales</v>
          </cell>
          <cell r="G6" t="str">
            <v>Contratación directa</v>
          </cell>
          <cell r="H6" t="str">
            <v>YADISON DANNOVER CALDERON CONTRERAS</v>
          </cell>
          <cell r="I6" t="str">
            <v>Cédula</v>
          </cell>
          <cell r="J6">
            <v>98664400</v>
          </cell>
          <cell r="K6">
            <v>9</v>
          </cell>
          <cell r="L6" t="str">
            <v>MASCULINO</v>
          </cell>
          <cell r="M6" t="str">
            <v>Natural</v>
          </cell>
          <cell r="N6" t="str">
            <v>Ninguno</v>
          </cell>
          <cell r="O6">
            <v>28561</v>
          </cell>
          <cell r="P6">
            <v>46192</v>
          </cell>
          <cell r="Q6">
            <v>48</v>
          </cell>
          <cell r="R6" t="str">
            <v>INGENIERIA CIVIL</v>
          </cell>
          <cell r="S6" t="str">
            <v>CALLE 48C SUR - 42C 36 APARTAMENTO 1508</v>
          </cell>
          <cell r="T6" t="str">
            <v/>
          </cell>
          <cell r="U6" t="str">
            <v>COLOMBIA</v>
          </cell>
          <cell r="V6" t="str">
            <v>YADISONCALDERON@GMAIL.COM</v>
          </cell>
          <cell r="W6">
            <v>3137158260</v>
          </cell>
          <cell r="X6" t="str">
            <v>NA</v>
          </cell>
          <cell r="Y6" t="str">
            <v>NA</v>
          </cell>
          <cell r="Z6">
            <v>0</v>
          </cell>
          <cell r="AC6" t="str">
            <v/>
          </cell>
          <cell r="AD6" t="str">
            <v>Secretaría Técnica OCAD-SGR</v>
          </cell>
          <cell r="AE6" t="str">
            <v>CAROLINA OTILIA MONTEALEGRE CASTILLO</v>
          </cell>
          <cell r="AF6">
            <v>20928128</v>
          </cell>
          <cell r="AG6" t="str">
            <v>Secretaría Técnica OCAD-SGR</v>
          </cell>
          <cell r="AH6">
            <v>46028</v>
          </cell>
          <cell r="AI6">
            <v>46028</v>
          </cell>
          <cell r="AJ6">
            <v>46208</v>
          </cell>
          <cell r="AK6">
            <v>180</v>
          </cell>
          <cell r="AL6">
            <v>40170000</v>
          </cell>
          <cell r="AM6" t="str">
            <v>No</v>
          </cell>
          <cell r="AN6">
            <v>6695000</v>
          </cell>
          <cell r="AT6" t="str">
            <v>REGALIAS</v>
          </cell>
          <cell r="AU6" t="str">
            <v>No</v>
          </cell>
          <cell r="AW6" t="str">
            <v>Supervisión</v>
          </cell>
          <cell r="AX6" t="str">
            <v>CAROLINA OTILIA MONTEALEGRE CASTILLO</v>
          </cell>
          <cell r="AY6" t="str">
            <v>Cédula</v>
          </cell>
          <cell r="AZ6">
            <v>20928128</v>
          </cell>
          <cell r="BA6">
            <v>0</v>
          </cell>
          <cell r="BB6" t="str">
            <v>Director de Gestión de Recursos para la Ciencia la Tecnologia e Innovacion (CTeI)</v>
          </cell>
          <cell r="CJ6">
            <v>46208</v>
          </cell>
          <cell r="CK6">
            <v>0</v>
          </cell>
          <cell r="CN6">
            <v>40170000</v>
          </cell>
          <cell r="CO6" t="e">
            <v>#N/A</v>
          </cell>
          <cell r="CP6" t="e">
            <v>#N/A</v>
          </cell>
          <cell r="CQ6" t="e">
            <v>#N/A</v>
          </cell>
          <cell r="CS6" t="str">
            <v>https://community.secop.gov.co/Public/Tendering/OpportunityDetail/Index?noticeUID=CO1.NTC.9382945&amp;isFromPublicArea=True&amp;isModal=true&amp;asPopupView=true</v>
          </cell>
          <cell r="CX6" t="e">
            <v>#N/A</v>
          </cell>
          <cell r="CY6">
            <v>2</v>
          </cell>
          <cell r="CZ6" t="e">
            <v>#VALUE!</v>
          </cell>
        </row>
        <row r="7">
          <cell r="D7" t="str">
            <v>005-2026</v>
          </cell>
          <cell r="E7" t="str">
            <v>CPS-STR-005-2026</v>
          </cell>
          <cell r="F7" t="str">
            <v>Contrato de Prestacion De Servicios Profesionales</v>
          </cell>
          <cell r="G7" t="str">
            <v>Contratación directa</v>
          </cell>
          <cell r="H7" t="str">
            <v>SHIRLEY AGUILERA IMBACHI</v>
          </cell>
          <cell r="I7" t="str">
            <v>Cédula</v>
          </cell>
          <cell r="J7">
            <v>53014728</v>
          </cell>
          <cell r="K7">
            <v>7</v>
          </cell>
          <cell r="L7" t="str">
            <v>FEMENINO</v>
          </cell>
          <cell r="M7" t="str">
            <v>Natural</v>
          </cell>
          <cell r="N7" t="str">
            <v>Ninguno</v>
          </cell>
          <cell r="O7">
            <v>30965</v>
          </cell>
          <cell r="P7">
            <v>46192</v>
          </cell>
          <cell r="Q7">
            <v>41</v>
          </cell>
          <cell r="R7" t="str">
            <v>PROFESIONAL EN NEGOCIOS INTERNACIONALES</v>
          </cell>
          <cell r="S7" t="str">
            <v xml:space="preserve">CARRERA 99 # 64G-64 CASA ALAMOS </v>
          </cell>
          <cell r="T7" t="str">
            <v>BOGOTA D.C.</v>
          </cell>
          <cell r="U7" t="str">
            <v>COLOMBIA</v>
          </cell>
          <cell r="V7" t="str">
            <v>SHIRLEY23_64@HOTMAIL.COM</v>
          </cell>
          <cell r="W7">
            <v>3006491249</v>
          </cell>
          <cell r="X7" t="str">
            <v>NA</v>
          </cell>
          <cell r="Y7" t="str">
            <v>NA</v>
          </cell>
          <cell r="Z7">
            <v>0</v>
          </cell>
          <cell r="AC7" t="str">
            <v/>
          </cell>
          <cell r="AD7" t="str">
            <v>Secretaría Técnica OCAD-SGR</v>
          </cell>
          <cell r="AE7" t="str">
            <v>CAROLINA OTILIA MONTEALEGRE CASTILLO</v>
          </cell>
          <cell r="AF7">
            <v>20928128</v>
          </cell>
          <cell r="AG7" t="str">
            <v>Secretaría Técnica OCAD-SGR</v>
          </cell>
          <cell r="AH7">
            <v>46028</v>
          </cell>
          <cell r="AI7">
            <v>46028</v>
          </cell>
          <cell r="AJ7">
            <v>46208</v>
          </cell>
          <cell r="AK7">
            <v>180</v>
          </cell>
          <cell r="AL7">
            <v>40170000</v>
          </cell>
          <cell r="AM7" t="str">
            <v>No</v>
          </cell>
          <cell r="AN7">
            <v>6695000</v>
          </cell>
          <cell r="AT7" t="str">
            <v>REGALIAS</v>
          </cell>
          <cell r="AU7" t="str">
            <v>No</v>
          </cell>
          <cell r="AW7" t="str">
            <v>Supervisión</v>
          </cell>
          <cell r="AX7" t="str">
            <v>CAROLINA OTILIA MONTEALEGRE CASTILLO</v>
          </cell>
          <cell r="AY7" t="str">
            <v>Cédula</v>
          </cell>
          <cell r="AZ7">
            <v>20928128</v>
          </cell>
          <cell r="BA7">
            <v>0</v>
          </cell>
          <cell r="BB7" t="str">
            <v>Director de Gestión de Recursos para la Ciencia la Tecnologia e Innovacion (CTeI)</v>
          </cell>
          <cell r="CJ7">
            <v>46208</v>
          </cell>
          <cell r="CK7">
            <v>0</v>
          </cell>
          <cell r="CN7">
            <v>40170000</v>
          </cell>
          <cell r="CO7" t="e">
            <v>#N/A</v>
          </cell>
          <cell r="CP7" t="e">
            <v>#N/A</v>
          </cell>
          <cell r="CQ7" t="e">
            <v>#N/A</v>
          </cell>
          <cell r="CS7" t="str">
            <v>https://community.secop.gov.co/Public/Tendering/OpportunityDetail/Index?noticeUID=CO1.NTC.9383373&amp;isFromPublicArea=True&amp;isModal=true&amp;asPopupView=true</v>
          </cell>
          <cell r="CX7" t="e">
            <v>#N/A</v>
          </cell>
          <cell r="CY7">
            <v>4</v>
          </cell>
          <cell r="CZ7" t="e">
            <v>#VALUE!</v>
          </cell>
        </row>
        <row r="8">
          <cell r="D8" t="str">
            <v>006-2026</v>
          </cell>
          <cell r="E8" t="str">
            <v>CPS-STR-006-2026</v>
          </cell>
          <cell r="F8" t="str">
            <v>Contrato de Prestacion De Servicios Profesionales</v>
          </cell>
          <cell r="G8" t="str">
            <v>Contratación directa</v>
          </cell>
          <cell r="H8" t="str">
            <v>JOHN JAIRO JURADO CORONELL</v>
          </cell>
          <cell r="I8" t="str">
            <v>Cédula</v>
          </cell>
          <cell r="J8">
            <v>72292101</v>
          </cell>
          <cell r="K8">
            <v>1</v>
          </cell>
          <cell r="L8" t="str">
            <v>MASCULINO</v>
          </cell>
          <cell r="M8" t="str">
            <v>Natural</v>
          </cell>
          <cell r="N8" t="str">
            <v>Ninguno</v>
          </cell>
          <cell r="O8">
            <v>30640</v>
          </cell>
          <cell r="P8">
            <v>46192</v>
          </cell>
          <cell r="Q8">
            <v>42</v>
          </cell>
          <cell r="R8" t="str">
            <v>ADMINISTRADOR DE EMPRESAS</v>
          </cell>
          <cell r="S8" t="str">
            <v>BARRIO MANGA EDIF MANGA CLUB</v>
          </cell>
          <cell r="T8" t="str">
            <v>CARTAGENA DE INDIAS</v>
          </cell>
          <cell r="U8" t="str">
            <v>COLOMBIA</v>
          </cell>
          <cell r="V8" t="str">
            <v>JOHNJUADOC@GMAIL.COM</v>
          </cell>
          <cell r="W8">
            <v>313537003</v>
          </cell>
          <cell r="X8" t="str">
            <v>NA</v>
          </cell>
          <cell r="Y8" t="str">
            <v>NA</v>
          </cell>
          <cell r="Z8">
            <v>0</v>
          </cell>
          <cell r="AC8" t="str">
            <v/>
          </cell>
          <cell r="AD8" t="str">
            <v>Secretaría Técnica OCAD-SGR</v>
          </cell>
          <cell r="AE8" t="str">
            <v>CAROLINA OTILIA MONTEALEGRE CASTILLO</v>
          </cell>
          <cell r="AF8">
            <v>20928128</v>
          </cell>
          <cell r="AG8" t="str">
            <v>Secretaría Técnica OCAD-SGR</v>
          </cell>
          <cell r="AH8">
            <v>46028</v>
          </cell>
          <cell r="AI8">
            <v>46029</v>
          </cell>
          <cell r="AJ8">
            <v>46209</v>
          </cell>
          <cell r="AK8">
            <v>180</v>
          </cell>
          <cell r="AL8">
            <v>54000000</v>
          </cell>
          <cell r="AM8" t="str">
            <v>No</v>
          </cell>
          <cell r="AN8">
            <v>9000000</v>
          </cell>
          <cell r="AT8" t="str">
            <v>REGALIAS</v>
          </cell>
          <cell r="AU8" t="str">
            <v>No</v>
          </cell>
          <cell r="AW8" t="str">
            <v>Supervisión</v>
          </cell>
          <cell r="AX8" t="str">
            <v>CAROLINA OTILIA MONTEALEGRE CASTILLO</v>
          </cell>
          <cell r="AY8" t="str">
            <v>Cédula</v>
          </cell>
          <cell r="AZ8">
            <v>20928128</v>
          </cell>
          <cell r="BA8">
            <v>0</v>
          </cell>
          <cell r="BB8" t="str">
            <v>Director de Gestión de Recursos para la Ciencia la Tecnologia e Innovacion (CTeI)</v>
          </cell>
          <cell r="CJ8">
            <v>46209</v>
          </cell>
          <cell r="CK8">
            <v>0</v>
          </cell>
          <cell r="CN8">
            <v>54000000</v>
          </cell>
          <cell r="CO8" t="e">
            <v>#N/A</v>
          </cell>
          <cell r="CP8" t="e">
            <v>#N/A</v>
          </cell>
          <cell r="CQ8" t="e">
            <v>#N/A</v>
          </cell>
          <cell r="CS8" t="str">
            <v>https://community.secop.gov.co/Public/Tendering/OpportunityDetail/Index?noticeUID=CO1.NTC.9392101&amp;isFromPublicArea=True&amp;isModal=true&amp;asPopupView=true</v>
          </cell>
          <cell r="CX8" t="e">
            <v>#N/A</v>
          </cell>
          <cell r="CY8">
            <v>1</v>
          </cell>
          <cell r="CZ8" t="e">
            <v>#VALUE!</v>
          </cell>
        </row>
        <row r="9">
          <cell r="D9" t="str">
            <v>007-2026</v>
          </cell>
          <cell r="E9" t="str">
            <v>CPS-STR-007-2026</v>
          </cell>
          <cell r="F9" t="str">
            <v>Contrato de Prestacion De Servicios Profesionales</v>
          </cell>
          <cell r="G9" t="str">
            <v>Contratación directa</v>
          </cell>
          <cell r="H9" t="str">
            <v>LUIS EMILSON PEREA MOSQUERA</v>
          </cell>
          <cell r="I9" t="str">
            <v>Cédula</v>
          </cell>
          <cell r="J9">
            <v>11708739</v>
          </cell>
          <cell r="K9">
            <v>4</v>
          </cell>
          <cell r="L9" t="str">
            <v>MASCULINO</v>
          </cell>
          <cell r="M9" t="str">
            <v>NATURAL</v>
          </cell>
          <cell r="N9" t="str">
            <v>NINGUNO</v>
          </cell>
          <cell r="O9">
            <v>31086</v>
          </cell>
          <cell r="P9">
            <v>46192</v>
          </cell>
          <cell r="Q9">
            <v>41</v>
          </cell>
          <cell r="R9" t="str">
            <v>CONTADOR PUBLICO</v>
          </cell>
          <cell r="S9" t="str">
            <v>TV. 70C N° 68 - 33 SUR</v>
          </cell>
          <cell r="T9" t="str">
            <v>BOGOTA D.C.</v>
          </cell>
          <cell r="U9" t="str">
            <v>COLOMBIA</v>
          </cell>
          <cell r="V9" t="str">
            <v>EMILSONPEREAMOSQUERA@HOTMAIL.COM</v>
          </cell>
          <cell r="W9">
            <v>3138283282</v>
          </cell>
          <cell r="X9" t="str">
            <v>NA</v>
          </cell>
          <cell r="Y9" t="str">
            <v>NA</v>
          </cell>
          <cell r="Z9">
            <v>0</v>
          </cell>
          <cell r="AC9" t="str">
            <v/>
          </cell>
          <cell r="AD9" t="str">
            <v>Secretaría Técnica OCAD-SGR</v>
          </cell>
          <cell r="AE9" t="str">
            <v>CAROLINA OTILIA MONTEALEGRE CASTILLO</v>
          </cell>
          <cell r="AF9">
            <v>20928128</v>
          </cell>
          <cell r="AG9" t="str">
            <v>Secretaría Técnica OCAD-SGR</v>
          </cell>
          <cell r="AH9">
            <v>46028</v>
          </cell>
          <cell r="AI9">
            <v>46029</v>
          </cell>
          <cell r="AJ9">
            <v>46209</v>
          </cell>
          <cell r="AK9">
            <v>180</v>
          </cell>
          <cell r="AL9">
            <v>40170000</v>
          </cell>
          <cell r="AM9" t="str">
            <v>No</v>
          </cell>
          <cell r="AN9">
            <v>6695000</v>
          </cell>
          <cell r="AT9" t="str">
            <v>REGALIAS</v>
          </cell>
          <cell r="AU9" t="str">
            <v>No</v>
          </cell>
          <cell r="AW9" t="str">
            <v>Supervisión</v>
          </cell>
          <cell r="AX9" t="str">
            <v>CAROLINA OTILIA MONTEALEGRE CASTILLO</v>
          </cell>
          <cell r="AY9" t="str">
            <v>Cédula</v>
          </cell>
          <cell r="AZ9">
            <v>20928128</v>
          </cell>
          <cell r="BA9">
            <v>0</v>
          </cell>
          <cell r="BB9" t="str">
            <v>Director de Gestión de Recursos para la Ciencia la Tecnologia e Innovacion (CTeI)</v>
          </cell>
          <cell r="CJ9">
            <v>46209</v>
          </cell>
          <cell r="CK9">
            <v>0</v>
          </cell>
          <cell r="CN9">
            <v>40170000</v>
          </cell>
          <cell r="CO9" t="e">
            <v>#N/A</v>
          </cell>
          <cell r="CP9" t="e">
            <v>#N/A</v>
          </cell>
          <cell r="CQ9" t="e">
            <v>#N/A</v>
          </cell>
          <cell r="CS9" t="str">
            <v>https://community.secop.gov.co/Public/Tendering/OpportunityDetail/Index?noticeUID=CO1.NTC.9392147&amp;isFromPublicArea=True&amp;isModal=true&amp;asPopupView=true</v>
          </cell>
          <cell r="CX9" t="e">
            <v>#N/A</v>
          </cell>
          <cell r="CY9">
            <v>7</v>
          </cell>
          <cell r="CZ9" t="e">
            <v>#VALUE!</v>
          </cell>
        </row>
        <row r="10">
          <cell r="D10" t="str">
            <v>008-2026</v>
          </cell>
          <cell r="E10" t="str">
            <v>CPS-STR-008-2026</v>
          </cell>
          <cell r="F10" t="str">
            <v>Contrato de Prestacion De Servicios Profesionales</v>
          </cell>
          <cell r="G10" t="str">
            <v>Contratación directa</v>
          </cell>
          <cell r="H10" t="str">
            <v>DORIS ANDREA PERILLA MORENO</v>
          </cell>
          <cell r="I10" t="str">
            <v>Cédula</v>
          </cell>
          <cell r="J10">
            <v>52262423</v>
          </cell>
          <cell r="K10">
            <v>5</v>
          </cell>
          <cell r="L10" t="str">
            <v>FEMENINO</v>
          </cell>
          <cell r="M10" t="str">
            <v>Natural</v>
          </cell>
          <cell r="N10" t="str">
            <v>Ninguno</v>
          </cell>
          <cell r="O10">
            <v>27703</v>
          </cell>
          <cell r="P10">
            <v>46192</v>
          </cell>
          <cell r="Q10">
            <v>50</v>
          </cell>
          <cell r="R10" t="str">
            <v/>
          </cell>
          <cell r="S10" t="str">
            <v>CARRERA 54 # 153 - 75 APTO 811</v>
          </cell>
          <cell r="T10" t="str">
            <v/>
          </cell>
          <cell r="U10" t="str">
            <v>COLOMBIA</v>
          </cell>
          <cell r="V10" t="str">
            <v>ANDREA.PERILLA@GMAIL.COM</v>
          </cell>
          <cell r="W10">
            <v>3042138871</v>
          </cell>
          <cell r="X10" t="str">
            <v>NA</v>
          </cell>
          <cell r="Y10" t="str">
            <v>NA</v>
          </cell>
          <cell r="Z10">
            <v>0</v>
          </cell>
          <cell r="AC10" t="str">
            <v/>
          </cell>
          <cell r="AD10" t="str">
            <v>Secretaría Técnica OCAD-SGR</v>
          </cell>
          <cell r="AE10" t="str">
            <v>CAROLINA OTILIA MONTEALEGRE CASTILLO</v>
          </cell>
          <cell r="AF10">
            <v>20928128</v>
          </cell>
          <cell r="AG10" t="str">
            <v>Secretaría Técnica OCAD-SGR</v>
          </cell>
          <cell r="AH10">
            <v>46028</v>
          </cell>
          <cell r="AI10">
            <v>46028</v>
          </cell>
          <cell r="AJ10">
            <v>46208</v>
          </cell>
          <cell r="AK10">
            <v>180</v>
          </cell>
          <cell r="AL10">
            <v>68400000</v>
          </cell>
          <cell r="AM10" t="str">
            <v>No</v>
          </cell>
          <cell r="AN10">
            <v>11400000</v>
          </cell>
          <cell r="AT10" t="str">
            <v>REGALIAS</v>
          </cell>
          <cell r="AU10" t="str">
            <v>No</v>
          </cell>
          <cell r="AW10" t="str">
            <v>Supervisión</v>
          </cell>
          <cell r="AX10" t="str">
            <v>CAROLINA OTILIA MONTEALEGRE CASTILLO</v>
          </cell>
          <cell r="AY10" t="str">
            <v>Cédula</v>
          </cell>
          <cell r="AZ10">
            <v>20928128</v>
          </cell>
          <cell r="BA10">
            <v>0</v>
          </cell>
          <cell r="BB10" t="str">
            <v>Director de Gestión de Recursos para la Ciencia la Tecnologia e Innovacion (CTeI)</v>
          </cell>
          <cell r="CJ10">
            <v>46208</v>
          </cell>
          <cell r="CK10">
            <v>0</v>
          </cell>
          <cell r="CN10">
            <v>68400000</v>
          </cell>
          <cell r="CO10" t="e">
            <v>#N/A</v>
          </cell>
          <cell r="CP10" t="e">
            <v>#N/A</v>
          </cell>
          <cell r="CQ10" t="e">
            <v>#N/A</v>
          </cell>
          <cell r="CS10" t="str">
            <v>https://community.secop.gov.co/Public/Tendering/OpportunityDetail/Index?noticeUID=CO1.NTC.9386095&amp;isFromPublicArea=True&amp;isModal=true&amp;asPopupView=true</v>
          </cell>
          <cell r="CX10" t="e">
            <v>#N/A</v>
          </cell>
          <cell r="CY10">
            <v>6</v>
          </cell>
          <cell r="CZ10" t="e">
            <v>#VALUE!</v>
          </cell>
        </row>
        <row r="11">
          <cell r="D11" t="str">
            <v>009-2026</v>
          </cell>
          <cell r="E11" t="str">
            <v>CPS-STR-009-2026</v>
          </cell>
          <cell r="F11" t="str">
            <v>Contrato de Prestacion De Servicios Profesionales</v>
          </cell>
          <cell r="G11" t="str">
            <v>Contratación directa</v>
          </cell>
          <cell r="H11" t="str">
            <v>PAULA MARIANA MARIN GARIBELLO</v>
          </cell>
          <cell r="I11" t="str">
            <v>Cédula</v>
          </cell>
          <cell r="J11">
            <v>1073521371</v>
          </cell>
          <cell r="K11">
            <v>1</v>
          </cell>
          <cell r="L11" t="str">
            <v>FEMENINO</v>
          </cell>
          <cell r="M11" t="str">
            <v>Natural</v>
          </cell>
          <cell r="N11" t="str">
            <v>Ninguno</v>
          </cell>
          <cell r="O11">
            <v>35481</v>
          </cell>
          <cell r="P11">
            <v>46192</v>
          </cell>
          <cell r="Q11">
            <v>29</v>
          </cell>
          <cell r="R11" t="str">
            <v>ABOGADO</v>
          </cell>
          <cell r="S11" t="str">
            <v>CALLE 15 32 98 FUNZA</v>
          </cell>
          <cell r="T11" t="str">
            <v/>
          </cell>
          <cell r="U11" t="str">
            <v>COLOMBIA</v>
          </cell>
          <cell r="V11" t="str">
            <v>MARIANA.MARING.MM@GMAIL.COM</v>
          </cell>
          <cell r="W11">
            <v>3116865641</v>
          </cell>
          <cell r="X11" t="str">
            <v>NA</v>
          </cell>
          <cell r="Y11" t="str">
            <v>NA</v>
          </cell>
          <cell r="Z11">
            <v>0</v>
          </cell>
          <cell r="AC11" t="str">
            <v/>
          </cell>
          <cell r="AD11" t="str">
            <v>Secretaría Técnica OCAD-SGR</v>
          </cell>
          <cell r="AE11" t="str">
            <v>CAROLINA OTILIA MONTEALEGRE CASTILLO</v>
          </cell>
          <cell r="AF11">
            <v>20928128</v>
          </cell>
          <cell r="AG11" t="str">
            <v>Secretaría Técnica OCAD-SGR</v>
          </cell>
          <cell r="AH11">
            <v>46028</v>
          </cell>
          <cell r="AI11">
            <v>46028</v>
          </cell>
          <cell r="AJ11">
            <v>46208</v>
          </cell>
          <cell r="AK11">
            <v>180</v>
          </cell>
          <cell r="AL11">
            <v>68400000</v>
          </cell>
          <cell r="AM11" t="str">
            <v>No</v>
          </cell>
          <cell r="AN11">
            <v>11400000</v>
          </cell>
          <cell r="AT11" t="str">
            <v>REGALIAS</v>
          </cell>
          <cell r="AU11" t="str">
            <v>No</v>
          </cell>
          <cell r="AW11" t="str">
            <v>Supervisión</v>
          </cell>
          <cell r="AX11" t="str">
            <v>CAROLINA OTILIA MONTEALEGRE CASTILLO</v>
          </cell>
          <cell r="AY11" t="str">
            <v>Cédula</v>
          </cell>
          <cell r="AZ11">
            <v>20928128</v>
          </cell>
          <cell r="BA11">
            <v>0</v>
          </cell>
          <cell r="BB11" t="str">
            <v>Director de Gestión de Recursos para la Ciencia la Tecnologia e Innovacion (CTeI)</v>
          </cell>
          <cell r="CJ11">
            <v>46208</v>
          </cell>
          <cell r="CK11">
            <v>0</v>
          </cell>
          <cell r="CN11">
            <v>68400000</v>
          </cell>
          <cell r="CO11" t="e">
            <v>#N/A</v>
          </cell>
          <cell r="CP11" t="e">
            <v>#N/A</v>
          </cell>
          <cell r="CQ11" t="e">
            <v>#N/A</v>
          </cell>
          <cell r="CS11" t="str">
            <v>https://community.secop.gov.co/Public/Tendering/OpportunityDetail/Index?noticeUID=CO1.NTC.9386194&amp;isFromPublicArea=True&amp;isModal=true&amp;asPopupView=true</v>
          </cell>
          <cell r="CX11" t="e">
            <v>#N/A</v>
          </cell>
          <cell r="CY11">
            <v>1</v>
          </cell>
          <cell r="CZ11" t="e">
            <v>#VALUE!</v>
          </cell>
        </row>
        <row r="12">
          <cell r="D12" t="str">
            <v>010-2026</v>
          </cell>
          <cell r="E12" t="str">
            <v>CPS-STR-010-2026</v>
          </cell>
          <cell r="F12" t="str">
            <v>Contrato de Prestacion De Servicios Profesionales</v>
          </cell>
          <cell r="G12" t="str">
            <v>Contratación directa</v>
          </cell>
          <cell r="H12" t="str">
            <v>BRIGGETTE ALEXANDRA BAUTISTA SALGADO</v>
          </cell>
          <cell r="I12" t="str">
            <v>Cédula</v>
          </cell>
          <cell r="J12">
            <v>1032406596</v>
          </cell>
          <cell r="K12">
            <v>9</v>
          </cell>
          <cell r="L12" t="str">
            <v>FEMENINO</v>
          </cell>
          <cell r="M12" t="str">
            <v>Natural</v>
          </cell>
          <cell r="N12" t="str">
            <v>Ninguno</v>
          </cell>
          <cell r="O12">
            <v>0</v>
          </cell>
          <cell r="P12">
            <v>46192</v>
          </cell>
          <cell r="Q12">
            <v>126</v>
          </cell>
          <cell r="R12" t="str">
            <v/>
          </cell>
          <cell r="S12" t="str">
            <v/>
          </cell>
          <cell r="T12" t="str">
            <v/>
          </cell>
          <cell r="U12" t="str">
            <v>COLOMBIA</v>
          </cell>
          <cell r="V12" t="str">
            <v>ALEBAUTISTA2888@GMAIL.COM</v>
          </cell>
          <cell r="W12">
            <v>0</v>
          </cell>
          <cell r="X12" t="str">
            <v>NA</v>
          </cell>
          <cell r="Y12" t="str">
            <v>NA</v>
          </cell>
          <cell r="Z12">
            <v>0</v>
          </cell>
          <cell r="AC12" t="str">
            <v/>
          </cell>
          <cell r="AD12" t="str">
            <v>Secretaría Técnica OCAD-SGR</v>
          </cell>
          <cell r="AE12" t="str">
            <v>CAROLINA OTILIA MONTEALEGRE CASTILLO</v>
          </cell>
          <cell r="AF12">
            <v>20928128</v>
          </cell>
          <cell r="AG12" t="str">
            <v>Secretaría Técnica OCAD-SGR</v>
          </cell>
          <cell r="AH12">
            <v>46028</v>
          </cell>
          <cell r="AI12">
            <v>46028</v>
          </cell>
          <cell r="AJ12">
            <v>46208</v>
          </cell>
          <cell r="AK12">
            <v>180</v>
          </cell>
          <cell r="AL12">
            <v>55002000</v>
          </cell>
          <cell r="AM12" t="str">
            <v>No</v>
          </cell>
          <cell r="AN12">
            <v>9167000</v>
          </cell>
          <cell r="AT12" t="str">
            <v>REGALIAS</v>
          </cell>
          <cell r="AU12" t="str">
            <v>No</v>
          </cell>
          <cell r="AW12" t="str">
            <v>Supervisión</v>
          </cell>
          <cell r="AX12" t="str">
            <v>CAROLINA OTILIA MONTEALEGRE CASTILLO</v>
          </cell>
          <cell r="AY12" t="str">
            <v>Cédula</v>
          </cell>
          <cell r="AZ12">
            <v>20928128</v>
          </cell>
          <cell r="BA12">
            <v>0</v>
          </cell>
          <cell r="BB12" t="str">
            <v>Director de Gestión de Recursos para la Ciencia la Tecnologia e Innovacion (CTeI)</v>
          </cell>
          <cell r="CJ12">
            <v>46208</v>
          </cell>
          <cell r="CK12">
            <v>0</v>
          </cell>
          <cell r="CN12">
            <v>55002000</v>
          </cell>
          <cell r="CO12" t="e">
            <v>#N/A</v>
          </cell>
          <cell r="CP12" t="e">
            <v>#N/A</v>
          </cell>
          <cell r="CQ12" t="e">
            <v>#N/A</v>
          </cell>
          <cell r="CS12" t="str">
            <v>https://community.secop.gov.co/Public/Tendering/OpportunityDetail/Index?noticeUID=CO1.NTC.9386624&amp;isFromPublicArea=True&amp;isModal=true&amp;asPopupView=true</v>
          </cell>
          <cell r="CX12" t="e">
            <v>#N/A</v>
          </cell>
          <cell r="CY12">
            <v>2</v>
          </cell>
          <cell r="CZ12" t="e">
            <v>#VALUE!</v>
          </cell>
        </row>
        <row r="13">
          <cell r="D13" t="str">
            <v>011-2026</v>
          </cell>
          <cell r="E13" t="str">
            <v>CPS-STR-011-2026</v>
          </cell>
          <cell r="F13" t="str">
            <v>Contrato de Prestacion De Servicios Profesionales</v>
          </cell>
          <cell r="G13" t="str">
            <v>Contratación directa</v>
          </cell>
          <cell r="H13" t="str">
            <v>ANGIE DAYANNA ROJAS VEGA</v>
          </cell>
          <cell r="I13" t="str">
            <v>Cédula</v>
          </cell>
          <cell r="J13">
            <v>1098763085</v>
          </cell>
          <cell r="K13">
            <v>7</v>
          </cell>
          <cell r="L13" t="str">
            <v>FEMENINO</v>
          </cell>
          <cell r="M13" t="str">
            <v>Natural</v>
          </cell>
          <cell r="N13" t="str">
            <v>Ninguno</v>
          </cell>
          <cell r="O13">
            <v>0</v>
          </cell>
          <cell r="P13">
            <v>46192</v>
          </cell>
          <cell r="Q13">
            <v>126</v>
          </cell>
          <cell r="R13" t="str">
            <v/>
          </cell>
          <cell r="S13" t="str">
            <v/>
          </cell>
          <cell r="T13" t="str">
            <v/>
          </cell>
          <cell r="U13" t="str">
            <v>COLOMBIA</v>
          </cell>
          <cell r="V13" t="str">
            <v/>
          </cell>
          <cell r="W13">
            <v>0</v>
          </cell>
          <cell r="X13" t="str">
            <v>NA</v>
          </cell>
          <cell r="Y13" t="str">
            <v>NA</v>
          </cell>
          <cell r="Z13">
            <v>0</v>
          </cell>
          <cell r="AC13" t="str">
            <v/>
          </cell>
          <cell r="AD13" t="str">
            <v>Secretaría Técnica OCAD-SGR</v>
          </cell>
          <cell r="AE13" t="str">
            <v>CAROLINA OTILIA MONTEALEGRE CASTILLO</v>
          </cell>
          <cell r="AF13">
            <v>20928128</v>
          </cell>
          <cell r="AG13" t="str">
            <v>Secretaría Técnica OCAD-SGR</v>
          </cell>
          <cell r="AH13">
            <v>46042</v>
          </cell>
          <cell r="AI13">
            <v>46044</v>
          </cell>
          <cell r="AJ13">
            <v>46224</v>
          </cell>
          <cell r="AK13">
            <v>180</v>
          </cell>
          <cell r="AL13">
            <v>40170000</v>
          </cell>
          <cell r="AM13" t="str">
            <v>No</v>
          </cell>
          <cell r="AN13">
            <v>6695000</v>
          </cell>
          <cell r="AT13" t="str">
            <v>REGALIAS</v>
          </cell>
          <cell r="AU13" t="str">
            <v>No</v>
          </cell>
          <cell r="AW13" t="str">
            <v>Supervisión</v>
          </cell>
          <cell r="AX13" t="str">
            <v>CAROLINA OTILIA MONTEALEGRE CASTILLO</v>
          </cell>
          <cell r="AY13" t="str">
            <v>Cédula</v>
          </cell>
          <cell r="AZ13">
            <v>20928128</v>
          </cell>
          <cell r="BA13">
            <v>0</v>
          </cell>
          <cell r="BB13" t="str">
            <v>Director de Gestión de Recursos para la Ciencia la Tecnologia e Innovacion (CTeI)</v>
          </cell>
          <cell r="CJ13">
            <v>46224</v>
          </cell>
          <cell r="CK13">
            <v>0</v>
          </cell>
          <cell r="CN13">
            <v>40170000</v>
          </cell>
          <cell r="CO13" t="e">
            <v>#N/A</v>
          </cell>
          <cell r="CP13" t="e">
            <v>#N/A</v>
          </cell>
          <cell r="CQ13" t="e">
            <v>#N/A</v>
          </cell>
          <cell r="CS13" t="str">
            <v>https://community.secop.gov.co/Public/Tendering/OpportunityDetail/Index?noticeUID=CO1.NTC.9434474&amp;isFromPublicArea=True&amp;isModal=true&amp;asPopupView=true</v>
          </cell>
          <cell r="CX13" t="e">
            <v>#N/A</v>
          </cell>
          <cell r="CY13">
            <v>4</v>
          </cell>
          <cell r="CZ13" t="e">
            <v>#VALUE!</v>
          </cell>
        </row>
        <row r="14">
          <cell r="D14" t="str">
            <v>012-2026</v>
          </cell>
          <cell r="E14" t="str">
            <v>CPS-STR-012-2026</v>
          </cell>
          <cell r="F14" t="str">
            <v>Contrato de Prestacion De Servicios Profesionales</v>
          </cell>
          <cell r="G14" t="str">
            <v>Contratación directa</v>
          </cell>
          <cell r="H14" t="str">
            <v xml:space="preserve">MONICA DUPERLY GONZALEZ ORTIZ </v>
          </cell>
          <cell r="I14" t="str">
            <v>Cédula</v>
          </cell>
          <cell r="J14">
            <v>52447558</v>
          </cell>
          <cell r="K14">
            <v>6</v>
          </cell>
          <cell r="L14">
            <v>0</v>
          </cell>
          <cell r="M14" t="str">
            <v>Natural</v>
          </cell>
          <cell r="N14" t="str">
            <v>Ninguno</v>
          </cell>
          <cell r="O14">
            <v>29284</v>
          </cell>
          <cell r="P14">
            <v>46192</v>
          </cell>
          <cell r="Q14">
            <v>46</v>
          </cell>
          <cell r="R14" t="str">
            <v>COMUNICADOR SOCIAL Y PERIODISMO</v>
          </cell>
          <cell r="S14" t="str">
            <v>CALLE 191 A 11 A 25 NORTE TORRE 1 APTO 1001</v>
          </cell>
          <cell r="T14" t="str">
            <v>BOGOTA D.C.</v>
          </cell>
          <cell r="U14" t="str">
            <v>COLOMBIA</v>
          </cell>
          <cell r="V14" t="str">
            <v>MONICADUPERLY2013@GMAIL.COM</v>
          </cell>
          <cell r="W14">
            <v>4596516</v>
          </cell>
          <cell r="X14" t="str">
            <v>NA</v>
          </cell>
          <cell r="Y14" t="str">
            <v>NA</v>
          </cell>
          <cell r="Z14">
            <v>0</v>
          </cell>
          <cell r="AC14" t="str">
            <v/>
          </cell>
          <cell r="AD14" t="str">
            <v>Secretaría Técnica OCAD-SGR</v>
          </cell>
          <cell r="AE14" t="str">
            <v>CAROLINA OTILIA MONTEALEGRE CASTILLO</v>
          </cell>
          <cell r="AF14">
            <v>20928128</v>
          </cell>
          <cell r="AG14" t="str">
            <v>Secretaría Técnica OCAD-SGR</v>
          </cell>
          <cell r="AH14">
            <v>46028</v>
          </cell>
          <cell r="AI14">
            <v>46030</v>
          </cell>
          <cell r="AJ14">
            <v>46210</v>
          </cell>
          <cell r="AK14">
            <v>180</v>
          </cell>
          <cell r="AL14">
            <v>54000000</v>
          </cell>
          <cell r="AM14" t="str">
            <v>No</v>
          </cell>
          <cell r="AN14">
            <v>9000000</v>
          </cell>
          <cell r="AT14" t="str">
            <v>REGALIAS</v>
          </cell>
          <cell r="AU14" t="str">
            <v>No</v>
          </cell>
          <cell r="AW14" t="str">
            <v>Supervisión</v>
          </cell>
          <cell r="AX14" t="str">
            <v>CAROLINA OTILIA MONTEALEGRE CASTILLO</v>
          </cell>
          <cell r="AY14" t="str">
            <v>Cédula</v>
          </cell>
          <cell r="AZ14">
            <v>20928128</v>
          </cell>
          <cell r="BA14">
            <v>0</v>
          </cell>
          <cell r="BB14" t="str">
            <v>Director de Gestión de Recursos para la Ciencia la Tecnologia e Innovacion (CTeI)</v>
          </cell>
          <cell r="CJ14">
            <v>46210</v>
          </cell>
          <cell r="CK14">
            <v>0</v>
          </cell>
          <cell r="CN14">
            <v>54000000</v>
          </cell>
          <cell r="CO14" t="e">
            <v>#N/A</v>
          </cell>
          <cell r="CP14" t="e">
            <v>#N/A</v>
          </cell>
          <cell r="CQ14" t="e">
            <v>#N/A</v>
          </cell>
          <cell r="CS14" t="str">
            <v>https://community.secop.gov.co/Public/Tendering/OpportunityDetail/Index?noticeUID=CO1.NTC.9393128&amp;isFromPublicArea=True&amp;isModal=true&amp;asPopupView=true</v>
          </cell>
          <cell r="CX14" t="e">
            <v>#N/A</v>
          </cell>
          <cell r="CY14">
            <v>5</v>
          </cell>
          <cell r="CZ14" t="e">
            <v>#VALUE!</v>
          </cell>
        </row>
        <row r="15">
          <cell r="D15" t="str">
            <v>013-2026</v>
          </cell>
          <cell r="E15" t="str">
            <v>CPS-STR-013-2026</v>
          </cell>
          <cell r="F15" t="str">
            <v>Contrato de Prestacion De Servicios Profesionales</v>
          </cell>
          <cell r="G15" t="str">
            <v>Contratación directa</v>
          </cell>
          <cell r="H15" t="str">
            <v>ALBERTO DARIO GONZALEZ ORTIZ</v>
          </cell>
          <cell r="I15" t="str">
            <v>Cédula</v>
          </cell>
          <cell r="J15">
            <v>77155629</v>
          </cell>
          <cell r="K15">
            <v>8</v>
          </cell>
          <cell r="L15">
            <v>0</v>
          </cell>
          <cell r="M15" t="str">
            <v>Natural</v>
          </cell>
          <cell r="N15" t="str">
            <v>Ninguno</v>
          </cell>
          <cell r="O15">
            <v>26412</v>
          </cell>
          <cell r="P15">
            <v>46192</v>
          </cell>
          <cell r="Q15">
            <v>54</v>
          </cell>
          <cell r="R15" t="str">
            <v>ABOGADO</v>
          </cell>
          <cell r="S15" t="str">
            <v/>
          </cell>
          <cell r="T15" t="str">
            <v/>
          </cell>
          <cell r="U15" t="str">
            <v>COLOMBIA</v>
          </cell>
          <cell r="V15" t="str">
            <v/>
          </cell>
          <cell r="W15">
            <v>0</v>
          </cell>
          <cell r="X15" t="str">
            <v>NA</v>
          </cell>
          <cell r="Y15" t="str">
            <v>NA</v>
          </cell>
          <cell r="Z15">
            <v>0</v>
          </cell>
          <cell r="AC15" t="str">
            <v/>
          </cell>
          <cell r="AD15" t="str">
            <v>Secretaría Técnica OCAD-SGR</v>
          </cell>
          <cell r="AE15" t="str">
            <v>CAROLINA OTILIA MONTEALEGRE CASTILLO</v>
          </cell>
          <cell r="AF15">
            <v>20928128</v>
          </cell>
          <cell r="AG15" t="str">
            <v>Secretaría Técnica OCAD-SGR</v>
          </cell>
          <cell r="AH15">
            <v>46029</v>
          </cell>
          <cell r="AI15">
            <v>46029</v>
          </cell>
          <cell r="AJ15">
            <v>46209</v>
          </cell>
          <cell r="AK15">
            <v>180</v>
          </cell>
          <cell r="AL15">
            <v>49440000</v>
          </cell>
          <cell r="AM15" t="str">
            <v>No</v>
          </cell>
          <cell r="AN15">
            <v>8240000</v>
          </cell>
          <cell r="AT15" t="str">
            <v>REGALIAS</v>
          </cell>
          <cell r="AU15" t="str">
            <v>No</v>
          </cell>
          <cell r="AW15" t="str">
            <v>Supervisión</v>
          </cell>
          <cell r="AX15" t="str">
            <v>CAROLINA OTILIA MONTEALEGRE CASTILLO</v>
          </cell>
          <cell r="AY15" t="str">
            <v>Cédula</v>
          </cell>
          <cell r="AZ15">
            <v>20928128</v>
          </cell>
          <cell r="BA15">
            <v>0</v>
          </cell>
          <cell r="BB15" t="str">
            <v>Director de Gestión de Recursos para la Ciencia la Tecnologia e Innovacion (CTeI)</v>
          </cell>
          <cell r="CJ15">
            <v>46209</v>
          </cell>
          <cell r="CK15">
            <v>0</v>
          </cell>
          <cell r="CN15">
            <v>49440000</v>
          </cell>
          <cell r="CO15" t="e">
            <v>#N/A</v>
          </cell>
          <cell r="CP15" t="e">
            <v>#N/A</v>
          </cell>
          <cell r="CQ15" t="e">
            <v>#N/A</v>
          </cell>
          <cell r="CS15" t="str">
            <v>https://community.secop.gov.co/Public/Tendering/OpportunityDetail/Index?noticeUID=CO1.NTC.9396303&amp;isFromPublicArea=True&amp;isModal=true&amp;asPopupView=true</v>
          </cell>
          <cell r="CX15" t="e">
            <v>#N/A</v>
          </cell>
          <cell r="CY15">
            <v>3</v>
          </cell>
          <cell r="CZ15" t="e">
            <v>#VALUE!</v>
          </cell>
        </row>
        <row r="16">
          <cell r="D16" t="str">
            <v>014-2026</v>
          </cell>
          <cell r="E16" t="str">
            <v>CPS-STR-014-2026</v>
          </cell>
          <cell r="F16" t="str">
            <v>Contrato de Prestacion De Servicios Profesionales</v>
          </cell>
          <cell r="G16" t="str">
            <v>Contratación directa</v>
          </cell>
          <cell r="H16" t="str">
            <v>GERMAN ALEXANDER AGUILERA CASTILLO</v>
          </cell>
          <cell r="I16" t="str">
            <v>Cédula</v>
          </cell>
          <cell r="J16">
            <v>11232529</v>
          </cell>
          <cell r="K16">
            <v>1</v>
          </cell>
          <cell r="L16">
            <v>0</v>
          </cell>
          <cell r="M16" t="str">
            <v>Natural</v>
          </cell>
          <cell r="N16" t="str">
            <v>Ninguno</v>
          </cell>
          <cell r="O16">
            <v>0</v>
          </cell>
          <cell r="P16">
            <v>46192</v>
          </cell>
          <cell r="Q16">
            <v>126</v>
          </cell>
          <cell r="R16" t="str">
            <v/>
          </cell>
          <cell r="S16" t="str">
            <v/>
          </cell>
          <cell r="T16" t="str">
            <v/>
          </cell>
          <cell r="U16" t="str">
            <v>COLOMBIA</v>
          </cell>
          <cell r="V16" t="str">
            <v/>
          </cell>
          <cell r="W16">
            <v>0</v>
          </cell>
          <cell r="X16" t="str">
            <v/>
          </cell>
          <cell r="Y16">
            <v>0</v>
          </cell>
          <cell r="Z16">
            <v>0</v>
          </cell>
          <cell r="AC16" t="str">
            <v/>
          </cell>
          <cell r="AD16" t="str">
            <v>Secretaría Técnica OCAD-SGR</v>
          </cell>
          <cell r="AE16" t="str">
            <v>CAROLINA OTILIA MONTEALEGRE CASTILLO</v>
          </cell>
          <cell r="AF16">
            <v>20928128</v>
          </cell>
          <cell r="AG16" t="str">
            <v>Secretaría Técnica OCAD-SGR</v>
          </cell>
          <cell r="AH16">
            <v>46029</v>
          </cell>
          <cell r="AI16">
            <v>46029</v>
          </cell>
          <cell r="AJ16">
            <v>46209</v>
          </cell>
          <cell r="AK16">
            <v>180</v>
          </cell>
          <cell r="AL16">
            <v>54000000</v>
          </cell>
          <cell r="AM16" t="str">
            <v>No</v>
          </cell>
          <cell r="AN16">
            <v>9000000</v>
          </cell>
          <cell r="AT16" t="str">
            <v>REGALIAS</v>
          </cell>
          <cell r="AU16" t="str">
            <v>No</v>
          </cell>
          <cell r="AW16" t="str">
            <v>Supervisión</v>
          </cell>
          <cell r="AX16" t="str">
            <v>CAROLINA OTILIA MONTEALEGRE CASTILLO</v>
          </cell>
          <cell r="AY16" t="str">
            <v>Cédula</v>
          </cell>
          <cell r="AZ16">
            <v>20928128</v>
          </cell>
          <cell r="BA16">
            <v>0</v>
          </cell>
          <cell r="BB16" t="str">
            <v>Director de Gestión de Recursos para la Ciencia la Tecnologia e Innovacion (CTeI)</v>
          </cell>
          <cell r="CJ16">
            <v>46209</v>
          </cell>
          <cell r="CK16">
            <v>0</v>
          </cell>
          <cell r="CN16">
            <v>54000000</v>
          </cell>
          <cell r="CO16" t="e">
            <v>#N/A</v>
          </cell>
          <cell r="CP16" t="e">
            <v>#N/A</v>
          </cell>
          <cell r="CQ16" t="e">
            <v>#N/A</v>
          </cell>
          <cell r="CS16" t="str">
            <v>https://community.secop.gov.co/Public/Tendering/OpportunityDetail/Index?noticeUID=CO1.NTC.9398115&amp;isFromPublicArea=True&amp;isModal=true&amp;asPopupView=true</v>
          </cell>
          <cell r="CX16" t="e">
            <v>#N/A</v>
          </cell>
          <cell r="CY16">
            <v>1</v>
          </cell>
          <cell r="CZ16">
            <v>0</v>
          </cell>
        </row>
        <row r="17">
          <cell r="D17" t="str">
            <v>015-2026</v>
          </cell>
          <cell r="E17" t="str">
            <v>CPS-STR-015-2026</v>
          </cell>
          <cell r="F17" t="str">
            <v>Contrato de Prestacion De Servicios Profesionales</v>
          </cell>
          <cell r="G17" t="str">
            <v>Contratación directa</v>
          </cell>
          <cell r="H17" t="str">
            <v>ISAMAR MARTINEZ NIETO</v>
          </cell>
          <cell r="I17" t="str">
            <v>Cédula</v>
          </cell>
          <cell r="J17">
            <v>1018478703</v>
          </cell>
          <cell r="K17">
            <v>8</v>
          </cell>
          <cell r="L17" t="str">
            <v>MASCULINO</v>
          </cell>
          <cell r="M17" t="str">
            <v>Natural</v>
          </cell>
          <cell r="N17" t="str">
            <v>Ninguno</v>
          </cell>
          <cell r="O17">
            <v>34952</v>
          </cell>
          <cell r="P17">
            <v>46192</v>
          </cell>
          <cell r="Q17">
            <v>30</v>
          </cell>
          <cell r="R17" t="str">
            <v>ECONOMISTA</v>
          </cell>
          <cell r="S17" t="str">
            <v xml:space="preserve">CALLE 57 H SUR  # 68 D 56 </v>
          </cell>
          <cell r="T17" t="str">
            <v>NEIVA</v>
          </cell>
          <cell r="U17" t="str">
            <v>COLOMBIA</v>
          </cell>
          <cell r="V17" t="str">
            <v>ISAMARTINEZN17@GMAIL.COM</v>
          </cell>
          <cell r="W17">
            <v>3507484452</v>
          </cell>
          <cell r="X17" t="str">
            <v>NA</v>
          </cell>
          <cell r="Y17" t="str">
            <v>NA</v>
          </cell>
          <cell r="Z17">
            <v>0</v>
          </cell>
          <cell r="AC17" t="str">
            <v/>
          </cell>
          <cell r="AD17" t="str">
            <v>Secretaría Técnica OCAD-SGR</v>
          </cell>
          <cell r="AE17" t="str">
            <v>CAROLINA OTILIA MONTEALEGRE CASTILLO</v>
          </cell>
          <cell r="AF17">
            <v>20928128</v>
          </cell>
          <cell r="AG17" t="str">
            <v>Secretaría Técnica OCAD-SGR</v>
          </cell>
          <cell r="AH17">
            <v>46035</v>
          </cell>
          <cell r="AI17">
            <v>46036</v>
          </cell>
          <cell r="AJ17">
            <v>46216</v>
          </cell>
          <cell r="AK17">
            <v>180</v>
          </cell>
          <cell r="AL17">
            <v>30000000</v>
          </cell>
          <cell r="AM17" t="str">
            <v>No</v>
          </cell>
          <cell r="AN17">
            <v>5000000</v>
          </cell>
          <cell r="AT17" t="str">
            <v>REGALIAS</v>
          </cell>
          <cell r="AU17" t="str">
            <v>No</v>
          </cell>
          <cell r="AW17" t="str">
            <v>Supervisión</v>
          </cell>
          <cell r="AX17" t="str">
            <v>CAROLINA OTILIA MONTEALEGRE CASTILLO</v>
          </cell>
          <cell r="AY17" t="str">
            <v>Cédula</v>
          </cell>
          <cell r="AZ17">
            <v>20928128</v>
          </cell>
          <cell r="BA17">
            <v>0</v>
          </cell>
          <cell r="BB17" t="str">
            <v>Director de Gestión de Recursos para la Ciencia la Tecnologia e Innovacion (CTeI)</v>
          </cell>
          <cell r="CJ17">
            <v>46216</v>
          </cell>
          <cell r="CK17">
            <v>0</v>
          </cell>
          <cell r="CN17">
            <v>30000000</v>
          </cell>
          <cell r="CO17" t="e">
            <v>#N/A</v>
          </cell>
          <cell r="CP17" t="e">
            <v>#N/A</v>
          </cell>
          <cell r="CQ17" t="e">
            <v>#N/A</v>
          </cell>
          <cell r="CS17" t="str">
            <v>https://community.secop.gov.co/Public/Tendering/OpportunityDetail/Index?noticeUID=CO1.NTC.9482867&amp;isFromPublicArea=True&amp;isModal=true&amp;asPopupView=true</v>
          </cell>
          <cell r="CX17" t="e">
            <v>#N/A</v>
          </cell>
          <cell r="CY17">
            <v>3</v>
          </cell>
          <cell r="CZ17" t="e">
            <v>#VALUE!</v>
          </cell>
        </row>
        <row r="18">
          <cell r="D18" t="str">
            <v>016-2026</v>
          </cell>
          <cell r="E18" t="str">
            <v>CPS-001-2026</v>
          </cell>
          <cell r="F18" t="str">
            <v>Contrato de Prestacion De Servicios Profesionales</v>
          </cell>
          <cell r="G18" t="str">
            <v>Contratación directa</v>
          </cell>
          <cell r="H18" t="str">
            <v>SANDRA PAOLA ROMERO JIMENEZ</v>
          </cell>
          <cell r="I18" t="str">
            <v>Cédula</v>
          </cell>
          <cell r="J18">
            <v>1010201534</v>
          </cell>
          <cell r="K18">
            <v>1</v>
          </cell>
          <cell r="L18" t="str">
            <v>FEMENINO</v>
          </cell>
          <cell r="M18" t="str">
            <v>Natural</v>
          </cell>
          <cell r="N18" t="str">
            <v>Ninguno</v>
          </cell>
          <cell r="O18">
            <v>33658</v>
          </cell>
          <cell r="P18">
            <v>46192</v>
          </cell>
          <cell r="Q18">
            <v>34</v>
          </cell>
          <cell r="R18" t="str">
            <v>ABOGADO</v>
          </cell>
          <cell r="S18" t="str">
            <v xml:space="preserve">CARRERA 2  # 34 59 TO 2 APTO 501  </v>
          </cell>
          <cell r="T18" t="str">
            <v>BOGOTA D.C.</v>
          </cell>
          <cell r="U18" t="str">
            <v>COLOMBIA</v>
          </cell>
          <cell r="V18" t="str">
            <v>SANPAOROM24@GMAIL.COM</v>
          </cell>
          <cell r="W18">
            <v>3057318582</v>
          </cell>
          <cell r="X18" t="str">
            <v>NA</v>
          </cell>
          <cell r="Y18" t="str">
            <v>NA</v>
          </cell>
          <cell r="Z18" t="str">
            <v>Titulo profesional + titulo especializacion de 22 meses de experiencia profesional a 32 meses de experiencia profesional (Resolución 861 de 2025)</v>
          </cell>
          <cell r="AA18" t="str">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ell>
          <cell r="AB18"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Brindar apoyo en la articulación y seguimiento a los trámites relacionados con contratos de prestación de
servicios profesionales y de apoyo a la gestión.
2.2.2.3 Brindar acompañamiento jurídico a las diferentes áreas de la entidad en los procesos contractuales.
2.2.2.4 Proyectar las respuestas jurídicas a requerimientos y/o derechos de petición de cualquier índole que sean
asignados.
2.2.2.5 Asistir a las audiencias, mesas de trabajo, reuniones y actividades programadas a las cuales sea
convocado, así como en el Comité de Contratación de la Entidad.
2.2.2.6 Apoyar en la elaboración o actualización de los documentos del proceso de Gestión Contractual y de sus
procedimientos en el Sistema de Gestión de Calidad o el que haga sus veces en la entidad, como también
apoyar las capacitaciones en materia legal y contractual a que haya lugar.
2.2.2.7 Apoyar la supervisión de los contratos y/o convenios que tiene a su cargo la Secretaria General y que le
sean designados por el supervisor.</v>
          </cell>
          <cell r="AC18"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Brindar apoyo en la articulación y seguimiento a los trámites relacionados con contratos de prestación de servicios profesionales y de apoyo a la gestión.
2.2.2.3 Brindar acompañamiento jurídico a las diferentes áreas de la entidad en los procesos contractuales.
2.2.2.4 Proyectar las respuestas jurídicas a requerimientos y/o derechos de petición de cualquier índole que sean asignados.
2.2.2.5 Asistir a las audiencias, mesas de trabajo, reuniones y actividades programadas a las cuales sea convocado, así como en el Comité de Contratación de la Entidad.
2.2.2.6 Apoyar en la elaboración o actualización de los documentos del proceso de Gestión Contractual y de sus procedimientos en el Sistema de Gestión de Calidad o el que haga sus veces en la entidad, como también apoyar las capacitaciones en materia legal y contractual a que haya lugar.
2.2.2.7 Apoyar la supervisión de los contratos y/o convenios que tiene a su cargo la Secretaria General y que le sean designados por el supervisor.</v>
          </cell>
          <cell r="AD18" t="str">
            <v>Secretaría General</v>
          </cell>
          <cell r="AE18" t="str">
            <v>ANDRES FELIPE VALENCIA LOPEZ</v>
          </cell>
          <cell r="AF18">
            <v>75097407</v>
          </cell>
          <cell r="AG18" t="str">
            <v>Secretaria General</v>
          </cell>
          <cell r="AH18">
            <v>46029</v>
          </cell>
          <cell r="AI18">
            <v>46030</v>
          </cell>
          <cell r="AJ18">
            <v>46210</v>
          </cell>
          <cell r="AK18">
            <v>180</v>
          </cell>
          <cell r="AL18">
            <v>52530000</v>
          </cell>
          <cell r="AM18" t="str">
            <v>No</v>
          </cell>
          <cell r="AN18">
            <v>9017650</v>
          </cell>
          <cell r="AO18">
            <v>1026</v>
          </cell>
          <cell r="AP18">
            <v>426</v>
          </cell>
          <cell r="AQ18">
            <v>46030</v>
          </cell>
          <cell r="AR18" t="str">
            <v>A-02-02-02-008-002</v>
          </cell>
          <cell r="AS18" t="str">
            <v>FUNCIONAMIENTO</v>
          </cell>
          <cell r="AT18" t="str">
            <v>NACION</v>
          </cell>
          <cell r="AU18" t="str">
            <v>No</v>
          </cell>
          <cell r="AW18" t="str">
            <v>Supervisión</v>
          </cell>
          <cell r="AX18" t="str">
            <v>ANDRES FELIPE VALENCIA LOPEZ</v>
          </cell>
          <cell r="AY18" t="str">
            <v>Cédula</v>
          </cell>
          <cell r="AZ18">
            <v>75097407</v>
          </cell>
          <cell r="BA18">
            <v>3</v>
          </cell>
          <cell r="BB18">
            <v>0</v>
          </cell>
          <cell r="BC18">
            <v>46029</v>
          </cell>
          <cell r="BD18">
            <v>46029</v>
          </cell>
          <cell r="BE18" t="str">
            <v>SEGUROS DEL ESTADO S.A.</v>
          </cell>
          <cell r="BF18" t="str">
            <v>2 CUMPLIMIENTO</v>
          </cell>
          <cell r="BG18" t="str">
            <v>1 PÓLIZA</v>
          </cell>
          <cell r="BH18">
            <v>500</v>
          </cell>
          <cell r="BI18">
            <v>46085</v>
          </cell>
          <cell r="BJ18">
            <v>53904535</v>
          </cell>
          <cell r="BN18">
            <v>1375035</v>
          </cell>
          <cell r="BO18">
            <v>46079</v>
          </cell>
          <cell r="BP18">
            <v>46090</v>
          </cell>
          <cell r="BQ18">
            <v>53905035</v>
          </cell>
          <cell r="CJ18">
            <v>46210</v>
          </cell>
          <cell r="CK18">
            <v>1374535</v>
          </cell>
          <cell r="CM18" t="str">
            <v>ADICION Y OBLIGACIONES ESPECIFICAS //</v>
          </cell>
          <cell r="CN18">
            <v>53904535</v>
          </cell>
          <cell r="CO18" t="e">
            <v>#N/A</v>
          </cell>
          <cell r="CP18" t="e">
            <v>#N/A</v>
          </cell>
          <cell r="CQ18" t="e">
            <v>#N/A</v>
          </cell>
          <cell r="CR18">
            <v>80111600</v>
          </cell>
          <cell r="CS18" t="str">
            <v>https://community.secop.gov.co/Public/Tendering/OpportunityDetail/Index?noticeUID=CO1.NTC.9397884&amp;isFromPublicArea=True&amp;isModal=true&amp;asPopupView=true</v>
          </cell>
          <cell r="CT18" t="str">
            <v>En Ejecucion</v>
          </cell>
          <cell r="CU18">
            <v>46053</v>
          </cell>
          <cell r="CV18">
            <v>46112</v>
          </cell>
          <cell r="CW18" t="str">
            <v>FEBRERO</v>
          </cell>
          <cell r="CX18" t="e">
            <v>#N/A</v>
          </cell>
          <cell r="CY18">
            <v>10</v>
          </cell>
          <cell r="CZ18" t="e">
            <v>#VALUE!</v>
          </cell>
        </row>
        <row r="19">
          <cell r="D19" t="str">
            <v>017-2026</v>
          </cell>
          <cell r="E19" t="str">
            <v>CPS-002-2026</v>
          </cell>
          <cell r="F19" t="str">
            <v>Contrato de Prestacion De Servicios Profesionales</v>
          </cell>
          <cell r="G19" t="str">
            <v>Contratación directa</v>
          </cell>
          <cell r="H19" t="str">
            <v>JENNIFER BRAVO GALLO</v>
          </cell>
          <cell r="I19" t="str">
            <v>Cédula</v>
          </cell>
          <cell r="J19">
            <v>1010214483</v>
          </cell>
          <cell r="K19">
            <v>0</v>
          </cell>
          <cell r="L19" t="str">
            <v>FEMENINO</v>
          </cell>
          <cell r="M19" t="str">
            <v>Natural</v>
          </cell>
          <cell r="N19" t="str">
            <v>Ninguno</v>
          </cell>
          <cell r="O19">
            <v>34430</v>
          </cell>
          <cell r="P19">
            <v>46192</v>
          </cell>
          <cell r="Q19">
            <v>32</v>
          </cell>
          <cell r="R19" t="str">
            <v>ABOGADO</v>
          </cell>
          <cell r="S19" t="str">
            <v>CR 95 A 138 58 CONJ BOSQUES DE SUBA II IN 11 AP 301</v>
          </cell>
          <cell r="T19" t="str">
            <v>BOGOTA D.C.</v>
          </cell>
          <cell r="U19" t="str">
            <v>COLOMBIA</v>
          </cell>
          <cell r="V19" t="str">
            <v>JENNIFERBRAVOG@GMAIL.COM</v>
          </cell>
          <cell r="W19">
            <v>3057352589</v>
          </cell>
          <cell r="X19" t="str">
            <v>NA</v>
          </cell>
          <cell r="Y19" t="str">
            <v>NA</v>
          </cell>
          <cell r="Z19" t="str">
            <v>Titulo profesional + titulo especializacion de 22 meses de experiencia profesional a 32 meses de experiencia profesional (Resolución 861 de 2025)</v>
          </cell>
          <cell r="AA19" t="str">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ell>
          <cell r="AB19"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Proyectar las respuestas jurídicas a requerimientos y/o derechos de petición de cualquier
índole que sean asignados.
2.2.2.3 Asistir a las audiencias, mesas de trabajo, reuniones y actividades programadas a las cuales
sea convocado.
2.2.2.4 Apoyar en las capacitaciones requerida por la secretaria general en virtud de los procesos y
procedimientos a cargo del área.
2.2.2.5 Apoyar a las áreas en la estructuración jurídica de los contratos de prestación de servicios
profesionales y/o apoyo a la gestión y realizar las recomendaciones necesarias y requeridas
para el correcto desarrollo de los procesos contractuales.
2.2.2.6 Realizar seguimiento, revisión y elaboración de las actas de cierres de expedientes
contractuales de las diferentes modalidades de selección, tanto de personas jurídicas como
naturales.
2.2.2.7 Mantener actualizada la información de las bases de datos destinadas al seguimiento y control
de la gestión, así como los sistemas de gestión archivo como AZ DIGITAL y demás, de
conformidad con la gestión adelantada a los trámites asignados</v>
          </cell>
          <cell r="AC19"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Proyectar las respuestas jurídicas a requerimientos y/o derechos de petición de cualquier índole que sean asignados.
2.2.2.3 Asistir a las audiencias, mesas de trabajo, reuniones y actividades programadas a las cuales sea convocado.
2.2.2.4 Apoyar en las capacitaciones requerida por la secretaria general en virtud de los procesos y procedimientos a cargo del área.
2.2.2.5 Apoyar a las áreas en la estructuración jurídica de los contratos de prestación de servicios profesionales y/o apoyo a la gestión y realizar las recomendaciones necesarias y requeridas para el correcto desarrollo de los procesos contractuales.
2.2.2.6 Realizar seguimiento, revisión y elaboración de las actas de cierres de expedientes contractuales de las diferentes modalidades de selección, tanto de personas jurídicas como naturales.
2.2.2.7 Mantener actualizada la información de las bases de datos destinadas al seguimiento y control de la gestión, así como los sistemas de gestión archivo como AZ DIGITAL y demás, de conformidad con la gestión adelantada a los trámites asignados</v>
          </cell>
          <cell r="AD19" t="str">
            <v>Secretaría General</v>
          </cell>
          <cell r="AE19" t="str">
            <v>ANDRES FELIPE VALENCIA LOPEZ</v>
          </cell>
          <cell r="AF19">
            <v>75097407</v>
          </cell>
          <cell r="AG19" t="str">
            <v>Secretaria General</v>
          </cell>
          <cell r="AH19">
            <v>46029</v>
          </cell>
          <cell r="AI19">
            <v>46030</v>
          </cell>
          <cell r="AJ19">
            <v>46210</v>
          </cell>
          <cell r="AK19">
            <v>180</v>
          </cell>
          <cell r="AL19">
            <v>39000000</v>
          </cell>
          <cell r="AM19" t="str">
            <v>No</v>
          </cell>
          <cell r="AN19">
            <v>7900000</v>
          </cell>
          <cell r="AS19" t="str">
            <v>INVERSION</v>
          </cell>
          <cell r="AT19" t="str">
            <v>NACION</v>
          </cell>
          <cell r="AU19" t="str">
            <v>No</v>
          </cell>
          <cell r="AW19" t="str">
            <v>Supervisión</v>
          </cell>
          <cell r="AX19" t="str">
            <v>ANDRES FELIPE VALENCIA LOPEZ</v>
          </cell>
          <cell r="AY19" t="str">
            <v>Cédula</v>
          </cell>
          <cell r="AZ19">
            <v>75097407</v>
          </cell>
          <cell r="BA19">
            <v>3</v>
          </cell>
          <cell r="BB19">
            <v>0</v>
          </cell>
          <cell r="BC19">
            <v>46029</v>
          </cell>
          <cell r="BD19">
            <v>46029</v>
          </cell>
          <cell r="BE19" t="str">
            <v>SEGUROS DEL ESTADO S.A.</v>
          </cell>
          <cell r="BF19" t="str">
            <v>2 CUMPLIMIENTO</v>
          </cell>
          <cell r="BG19" t="str">
            <v>1 PÓLIZA</v>
          </cell>
          <cell r="BN19">
            <v>3126666</v>
          </cell>
          <cell r="BO19">
            <v>46161</v>
          </cell>
          <cell r="BP19">
            <v>46163</v>
          </cell>
          <cell r="BQ19">
            <v>42126666</v>
          </cell>
          <cell r="CJ19">
            <v>46210</v>
          </cell>
          <cell r="CK19">
            <v>3126666</v>
          </cell>
          <cell r="CM19" t="str">
            <v>ADICION Y OBLIGACIONES ESPECIFICAS //</v>
          </cell>
          <cell r="CN19">
            <v>42126666</v>
          </cell>
          <cell r="CO19" t="e">
            <v>#N/A</v>
          </cell>
          <cell r="CP19" t="e">
            <v>#N/A</v>
          </cell>
          <cell r="CQ19" t="e">
            <v>#N/A</v>
          </cell>
          <cell r="CR19">
            <v>80111600</v>
          </cell>
          <cell r="CS19" t="str">
            <v>https://community.secop.gov.co/Public/Tendering/OpportunityDetail/Index?noticeUID=CO1.NTC.9395665&amp;isFromPublicArea=True&amp;isModal=true&amp;asPopupView=true</v>
          </cell>
          <cell r="CT19" t="str">
            <v>En Ejecucion</v>
          </cell>
          <cell r="CU19">
            <v>46053</v>
          </cell>
          <cell r="CV19">
            <v>46173</v>
          </cell>
          <cell r="CW19" t="str">
            <v>MAYO</v>
          </cell>
          <cell r="CX19" t="e">
            <v>#N/A</v>
          </cell>
          <cell r="CY19">
            <v>0</v>
          </cell>
          <cell r="CZ19" t="e">
            <v>#VALUE!</v>
          </cell>
        </row>
        <row r="20">
          <cell r="D20" t="str">
            <v>018-2026</v>
          </cell>
          <cell r="E20" t="str">
            <v>CPS-003-2026</v>
          </cell>
          <cell r="F20" t="str">
            <v>Contrato de Prestacion De Servicios Profesionales</v>
          </cell>
          <cell r="G20" t="str">
            <v>Contratación directa</v>
          </cell>
          <cell r="H20" t="str">
            <v>JULIA ANDREA HURTADO TRIVIÑO</v>
          </cell>
          <cell r="I20" t="str">
            <v>Cédula</v>
          </cell>
          <cell r="J20">
            <v>1018404302</v>
          </cell>
          <cell r="K20">
            <v>0</v>
          </cell>
          <cell r="L20" t="str">
            <v>FEMENINO</v>
          </cell>
          <cell r="M20" t="str">
            <v>Natural</v>
          </cell>
          <cell r="N20" t="str">
            <v>Ninguno</v>
          </cell>
          <cell r="O20">
            <v>31557</v>
          </cell>
          <cell r="P20">
            <v>46192</v>
          </cell>
          <cell r="Q20">
            <v>40</v>
          </cell>
          <cell r="R20" t="str">
            <v>ABOGADO</v>
          </cell>
          <cell r="S20" t="str">
            <v>CARRERA 79 A ° 11 A40 TORRE 3 APTO 102 CASTILLA KENNEDY</v>
          </cell>
          <cell r="T20" t="str">
            <v>BOGOTA D.C.</v>
          </cell>
          <cell r="U20" t="str">
            <v>COLOMBIA</v>
          </cell>
          <cell r="V20" t="str">
            <v>JANDREAHUR@YAHOO.ES</v>
          </cell>
          <cell r="W20">
            <v>3004742624</v>
          </cell>
          <cell r="X20" t="str">
            <v>NA</v>
          </cell>
          <cell r="Y20" t="str">
            <v>NA</v>
          </cell>
          <cell r="Z20" t="str">
            <v>Titulo profesional + titulo especializacion de 22 meses de experiencia profesional a 32 meses de experiencia profesional (Resolución 861 de 2025)</v>
          </cell>
          <cell r="AA20" t="str">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ell>
          <cell r="AB20"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Prestar orientación y acompañamiento jurídico a las dependencias de la Entidad en la
estructuración y desarrollo de los procesos contractuales, en el marco de las competencias
asignadas a la Secretaría General y conforme a la normativa vigente en materia de contratación
estatal.
2.2.2.3. Asistir a las audiencias, mesas de trabajo, reuniones y actividades programadas a las
cuales sea convocado.
2.2.2.4. Participar activamente en la gestión del Comité de Contratación, lo que incluye realizar la
convocatoria a las sesiones, verificar que la citación cuente con los documentos de soporte de los
temas a tratar, preparar las presentaciones y demás documentos requeridos para la revisión de los
miembros, asistir a las sesiones correspondientes, elaborar las actas de las reuniones en las que
participe como abogado asignado a los procesos presentados, y conformar el archivo con la
información socializada al comité. 
2.2.2.5. Publicar oportunamente los documentos elaborados en cada una de las etapas de los
procesos de contratación en la plataforma SECOP II, así como en el repositorio de gestión
documental que disponga el Ministerio, en cumplimiento de la normatividad vigente, propendiendo
por la completitud del expediente contractual en el marco de las competencias asignadas a la
SEGEL
2.2.2.6 Mantener actualizada la información de las bases de datos destinadas al seguimiento y
control de la gestión, de conformidad con la gestión adelantada a los trámites asignados.
2.2.2.7. Hacer parte de los comités verificadores y evaluadores desde el componente jurídico, en
desarrollo de los procesos de contratación adelantados por el Ministerio, y que le sean designados
por la Ordenación del Gasto.
2.2.2.8. Apoyar a la secretaría general en la atención de auditorías internas y externas de la cual
sea objeto, brindando apoyo en la proyección a las respuestas de los requerimientos que se den
en el marco de las referidas auditorías.
2.2.2.9 Apoyar en la elaboración y/o revisión de las actas de liquidaciones asignadas.
2.2.2.10. Brindar acompañamiento jurídico en el trámite y revisión de presuntos incumplimientos,
que le sean asignados y que sean radicados ante la Secretaria General, en coordinación con el
supervisor del contrato.</v>
          </cell>
          <cell r="AC20"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Prestar orientación y acompañamiento jurídico a las dependencias de la Entidad en la estructuración y desarrollo de los procesos contractuales, en el marco de las competencias asignadas a la Secretaría General y conforme a la normativa vigente en materia de contratación estatal.
2.2.2.3. Asistir a las audiencias, mesas de trabajo, reuniones y actividades programadas a las cuales sea convocado.
2.2.2.4. Participar activamente en la gestión del Comité de Contratación, lo que incluye realizar la convocatoria a las sesiones, verificar que la citación cuente con los documentos de soporte de los temas a tratar, preparar las presentaciones y demás documentos requeridos para la revisión de los miembros, asistir a las sesiones correspondientes, elaborar las actas de las reuniones en las que participe como abogado asignado a los procesos presentados, y conformar el archivo con la información socializada al comité. 
2.2.2.5. Publicar oportunamente los documentos elaborados en cada una de las etapas de los procesos de contratación en la plataforma SECOP II, así como en el repositorio de gestión documental que disponga el Ministerio, en cumplimiento de la normatividad vigente, propendiendo por la completitud del expediente contractual en el marco de las competencias asignadas a la SEGEL
2.2.2.6 Mantener actualizada la información de las bases de datos destinadas al seguimiento y control de la gestión, de conformidad con la gestión adelantada a los trámites asignados.
2.2.2.7. Hacer parte de los comités verificadores y evaluadores desde el componente jurídico, en desarrollo de los procesos de contratación adelantados por el Ministerio, y que le sean designados por la Ordenación del Gasto.
2.2.2.8. Apoyar a la secretaría general en la atención de auditorías internas y externas de la cual sea objeto, brindando apoyo en la proyección a las respuestas de los requerimientos que se den en el marco de las referidas auditorías.
2.2.2.9 Apoyar en la elaboración y/o revisión de las actas de liquidaciones asignadas.
2.2.2.10. Brindar acompañamiento jurídico en el trámite y revisión de presuntos incumplimientos, que le sean asignados y que sean radicados ante la Secretaria General, en coordinación con el supervisor del contrato.</v>
          </cell>
          <cell r="AD20" t="str">
            <v>Secretaría General</v>
          </cell>
          <cell r="AE20" t="str">
            <v>ANDRES FELIPE VALENCIA LOPEZ</v>
          </cell>
          <cell r="AF20">
            <v>75097407</v>
          </cell>
          <cell r="AG20" t="str">
            <v>Secretaria General</v>
          </cell>
          <cell r="AH20">
            <v>46029</v>
          </cell>
          <cell r="AI20">
            <v>46030</v>
          </cell>
          <cell r="AJ20">
            <v>46210</v>
          </cell>
          <cell r="AK20">
            <v>180</v>
          </cell>
          <cell r="AL20">
            <v>52530000</v>
          </cell>
          <cell r="AM20" t="str">
            <v>No</v>
          </cell>
          <cell r="AN20">
            <v>9017650</v>
          </cell>
          <cell r="AS20" t="str">
            <v>INVERSION</v>
          </cell>
          <cell r="AT20" t="str">
            <v>NACION</v>
          </cell>
          <cell r="AU20" t="str">
            <v>No</v>
          </cell>
          <cell r="AW20" t="str">
            <v>Supervisión</v>
          </cell>
          <cell r="AX20" t="str">
            <v>ANDRES FELIPE VALENCIA LOPEZ</v>
          </cell>
          <cell r="AY20" t="str">
            <v>Cédula</v>
          </cell>
          <cell r="AZ20">
            <v>75097407</v>
          </cell>
          <cell r="BA20">
            <v>3</v>
          </cell>
          <cell r="BB20">
            <v>0</v>
          </cell>
          <cell r="BC20">
            <v>46029</v>
          </cell>
          <cell r="BD20">
            <v>46029</v>
          </cell>
          <cell r="BE20" t="str">
            <v>SEGUROS DEL ESTADO S.A.</v>
          </cell>
          <cell r="BF20" t="str">
            <v>2 CUMPLIMIENTO</v>
          </cell>
          <cell r="BG20" t="str">
            <v>1 PÓLIZA</v>
          </cell>
          <cell r="BN20">
            <v>1374535</v>
          </cell>
          <cell r="BO20">
            <v>46079</v>
          </cell>
          <cell r="BP20">
            <v>46092</v>
          </cell>
          <cell r="BQ20">
            <v>53904535</v>
          </cell>
          <cell r="CJ20">
            <v>46210</v>
          </cell>
          <cell r="CK20">
            <v>1374535</v>
          </cell>
          <cell r="CM20" t="str">
            <v>ADICION Y OBLIGACIONES ESPECIFICAS //</v>
          </cell>
          <cell r="CN20">
            <v>53904535</v>
          </cell>
          <cell r="CO20" t="e">
            <v>#N/A</v>
          </cell>
          <cell r="CP20" t="e">
            <v>#N/A</v>
          </cell>
          <cell r="CQ20" t="e">
            <v>#N/A</v>
          </cell>
          <cell r="CR20">
            <v>80111600</v>
          </cell>
          <cell r="CS20" t="str">
            <v>https://community.secop.gov.co/Public/Tendering/OpportunityDetail/Index?noticeUID=CO1.NTC.9395738&amp;isFromPublicArea=True&amp;isModal=true&amp;asPopupView=true</v>
          </cell>
          <cell r="CT20" t="str">
            <v>En Ejecucion</v>
          </cell>
          <cell r="CU20">
            <v>46053</v>
          </cell>
          <cell r="CV20">
            <v>46081</v>
          </cell>
          <cell r="CW20" t="str">
            <v>FEBRERO</v>
          </cell>
          <cell r="CX20" t="e">
            <v>#N/A</v>
          </cell>
          <cell r="CY20">
            <v>0</v>
          </cell>
          <cell r="CZ20" t="e">
            <v>#VALUE!</v>
          </cell>
        </row>
        <row r="21">
          <cell r="D21" t="str">
            <v>019-2026</v>
          </cell>
          <cell r="E21" t="str">
            <v>CPS-004-2026</v>
          </cell>
          <cell r="F21" t="str">
            <v>Contrato de Prestacion De Servicios Profesionales</v>
          </cell>
          <cell r="G21" t="str">
            <v>Contratación directa</v>
          </cell>
          <cell r="H21" t="str">
            <v>ERIKA LIZETH TORRES MALES</v>
          </cell>
          <cell r="I21" t="str">
            <v>Cédula</v>
          </cell>
          <cell r="J21">
            <v>1032478276</v>
          </cell>
          <cell r="K21">
            <v>5</v>
          </cell>
          <cell r="L21" t="str">
            <v>FEMENINO</v>
          </cell>
          <cell r="M21" t="str">
            <v>Natural</v>
          </cell>
          <cell r="N21" t="str">
            <v>Ninguno</v>
          </cell>
          <cell r="O21">
            <v>35069</v>
          </cell>
          <cell r="P21">
            <v>46192</v>
          </cell>
          <cell r="Q21">
            <v>30</v>
          </cell>
          <cell r="R21" t="str">
            <v>ABOGADO</v>
          </cell>
          <cell r="S21" t="str">
            <v xml:space="preserve">CARRERA 113  # 142 9 APTO 101  </v>
          </cell>
          <cell r="T21" t="str">
            <v>BOGOTA D.C.</v>
          </cell>
          <cell r="U21" t="str">
            <v>COLOMBIA</v>
          </cell>
          <cell r="V21" t="str">
            <v>ERIIKA96TM@GMAIL.COM</v>
          </cell>
          <cell r="W21">
            <v>3124706729</v>
          </cell>
          <cell r="X21" t="str">
            <v>NA</v>
          </cell>
          <cell r="Y21" t="str">
            <v>NA</v>
          </cell>
          <cell r="Z21" t="str">
            <v>Titulo profesional + titulo especializacion de 0 meses de experiencia profesional a 22 meses de experiencia profesional (Resolución 861 de 2025)</v>
          </cell>
          <cell r="AA21" t="str">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ell>
          <cell r="AB21" t="str">
            <v>2.2.1.1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2.2.1.2 Proyectar las respuestas jurídicas a requerimientos y/o derechos de petición de cualquier índole que
sean asignados.
2.2.1.3 Asistir a las audiencias, mesas de trabajo, reuniones y actividades programadas a las cuales sea
convocado.
2.2.1.4 Apoyar a las áreas en la estructuración jurídica de los contratos de prestación de servicios
profesionales y/o apoyo a la gestión y realizar las recomendaciones necesarias y requeridas para el
correcto desarrollo de los procesos contractuales.
2.2.1.5 Realizar seguimiento, revisión y elaboración de las actas de cierres de expedientes contractuales de
las diferentes modalidades de selección, tanto de personas jurídicas como naturales.
2.2.1.6 Mantener actualizada la información de las bases de datos destinadas al seguimiento y control de la
gestión, así como los sistemas de gestión archivo como AZ DIGITAL y demás, de conformidad con la
gestión adelantada a los trámites asignados</v>
          </cell>
          <cell r="AC21" t="str">
            <v>2.2.1.1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2.2.1.2 Proyectar las respuestas jurídicas a requerimientos y/o derechos de petición de cualquier índole que sean asignados.
2.2.1.3 Asistir a las audiencias, mesas de trabajo, reuniones y actividades programadas a las cuales sea convocado.
2.2.1.4 Apoyar a las áreas en la estructuración jurídica de los contratos de prestación de servicios profesionales y/o apoyo a la gestión y realizar las recomendaciones necesarias y requeridas para el correcto desarrollo de los procesos contractuales.
2.2.1.5 Realizar seguimiento, revisión y elaboración de las actas de cierres de expedientes contractuales de las diferentes modalidades de selección, tanto de personas jurídicas como naturales.
2.2.1.6 Mantener actualizada la información de las bases de datos destinadas al seguimiento y control de la gestión, así como los sistemas de gestión archivo como AZ DIGITAL y demás, de conformidad con la gestión adelantada a los trámites asignados</v>
          </cell>
          <cell r="AD21" t="str">
            <v>Secretaría General</v>
          </cell>
          <cell r="AE21" t="str">
            <v>ANDRES FELIPE VALENCIA LOPEZ</v>
          </cell>
          <cell r="AF21">
            <v>75097407</v>
          </cell>
          <cell r="AG21" t="str">
            <v>Secretaria General</v>
          </cell>
          <cell r="AH21">
            <v>46029</v>
          </cell>
          <cell r="AI21">
            <v>46030</v>
          </cell>
          <cell r="AJ21">
            <v>46210</v>
          </cell>
          <cell r="AK21">
            <v>180</v>
          </cell>
          <cell r="AL21">
            <v>37800000</v>
          </cell>
          <cell r="AM21" t="str">
            <v>No</v>
          </cell>
          <cell r="AN21">
            <v>6300000</v>
          </cell>
          <cell r="AS21" t="str">
            <v>INVERSION</v>
          </cell>
          <cell r="AT21" t="str">
            <v>NACION</v>
          </cell>
          <cell r="AU21" t="str">
            <v>No</v>
          </cell>
          <cell r="AW21" t="str">
            <v>Supervisión</v>
          </cell>
          <cell r="AX21" t="str">
            <v>ANDRES FELIPE VALENCIA LOPEZ</v>
          </cell>
          <cell r="AY21" t="str">
            <v>Cédula</v>
          </cell>
          <cell r="AZ21">
            <v>75097407</v>
          </cell>
          <cell r="BA21">
            <v>3</v>
          </cell>
          <cell r="BB21">
            <v>0</v>
          </cell>
          <cell r="BC21">
            <v>46029</v>
          </cell>
          <cell r="BD21">
            <v>46029</v>
          </cell>
          <cell r="BE21" t="str">
            <v>SEGUROS DEL ESTADO S.A.</v>
          </cell>
          <cell r="BF21" t="str">
            <v>2 CUMPLIMIENTO</v>
          </cell>
          <cell r="BG21" t="str">
            <v>1 PÓLIZA</v>
          </cell>
          <cell r="CJ21">
            <v>46210</v>
          </cell>
          <cell r="CK21">
            <v>0</v>
          </cell>
          <cell r="CN21">
            <v>37800000</v>
          </cell>
          <cell r="CO21" t="e">
            <v>#N/A</v>
          </cell>
          <cell r="CP21" t="e">
            <v>#N/A</v>
          </cell>
          <cell r="CQ21" t="e">
            <v>#N/A</v>
          </cell>
          <cell r="CR21">
            <v>80111600</v>
          </cell>
          <cell r="CS21" t="str">
            <v>https://community.secop.gov.co/Public/Tendering/OpportunityDetail/Index?noticeUID=CO1.NTC.9398521&amp;isFromPublicArea=True&amp;isModal=true&amp;asPopupView=true</v>
          </cell>
          <cell r="CT21" t="str">
            <v>En Ejecucion</v>
          </cell>
          <cell r="CU21">
            <v>46053</v>
          </cell>
          <cell r="CW21" t="str">
            <v>ENERO</v>
          </cell>
          <cell r="CX21" t="e">
            <v>#N/A</v>
          </cell>
          <cell r="CY21">
            <v>6</v>
          </cell>
          <cell r="CZ21" t="e">
            <v>#VALUE!</v>
          </cell>
        </row>
        <row r="22">
          <cell r="D22" t="str">
            <v>020-2026</v>
          </cell>
          <cell r="E22" t="str">
            <v>CPS-005-2026</v>
          </cell>
          <cell r="F22" t="str">
            <v>Contrato de Prestacion De Servicios De Apoyo a La Gestion</v>
          </cell>
          <cell r="G22" t="str">
            <v>Contratación directa</v>
          </cell>
          <cell r="H22" t="str">
            <v>MARIA FERNANDA CEDIEL FRAILE</v>
          </cell>
          <cell r="I22" t="str">
            <v>Cédula</v>
          </cell>
          <cell r="J22">
            <v>1032400513</v>
          </cell>
          <cell r="K22">
            <v>0</v>
          </cell>
          <cell r="L22" t="str">
            <v>FEMENINO</v>
          </cell>
          <cell r="M22" t="str">
            <v>Natural</v>
          </cell>
          <cell r="N22" t="str">
            <v>Ninguno</v>
          </cell>
          <cell r="O22">
            <v>31984</v>
          </cell>
          <cell r="P22">
            <v>46192</v>
          </cell>
          <cell r="Q22">
            <v>38</v>
          </cell>
          <cell r="R22" t="str">
            <v>BACHILLER</v>
          </cell>
          <cell r="S22" t="str">
            <v xml:space="preserve">CALLE 78 A  # 63 74 CASA </v>
          </cell>
          <cell r="T22" t="str">
            <v>BOGOTA D.C.</v>
          </cell>
          <cell r="U22" t="str">
            <v>COLOMBIA</v>
          </cell>
          <cell r="V22" t="str">
            <v>MAFELU879@GMAIL.COM</v>
          </cell>
          <cell r="W22">
            <v>3138474898</v>
          </cell>
          <cell r="X22" t="str">
            <v>NA</v>
          </cell>
          <cell r="Y22" t="str">
            <v>NA</v>
          </cell>
          <cell r="Z22" t="str">
            <v>Titulo de tecnico de 0 a 12 meses de experiencia laboral (tecnico o tecnologo) o 24 meses de experiencia laboral relacionada (bachiller) (Resolución 861 de 2025)</v>
          </cell>
          <cell r="AA22" t="str">
            <v>EL CONTRATISTA se obliga a prestar a LA ENTIDAD, con autonomía técnica y administrativa, los servicios de apoyo a la gestión, relacionados con la ejecución de actividades logísticas y administrativas requeridas por la Secretaría General del Ministerio de Ciencia, Tecnología e Innovación, conforme a los lineamientos, procesos y procedimientos de la entidad.</v>
          </cell>
          <cell r="AB22" t="str">
            <v>2.2.3 Prestar apoyo en cuanto al seguimiento y diligenciamiento de bases de datos de la Secretaría General.
2.2.4 Apoyar en el manejo del sistema de gestión documental a cargo de la Secretaria General, incluyendo la
organización de expedientes y documentos.
2.2.5 Brindar apoyo respecto del trámite de notificación y/o publicación de los actos administrativos expedidos por el
Ministerio conforme a la competencia de la Secretaría General, incluyendo elaboraciones de ejecutoria y firmeza
de los mismos.
2.2.6 Apoyar a la Secretaria General en el registro, numeración y archivo de los actos administrativos emitidos por el
Ministerio.
2.2.7 Apoyar en la recopilación de información, proyección y presentación de los informes respectivos, de acuerdo con
las instrucciones recibidas y solicitadas por los diferentes entes de control y dependencia que lo requieran.
2.2.8 Apoyar a la Secretaria General en lo relacionado a los requerimientos de correspondencia electrónica y/o física
que se le asignen.
2.2.9 Apoyar a la Secretaria General en las actividades que se le asignen relacionadas con el seguimiento de
compromisos y/o actividades, así como los documentos de carácter administrativo solicitados por las diferentes
áreas del Ministerio.</v>
          </cell>
          <cell r="AC22" t="str">
            <v>2.2.3 Prestar apoyo en cuanto al seguimiento y diligenciamiento de bases de datos de la Secretaría General.
2.2.4 Apoyar en el manejo del sistema de gestión documental a cargo de la Secretaria General, incluyendo la organización de expedientes y documentos.
2.2.5 Brindar apoyo respecto del trámite de notificación y/o publicación de los actos administrativos expedidos por el Ministerio conforme a la competencia de la Secretaría General, incluyendo elaboraciones de ejecutoria y firmeza de los mismos.
2.2.6 Apoyar a la Secretaria General en el registro, numeración y archivo de los actos administrativos emitidos por el Ministerio.
2.2.7 Apoyar en la recopilación de información, proyección y presentación de los informes respectivos, de acuerdo con las instrucciones recibidas y solicitadas por los diferentes entes de control y dependencia que lo requieran.
2.2.8 Apoyar a la Secretaria General en lo relacionado a los requerimientos de correspondencia electrónica y/o física que se le asignen.
2.2.9 Apoyar a la Secretaria General en las actividades que se le asignen relacionadas con el seguimiento de compromisos y/o actividades, así como los documentos de carácter administrativo solicitados por las diferentes áreas del Ministerio.</v>
          </cell>
          <cell r="AD22" t="str">
            <v>Secretaría General</v>
          </cell>
          <cell r="AE22" t="str">
            <v>ANDRES FELIPE VALENCIA LOPEZ</v>
          </cell>
          <cell r="AF22">
            <v>75097407</v>
          </cell>
          <cell r="AG22" t="str">
            <v>Secretaria General</v>
          </cell>
          <cell r="AH22">
            <v>46029</v>
          </cell>
          <cell r="AI22">
            <v>46030</v>
          </cell>
          <cell r="AJ22">
            <v>46210</v>
          </cell>
          <cell r="AK22">
            <v>180</v>
          </cell>
          <cell r="AL22">
            <v>18504864</v>
          </cell>
          <cell r="AM22" t="str">
            <v>No</v>
          </cell>
          <cell r="AN22">
            <v>3084144</v>
          </cell>
          <cell r="AS22" t="str">
            <v>INVERSION</v>
          </cell>
          <cell r="AT22" t="str">
            <v>NACION</v>
          </cell>
          <cell r="AU22" t="str">
            <v>No</v>
          </cell>
          <cell r="AW22" t="str">
            <v>Supervisión</v>
          </cell>
          <cell r="AX22" t="str">
            <v>ANDRES FELIPE VALENCIA LOPEZ</v>
          </cell>
          <cell r="AY22" t="str">
            <v>Cédula</v>
          </cell>
          <cell r="AZ22">
            <v>75097407</v>
          </cell>
          <cell r="BA22">
            <v>3</v>
          </cell>
          <cell r="BB22">
            <v>0</v>
          </cell>
          <cell r="BC22">
            <v>46029</v>
          </cell>
          <cell r="BD22">
            <v>46029</v>
          </cell>
          <cell r="BE22" t="str">
            <v>SEGUROS DEL ESTADO S.A.</v>
          </cell>
          <cell r="BF22" t="str">
            <v>2 CUMPLIMIENTO</v>
          </cell>
          <cell r="BG22" t="str">
            <v>1 PÓLIZA</v>
          </cell>
          <cell r="CJ22">
            <v>46210</v>
          </cell>
          <cell r="CK22">
            <v>0</v>
          </cell>
          <cell r="CN22">
            <v>18504864</v>
          </cell>
          <cell r="CO22" t="e">
            <v>#N/A</v>
          </cell>
          <cell r="CP22" t="e">
            <v>#N/A</v>
          </cell>
          <cell r="CQ22" t="e">
            <v>#N/A</v>
          </cell>
          <cell r="CR22">
            <v>80111600</v>
          </cell>
          <cell r="CS22" t="str">
            <v>https://community.secop.gov.co/Public/Tendering/OpportunityDetail/Index?noticeUID=CO1.NTC.9397015&amp;isFromPublicArea=True&amp;isModal=true&amp;asPopupView=true</v>
          </cell>
          <cell r="CT22" t="str">
            <v>En Ejecucion</v>
          </cell>
          <cell r="CU22">
            <v>46053</v>
          </cell>
          <cell r="CW22" t="str">
            <v>ENERO</v>
          </cell>
          <cell r="CX22" t="e">
            <v>#N/A</v>
          </cell>
          <cell r="CY22">
            <v>0</v>
          </cell>
          <cell r="CZ22" t="e">
            <v>#VALUE!</v>
          </cell>
        </row>
        <row r="23">
          <cell r="D23" t="str">
            <v>021-2026</v>
          </cell>
          <cell r="E23" t="str">
            <v>CPS-006-2026</v>
          </cell>
          <cell r="F23" t="str">
            <v>Contrato de Prestacion De Servicios Profesionales</v>
          </cell>
          <cell r="G23" t="str">
            <v>Contratación directa</v>
          </cell>
          <cell r="H23" t="str">
            <v>CESAR AUGUSTO ANGARITA GRACIA
CEDIDO A:
FRANKLIN JUNIOR RADA CHARRIS</v>
          </cell>
          <cell r="I23" t="str">
            <v>Cédula</v>
          </cell>
          <cell r="J23">
            <v>1140853985</v>
          </cell>
          <cell r="K23">
            <v>9</v>
          </cell>
          <cell r="L23" t="str">
            <v>MASCULINO</v>
          </cell>
          <cell r="M23" t="str">
            <v>Natural</v>
          </cell>
          <cell r="N23" t="str">
            <v>Ninguno</v>
          </cell>
          <cell r="O23">
            <v>33887</v>
          </cell>
          <cell r="P23">
            <v>46192</v>
          </cell>
          <cell r="Q23">
            <v>33</v>
          </cell>
          <cell r="R23" t="str">
            <v>ABOGADO</v>
          </cell>
          <cell r="S23" t="str">
            <v xml:space="preserve">CALLE 147  # 11 10 </v>
          </cell>
          <cell r="T23" t="str">
            <v>BARRANQUILLA</v>
          </cell>
          <cell r="U23" t="str">
            <v>COLOMBIA</v>
          </cell>
          <cell r="V23" t="str">
            <v>FRANKLIN9210COL@GMAIL.COM</v>
          </cell>
          <cell r="W23">
            <v>3014644766</v>
          </cell>
          <cell r="X23" t="str">
            <v>NA</v>
          </cell>
          <cell r="Y23" t="str">
            <v>NA</v>
          </cell>
          <cell r="Z23" t="str">
            <v>Titulo profesional + titulo especializacion de 22 meses de experiencia profesional a 32 meses de experiencia profesional (Resolución 861 de 2025)</v>
          </cell>
          <cell r="AA23" t="str">
            <v>El CONTRATISTA se obliga a prestar a LA ENTIDAD, con plena autonomía técnica y administrativa, los servicios profesionales especializados a la Secretaría General del Ministerio de Ciencia, Tecnología e Innovación para apoyar las actividades relacionadas con la proyección, análisis, revisión de asuntos jurídicos y contractuales, de conformidad con el proceso, procedimientos definidos por la Entidad y las normas que regulan la materia.</v>
          </cell>
          <cell r="AB23" t="str">
            <v>2.2.2.1 Brindar apoyo en la proyección, revisión y consolidación de insumos de las respuestas jurídicas a
requerimientos y derechos de petición formulados por los contratistas, proponentes, entes de control,
autoridades administrativas, oficina de control Interno y Congreso de la República, que le sean
solicitadas y/o asignadas.
2.2.2.2 Apoyar a la Secretaría General, en la revisión, seguimiento y gestión de los trámites contractuales
(incluida la etapa precontractual, contractual y postcontractual) que le sean asignados, de conformidad
con la normatividad, junto con la publicación oportuna de los trámites contractuales adelantados en
las diferentes plataformas dispuestas por Colombia Compra Eficiente (SECOP I, SECOP II y Tienda
Virtual) en cumplimiento al cronograma dispuesto para cada proceso
2.2.2.3 Asistir a las audiencias, mesas de trabajo, reuniones y actividades programadas a las cuales sea
convocado.
2.2.2.4 Apoyar a la Secretaría General y a las diferentes dependencias del Ministerio, en el análisis jurídico y
elaboración de los actos administrativos, y en general todo tipo de documento a expedir desde el
Ministerio que le sea asignado.
2.2.2.5 Mantener actualizada la información de las bases de datos destinadas al seguimiento y control de la
gestión, de conformidad con la gestión adelantada a los trámites asignados.
2.2.2.6 Realizar seguimiento y revisión a las bases de datos destinadas al seguimiento y control del Ministerio
de Ciencia Tecnología e Innovación.
2.2.2.7 Apoyar a la Secretaria Técnica del Consejo Nacional de Tecnologías de la Información y las
Comunicaciones -CONACTI-, respecto de la elaboración de; citaciones, orden del día, actas y demás
tramitos requeridos para su buen desarrollo</v>
          </cell>
          <cell r="AC23" t="str">
            <v>2.2.2.1 Brindar apoyo en la proyección, revisión y consolidación de insumos de las respuestas jurídicas a requerimientos y derechos de petición formulados por los contratistas, proponentes, entes de control, autoridades administrativas, oficina de control Interno y Congreso de la República, que le sean solicitadas y/o asignadas.
2.2.2.2 Apoyar a la Secretaría General, en la revisión, seguimiento y gestión de los trámites contractuales (incluida la etapa precontractual, contractual y postcontractual) que le sean asignados, de conformidad con la normatividad, junto con la publicación oportuna de los trámites contractuales adelantados en las diferentes plataformas dispuestas por Colombia Compra Eficiente (SECOP I, SECOP II y Tienda Virtual) en cumplimiento al cronograma dispuesto para cada proceso
2.2.2.3 Asistir a las audiencias, mesas de trabajo, reuniones y actividades programadas a las cuales sea convocado.
2.2.2.4 Apoyar a la Secretaría General y a las diferentes dependencias del Ministerio, en el análisis jurídico y elaboración de los actos administrativos, y en general todo tipo de documento a expedir desde el Ministerio que le sea asignado.
2.2.2.5 Mantener actualizada la información de las bases de datos destinadas al seguimiento y control de la gestión, de conformidad con la gestión adelantada a los trámites asignados.
2.2.2.6 Realizar seguimiento y revisión a las bases de datos destinadas al seguimiento y control del Ministerio de Ciencia Tecnología e Innovación.
2.2.2.7 Apoyar a la Secretaria Técnica del Consejo Nacional de Tecnologías de la Información y las Comunicaciones -CONACTI-, respecto de la elaboración de; citaciones, orden del día, actas y demás tramitos requeridos para su buen desarrollo</v>
          </cell>
          <cell r="AD23" t="str">
            <v>Secretaría General</v>
          </cell>
          <cell r="AE23" t="str">
            <v>ANDRES FELIPE VALENCIA LOPEZ</v>
          </cell>
          <cell r="AF23">
            <v>75097407</v>
          </cell>
          <cell r="AG23" t="str">
            <v>Secretaria General</v>
          </cell>
          <cell r="AH23">
            <v>46029</v>
          </cell>
          <cell r="AI23">
            <v>46030</v>
          </cell>
          <cell r="AJ23">
            <v>46210</v>
          </cell>
          <cell r="AK23">
            <v>180</v>
          </cell>
          <cell r="AL23">
            <v>43800000</v>
          </cell>
          <cell r="AM23" t="str">
            <v>No</v>
          </cell>
          <cell r="AN23">
            <v>7300000</v>
          </cell>
          <cell r="AS23" t="str">
            <v>INVERSION</v>
          </cell>
          <cell r="AT23" t="str">
            <v>NACION</v>
          </cell>
          <cell r="AU23" t="str">
            <v>No</v>
          </cell>
          <cell r="AW23" t="str">
            <v>Supervisión</v>
          </cell>
          <cell r="AX23" t="str">
            <v>ANDRES FELIPE VALENCIA LOPEZ</v>
          </cell>
          <cell r="AY23" t="str">
            <v>Cédula</v>
          </cell>
          <cell r="AZ23">
            <v>75097407</v>
          </cell>
          <cell r="BA23">
            <v>3</v>
          </cell>
          <cell r="BB23">
            <v>0</v>
          </cell>
          <cell r="BC23">
            <v>46029</v>
          </cell>
          <cell r="BD23">
            <v>46029</v>
          </cell>
          <cell r="BE23" t="str">
            <v>SEGUROS DEL ESTADO S.A.</v>
          </cell>
          <cell r="BF23" t="str">
            <v>2 CUMPLIMIENTO</v>
          </cell>
          <cell r="BG23" t="str">
            <v>1 PÓLIZA</v>
          </cell>
          <cell r="CD23">
            <v>46177</v>
          </cell>
          <cell r="CJ23">
            <v>46210</v>
          </cell>
          <cell r="CK23">
            <v>0</v>
          </cell>
          <cell r="CM23" t="str">
            <v>CEDIDO A: FRANKLIN JUNIOR RADA CHARRIS</v>
          </cell>
          <cell r="CN23">
            <v>43800000</v>
          </cell>
          <cell r="CO23" t="e">
            <v>#N/A</v>
          </cell>
          <cell r="CP23" t="e">
            <v>#N/A</v>
          </cell>
          <cell r="CQ23" t="e">
            <v>#N/A</v>
          </cell>
          <cell r="CR23">
            <v>80111600</v>
          </cell>
          <cell r="CS23" t="str">
            <v>https://community.secop.gov.co/Public/Tendering/OpportunityDetail/Index?noticeUID=CO1.NTC.9397144&amp;isFromPublicArea=True&amp;isModal=true&amp;asPopupView=true</v>
          </cell>
          <cell r="CT23" t="str">
            <v>En Ejecucion</v>
          </cell>
          <cell r="CU23">
            <v>46053</v>
          </cell>
          <cell r="CV23">
            <v>46203</v>
          </cell>
          <cell r="CW23" t="str">
            <v>JUNIO</v>
          </cell>
          <cell r="CX23" t="e">
            <v>#N/A</v>
          </cell>
          <cell r="CY23">
            <v>2</v>
          </cell>
          <cell r="CZ23" t="e">
            <v>#VALUE!</v>
          </cell>
        </row>
        <row r="24">
          <cell r="D24" t="str">
            <v>022-2026</v>
          </cell>
          <cell r="E24" t="str">
            <v>CPS-007-2026</v>
          </cell>
          <cell r="F24" t="str">
            <v>Contrato de Prestacion De Servicios De Apoyo a La Gestion</v>
          </cell>
          <cell r="G24" t="str">
            <v>Contratación directa</v>
          </cell>
          <cell r="H24" t="str">
            <v>DEIVY YAMID BEJARANO VERGARA</v>
          </cell>
          <cell r="I24" t="str">
            <v>Cédula</v>
          </cell>
          <cell r="J24">
            <v>1074417249</v>
          </cell>
          <cell r="K24">
            <v>8</v>
          </cell>
          <cell r="L24" t="str">
            <v>MASCULINO</v>
          </cell>
          <cell r="M24" t="str">
            <v>Natural</v>
          </cell>
          <cell r="N24" t="str">
            <v>Ninguno</v>
          </cell>
          <cell r="O24">
            <v>33971</v>
          </cell>
          <cell r="P24">
            <v>46192</v>
          </cell>
          <cell r="Q24">
            <v>33</v>
          </cell>
          <cell r="R24" t="str">
            <v>TECNICO EN PROCESAMIENTO DE LACTEO Y SUS DERIVADOS</v>
          </cell>
          <cell r="S24" t="str">
            <v>TRANS 65 59 21 T 5 AP 1642</v>
          </cell>
          <cell r="T24" t="str">
            <v>GACHETA</v>
          </cell>
          <cell r="U24" t="str">
            <v>COLOMBIA</v>
          </cell>
          <cell r="V24" t="str">
            <v>DEY_YAD0102@HOTMAIL.COM</v>
          </cell>
          <cell r="W24">
            <v>3143734312</v>
          </cell>
          <cell r="X24" t="str">
            <v>NA</v>
          </cell>
          <cell r="Y24" t="str">
            <v>NA</v>
          </cell>
          <cell r="Z24" t="str">
            <v>Titulo de tecnico de 0 a 12 meses de experiencia laboral (tecnico o tecnologo) o 24 meses de experiencia laboral relacionada (bachiller) (Resolución 861 de 2025)</v>
          </cell>
          <cell r="AA24" t="str">
            <v>EL CONTRATISTA se obliga a prestar a LA ENTIDAD, de manera independiente y bajo su exclusiva responsabilidad, los servicios de apoyo a la gestión a la Secretaría General, consistentes en el soporte técnico, administración y seguimiento de las plataformas SECOP I, SECOP II, TVEC y SIGEP, de conformidad con la normatividad vigente y las directrices institucionales aplicables.</v>
          </cell>
          <cell r="AB24" t="str">
            <v>2.2.2.1 Prestar soporte técnico en todo lo relacionado al uso del Sistema Electrónico de Contratación Pública
SECOP I, II y Tienda Virtual del Estado.
2.2.2.2 Atender los requerimientos que se efectúen con ocasión del uso de la plataforma del Sistema
Electrónico de Contratación Pública SECOP I, SECOP II, Tienda Virtual del Estado, en lo referente a
permisos para accesos a la cuenta de la entidad, configuración de perfiles, roles, creación de equipos
a los funcionarios, contratistas y colabores del Ministerio de Ciencia, Tecnología e Innovación y los
demás relacionados. 
2.2.2.3 Prestar apoyo y acompañamiento a los equipos de contratación con el fin de adelantar los diferentes
procesos de selección y contratación directa a través de la plataforma transaccional SECOP II.
2.2.2.4 Apoyar en la revisión y el registro de la publicación de los documentos en la plataforma SECOP II,
necesarios para iniciar la ejecución de los contratos en el marco del proceso de Gestión Contractual.
2.2.2.5 Realizar las gestiones ante la mesa de ayuda de Colombia Compra Eficiente para el soporte que se
requiera en aspectos que se presenten con las plataformas del Sistema Electrónico de Contratación
Pública- SECOP.
2.2.2.6 Realizar las gestiones ante la mesa de ayuda de Colombia Compra Eficiente para el soporte que se
requiera en aspectos que se presenten con las plataformas del Sistema Electrónico de Contratación
Pública- SECOP.
2.2.2.7 Apoyar en la proyección de informes y temas administrativos solicitados por la Secretaria General
relacionados con los procesos de contratación.
2.2.2.8 Atender y participar en reuniones, mesas de trabajo, audiencias, jornadas, eventos y demás
actividades y requerimientos efectuados por el/la supervisor/a que tengan relación directa con el objeto
contractual.
2.2.2.9 Consolidar la información y diligenciar las bases de datos de los procesos contractuales a cargo de la
Secretaria General.
2.2.2.10 Apoyar el trámite de reportes mensuales en el aplicativo SIRECI de la Contraloría General de la
República y demás informes de ley.
2.2.2.11 Apoyar a la Secretaria General en lo relacionado a la administración y gestión de los trámites que se
requieran respecto del Sistema de Información y Gestión del Empleo Público (SIGEP).
2.2.2.12 Apoyar en las respuestas a derechos de petición en materia de información relacionada con la
plataforma SECOP I, SECOP II y TVEC.</v>
          </cell>
          <cell r="AC24" t="str">
            <v>2.2.2.1 Prestar soporte técnico en todo lo relacionado al uso del Sistema Electrónico de Contratación Pública SECOP I, II y Tienda Virtual del Estado.
2.2.2.2 Atender los requerimientos que se efectúen con ocasión del uso de la plataforma del Sistema Electrónico de Contratación Pública SECOP I, SECOP II, Tienda Virtual del Estado, en lo referente a permisos para accesos a la cuenta de la entidad, configuración de perfiles, roles, creación de equipos a los funcionarios, contratistas y colabores del Ministerio de Ciencia, Tecnología e Innovación y los demás relacionados. 
2.2.2.3 Prestar apoyo y acompañamiento a los equipos de contratación con el fin de adelantar los diferentes procesos de selección y contratación directa a través de la plataforma transaccional SECOP II.
2.2.2.4 Apoyar en la revisión y el registro de la publicación de los documentos en la plataforma SECOP II, necesarios para iniciar la ejecución de los contratos en el marco del proceso de Gestión Contractual.
2.2.2.5 Realizar las gestiones ante la mesa de ayuda de Colombia Compra Eficiente para el soporte que se requiera en aspectos que se presenten con las plataformas del Sistema Electrónico de Contratación Pública- SECOP.
2.2.2.6 Realizar las gestiones ante la mesa de ayuda de Colombia Compra Eficiente para el soporte que se requiera en aspectos que se presenten con las plataformas del Sistema Electrónico de Contratación Pública- SECOP.
2.2.2.7 Apoyar en la proyección de informes y temas administrativos solicitados por la Secretaria General relacionados con los procesos de contratación.
2.2.2.8 Atender y participar en reuniones, mesas de trabajo, audiencias, jornadas, eventos y demás actividades y requerimientos efectuados por el/la supervisor/a que tengan relación directa con el objeto contractual.
2.2.2.9 Consolidar la información y diligenciar las bases de datos de los procesos contractuales a cargo de la Secretaria General.
2.2.2.10 Apoyar el trámite de reportes mensuales en el aplicativo SIRECI de la Contraloría General de la República y demás informes de ley.
2.2.2.11 Apoyar a la Secretaria General en lo relacionado a la administración y gestión de los trámites que se requieran respecto del Sistema de Información y Gestión del Empleo Público (SIGEP).
2.2.2.12 Apoyar en las respuestas a derechos de petición en materia de información relacionada con la plataforma SECOP I, SECOP II y TVEC.</v>
          </cell>
          <cell r="AD24" t="str">
            <v>Secretaría General</v>
          </cell>
          <cell r="AE24" t="str">
            <v>ANDRES FELIPE VALENCIA LOPEZ</v>
          </cell>
          <cell r="AF24">
            <v>75097407</v>
          </cell>
          <cell r="AG24" t="str">
            <v>Secretaria General</v>
          </cell>
          <cell r="AH24">
            <v>46029</v>
          </cell>
          <cell r="AI24">
            <v>46030</v>
          </cell>
          <cell r="AJ24">
            <v>46210</v>
          </cell>
          <cell r="AK24">
            <v>180</v>
          </cell>
          <cell r="AL24">
            <v>18504864</v>
          </cell>
          <cell r="AM24" t="str">
            <v>No</v>
          </cell>
          <cell r="AN24">
            <v>3084144</v>
          </cell>
          <cell r="AO24">
            <v>1726</v>
          </cell>
          <cell r="AP24">
            <v>1026</v>
          </cell>
          <cell r="AQ24">
            <v>46030</v>
          </cell>
          <cell r="AR24" t="str">
            <v>C-3999-1000-1-53105B-3999067-02</v>
          </cell>
          <cell r="AS24" t="str">
            <v>INVERSION</v>
          </cell>
          <cell r="AT24" t="str">
            <v>NACION</v>
          </cell>
          <cell r="AU24" t="str">
            <v>No</v>
          </cell>
          <cell r="AW24" t="str">
            <v>Supervisión</v>
          </cell>
          <cell r="AX24" t="str">
            <v>ANDRES FELIPE VALENCIA LOPEZ</v>
          </cell>
          <cell r="AY24" t="str">
            <v>Cédula</v>
          </cell>
          <cell r="AZ24">
            <v>75097407</v>
          </cell>
          <cell r="BA24">
            <v>3</v>
          </cell>
          <cell r="BB24">
            <v>0</v>
          </cell>
          <cell r="BC24">
            <v>46029</v>
          </cell>
          <cell r="BD24">
            <v>46029</v>
          </cell>
          <cell r="BE24" t="str">
            <v>SEGUROS DEL ESTADO S.A.</v>
          </cell>
          <cell r="BF24" t="str">
            <v>2 CUMPLIMIENTO</v>
          </cell>
          <cell r="BG24" t="str">
            <v>1 PÓLIZA</v>
          </cell>
          <cell r="CJ24">
            <v>46210</v>
          </cell>
          <cell r="CK24">
            <v>0</v>
          </cell>
          <cell r="CN24">
            <v>18504864</v>
          </cell>
          <cell r="CO24" t="e">
            <v>#N/A</v>
          </cell>
          <cell r="CP24" t="e">
            <v>#N/A</v>
          </cell>
          <cell r="CQ24" t="e">
            <v>#N/A</v>
          </cell>
          <cell r="CR24">
            <v>80111600</v>
          </cell>
          <cell r="CS24" t="str">
            <v>https://community.secop.gov.co/Public/Tendering/OpportunityDetail/Index?noticeUID=CO1.NTC.9397134&amp;isFromPublicArea=True&amp;isModal=true&amp;asPopupView=true</v>
          </cell>
          <cell r="CT24" t="str">
            <v>En Ejecucion</v>
          </cell>
          <cell r="CU24">
            <v>46053</v>
          </cell>
          <cell r="CW24" t="str">
            <v>ENERO</v>
          </cell>
          <cell r="CX24" t="e">
            <v>#N/A</v>
          </cell>
          <cell r="CY24">
            <v>3</v>
          </cell>
          <cell r="CZ24" t="e">
            <v>#VALUE!</v>
          </cell>
        </row>
        <row r="25">
          <cell r="D25" t="str">
            <v>023-2026</v>
          </cell>
          <cell r="E25" t="str">
            <v>CPS-008-2026</v>
          </cell>
          <cell r="F25" t="str">
            <v>Contrato de Prestacion De Servicios Profesionales</v>
          </cell>
          <cell r="G25" t="str">
            <v>Contratación directa</v>
          </cell>
          <cell r="H25" t="str">
            <v>JUVAL ANTONIO VASQUEZ GALVIS</v>
          </cell>
          <cell r="I25" t="str">
            <v>Cédula</v>
          </cell>
          <cell r="J25">
            <v>1022402881</v>
          </cell>
          <cell r="K25">
            <v>9</v>
          </cell>
          <cell r="L25" t="str">
            <v>MASCULINO</v>
          </cell>
          <cell r="M25" t="str">
            <v>Natural</v>
          </cell>
          <cell r="N25" t="str">
            <v>Ninguno</v>
          </cell>
          <cell r="O25">
            <v>34814</v>
          </cell>
          <cell r="P25">
            <v>46192</v>
          </cell>
          <cell r="Q25">
            <v>31</v>
          </cell>
          <cell r="R25" t="str">
            <v>ABOGADO</v>
          </cell>
          <cell r="S25" t="str">
            <v>CARRERA 30 # 48 - 38 BR CAUDAL</v>
          </cell>
          <cell r="T25" t="str">
            <v>VILLAVICENCIO</v>
          </cell>
          <cell r="U25" t="str">
            <v>COLOMBIA</v>
          </cell>
          <cell r="V25" t="str">
            <v>JUANANTONIOVASQUEZ2304@GMAIL.COM</v>
          </cell>
          <cell r="W25">
            <v>3003417108</v>
          </cell>
          <cell r="X25" t="str">
            <v>NA</v>
          </cell>
          <cell r="Y25" t="str">
            <v>NA</v>
          </cell>
          <cell r="Z25" t="str">
            <v>Titulo profesional + titulo especializacion de 22 meses de experiencia profesional a 32 meses de experiencia profesional (Resolución 861 de 2025)</v>
          </cell>
          <cell r="AA25" t="str">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ell>
          <cell r="AB25"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Brindar apoyo en la articulación y seguimiento a los trámites relacionados con contratos de
prestación de servicios profesionales y de apoyo a la gestión.
2.2.2.3. Realizar la revisión jurídica a los documentos precontractuales aportados por el área que requiere
la contratación, realizando las recomendaciones a que haya lugar.
2.2.2.4. Brindar acompañamiento jurídico a las diferentes áreas de la entidad en los procesos contractuales.
2.2.2.5. Proyectar las respuestas jurídicas a requerimientos y/o derechos de petición de cualquier índole
que sean asignados.
2.2.2.6. Mantener actualizada la información de las bases de datos destinadas al seguimiento y control de
la gestión, de conformidad con la gestión adelantada a los trámites asignados.
2.2.2.7. Apoyar en la elaboración y/o revisión de las Actas de liquidaciones asignadas.
2.2.2.8. Realizar seguimiento, revisión y elaboración de las actas de cierres de expedientes contractuales
de las diferentes modalidades de selección, tanto de personas jurídicas como naturales.
2.2.2.9. Asistir a las audiencias, mesas de trabajo, reuniones y actividades programadas a las que sea
convocado.</v>
          </cell>
          <cell r="AC25"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Brindar apoyo en la articulación y seguimiento a los trámites relacionados con contratos de prestación de servicios profesionales y de apoyo a la gestión.
2.2.2.3. Realizar la revisión jurídica a los documentos precontractuales aportados por el área que requiere la contratación, realizando las recomendaciones a que haya lugar.
2.2.2.4. Brindar acompañamiento jurídico a las diferentes áreas de la entidad en los procesos contractuales.
2.2.2.5. Proyectar las respuestas jurídicas a requerimientos y/o derechos de petición de cualquier índole que sean asignados.
2.2.2.6. Mantener actualizada la información de las bases de datos destinadas al seguimiento y control de la gestión, de conformidad con la gestión adelantada a los trámites asignados.
2.2.2.7. Apoyar en la elaboración y/o revisión de las Actas de liquidaciones asignadas.
2.2.2.8. Realizar seguimiento, revisión y elaboración de las actas de cierres de expedientes contractuales de las diferentes modalidades de selección, tanto de personas jurídicas como naturales.
2.2.2.9. Asistir a las audiencias, mesas de trabajo, reuniones y actividades programadas a las que sea convocado.</v>
          </cell>
          <cell r="AD25" t="str">
            <v>Secretaría General</v>
          </cell>
          <cell r="AE25" t="str">
            <v>ANDRES FELIPE VALENCIA LOPEZ</v>
          </cell>
          <cell r="AF25">
            <v>75097407</v>
          </cell>
          <cell r="AG25" t="str">
            <v>Secretaria General</v>
          </cell>
          <cell r="AH25">
            <v>46029</v>
          </cell>
          <cell r="AI25">
            <v>46030</v>
          </cell>
          <cell r="AJ25">
            <v>46210</v>
          </cell>
          <cell r="AK25">
            <v>180</v>
          </cell>
          <cell r="AL25">
            <v>43260000</v>
          </cell>
          <cell r="AM25" t="str">
            <v>No</v>
          </cell>
          <cell r="AN25">
            <v>7426000</v>
          </cell>
          <cell r="AS25" t="str">
            <v>INVERSION</v>
          </cell>
          <cell r="AT25" t="str">
            <v>NACION</v>
          </cell>
          <cell r="AU25" t="str">
            <v>No</v>
          </cell>
          <cell r="AW25" t="str">
            <v>Supervisión</v>
          </cell>
          <cell r="AX25" t="str">
            <v>ANDRES FELIPE VALENCIA LOPEZ</v>
          </cell>
          <cell r="AY25" t="str">
            <v>Cédula</v>
          </cell>
          <cell r="AZ25">
            <v>75097407</v>
          </cell>
          <cell r="BA25">
            <v>3</v>
          </cell>
          <cell r="BB25">
            <v>0</v>
          </cell>
          <cell r="BC25">
            <v>46029</v>
          </cell>
          <cell r="BD25">
            <v>46029</v>
          </cell>
          <cell r="BE25" t="str">
            <v>SEGUROS DEL ESTADO S.A.</v>
          </cell>
          <cell r="BF25" t="str">
            <v>2 CUMPLIMIENTO</v>
          </cell>
          <cell r="BG25" t="str">
            <v>1 PÓLIZA</v>
          </cell>
          <cell r="BN25">
            <v>1131970</v>
          </cell>
          <cell r="BO25">
            <v>46079</v>
          </cell>
          <cell r="BP25" t="str">
            <v>N/A</v>
          </cell>
          <cell r="BQ25">
            <v>44391970</v>
          </cell>
          <cell r="CJ25">
            <v>46210</v>
          </cell>
          <cell r="CK25">
            <v>1131970</v>
          </cell>
          <cell r="CM25" t="str">
            <v>ADICION Y OBLIGACIONES ESPECIFICAS //</v>
          </cell>
          <cell r="CN25">
            <v>44391970</v>
          </cell>
          <cell r="CO25" t="e">
            <v>#N/A</v>
          </cell>
          <cell r="CP25" t="e">
            <v>#N/A</v>
          </cell>
          <cell r="CQ25" t="e">
            <v>#N/A</v>
          </cell>
          <cell r="CR25">
            <v>80111600</v>
          </cell>
          <cell r="CS25" t="str">
            <v>https://community.secop.gov.co/Public/Tendering/OpportunityDetail/Index?noticeUID=CO1.NTC.9398608&amp;isFromPublicArea=True&amp;isModal=true&amp;asPopupView=true</v>
          </cell>
          <cell r="CT25" t="str">
            <v>En Ejecucion</v>
          </cell>
          <cell r="CU25">
            <v>46053</v>
          </cell>
          <cell r="CV25">
            <v>46081</v>
          </cell>
          <cell r="CW25" t="str">
            <v>FEBRERO</v>
          </cell>
          <cell r="CX25" t="e">
            <v>#N/A</v>
          </cell>
          <cell r="CY25">
            <v>2</v>
          </cell>
          <cell r="CZ25" t="e">
            <v>#VALUE!</v>
          </cell>
        </row>
        <row r="26">
          <cell r="D26" t="str">
            <v>024-2026</v>
          </cell>
          <cell r="E26" t="str">
            <v>CPS-009-2026</v>
          </cell>
          <cell r="F26" t="str">
            <v>Contrato de Prestacion De Servicios Profesionales</v>
          </cell>
          <cell r="G26" t="str">
            <v>Contratación directa</v>
          </cell>
          <cell r="H26" t="str">
            <v>IVONNE DEL PILAR NAVAS MORENO</v>
          </cell>
          <cell r="I26" t="str">
            <v>Cédula</v>
          </cell>
          <cell r="J26">
            <v>1032366354</v>
          </cell>
          <cell r="K26">
            <v>0</v>
          </cell>
          <cell r="L26" t="str">
            <v>FEMENINO</v>
          </cell>
          <cell r="M26" t="str">
            <v>Natural</v>
          </cell>
          <cell r="N26" t="str">
            <v>Ninguno</v>
          </cell>
          <cell r="O26">
            <v>31535</v>
          </cell>
          <cell r="P26">
            <v>46192</v>
          </cell>
          <cell r="Q26">
            <v>40</v>
          </cell>
          <cell r="R26" t="str">
            <v xml:space="preserve">INGENIERO INDUSTRIAL	</v>
          </cell>
          <cell r="S26" t="str">
            <v xml:space="preserve">CALLE 108 A  # 23 48 APTO 405 NAVARRA </v>
          </cell>
          <cell r="T26" t="str">
            <v>BOGOTA D.C.</v>
          </cell>
          <cell r="U26" t="str">
            <v>COLOMBIA</v>
          </cell>
          <cell r="V26" t="str">
            <v>IVONNENAVASM@GMAIL.COM</v>
          </cell>
          <cell r="W26">
            <v>3142371658</v>
          </cell>
          <cell r="X26" t="str">
            <v>NA</v>
          </cell>
          <cell r="Y26" t="str">
            <v>NA</v>
          </cell>
          <cell r="Z26" t="str">
            <v>Titulo profesional + titulo especializacion de 22 meses de experiencia profesional a 32 meses de experiencia profesional (Resolución 861 de 2025)</v>
          </cell>
          <cell r="AA26" t="str">
            <v>El CONTRATISTA se obliga a prestar a la ENTIDAD, con plena autonomía, técnica y administrativa, los servicios profesionales especializados en la Secretaría General, para apoyar el Sistema de Calidad, respecto de la gestión y actualización de los procesos y procedimientos correspondientes a la dependencia, dando cumplimiento a la normatividad vigente y aplicable, al proceso y procedimientos establecidos por Ministerio de Ciencia, Tecnología e Innovación.</v>
          </cell>
          <cell r="AB26" t="str">
            <v>2.2.2.1 Realizar el registro y seguimiento a los compromisos, tareas, indicadores, riesgos y reportes establecidos
durante la vigencia en la herramienta de gestión integral – GINA, a cargo de la Secretaría General.
2.2.2.2 Apoyar al equipo de Atención al Ciudadano en el adecuado registro, reporte de ejecución y seguimiento
conforme a los compromisos, tareas y reportes establecidos durante la vigencia en la herramienta de gestión
integral – GINA.
2.2.2.3 Apoyar la atención de los requerimientos realizados por la Oficina de Control Interno y la Oficina Asesora de
Planeación e Innovación Institucional a la Secretaría General.
2.2.2.4 Apoyar la elaboración o gestión de respuestas de los requerimientos que hagan las diferentes áreas del
Ministerio o que surjan en el desarrollo de actividades o funciones a cargo de la Secretaría General, en el marco
del objeto contractual.
2.2.2.5 Apoyar la elaboración, actualización y gestión de publicación, según corresponda, de los documentos, guías,
formatos, procedimientos y demás documentación o información asociada al proceso de Gestión Contractual y
Gestión Jurídica, en el marco de la implementación institucional del Sistema de Gestión de Calidad.
2.2.2.6 Apoyar la atención de los requerimientos de los órganos de control o los realizados por la Oficina de Control
Interno, respecto de los planes de mejoramiento en los cuales intervenga o tenga actividades la Secretaría
General.
2.2.2.7 Desarrollar y apoyar las gestiones de seguimiento y reporte de las actividades o acciones a cargo de la
Secretaría General en el marco de los planes de mejoramiento
2.2.2.8 Servir de enlace entre las áreas técnicas y/o administrativas del Ministerio de Ciencia, Tecnología e Innovación
y la Secretaría General, para el desarrollo de las actividades asignadas en el marco del objeto contractual.</v>
          </cell>
          <cell r="AC26" t="str">
            <v>2.2.2.1 Realizar el registro y seguimiento a los compromisos, tareas, indicadores, riesgos y reportes establecidos durante la vigencia en la herramienta de gestión integral – GINA, a cargo de la Secretaría General.
2.2.2.2 Apoyar al equipo de Atención al Ciudadano en el adecuado registro, reporte de ejecución y seguimiento conforme a los compromisos, tareas y reportes establecidos durante la vigencia en la herramienta de gestión integral – GINA.
2.2.2.3 Apoyar la atención de los requerimientos realizados por la Oficina de Control Interno y la Oficina Asesora de Planeación e Innovación Institucional a la Secretaría General.
2.2.2.4 Apoyar la elaboración o gestión de respuestas de los requerimientos que hagan las diferentes áreas del Ministerio o que surjan en el desarrollo de actividades o funciones a cargo de la Secretaría General, en el marco del objeto contractual.
2.2.2.5 Apoyar la elaboración, actualización y gestión de publicación, según corresponda, de los documentos, guías, formatos, procedimientos y demás documentación o información asociada al proceso de Gestión Contractual y Gestión Jurídica, en el marco de la implementación institucional del Sistema de Gestión de Calidad.
2.2.2.6 Apoyar la atención de los requerimientos de los órganos de control o los realizados por la Oficina de Control Interno, respecto de los planes de mejoramiento en los cuales intervenga o tenga actividades la Secretaría General.
2.2.2.7 Desarrollar y apoyar las gestiones de seguimiento y reporte de las actividades o acciones a cargo de la Secretaría General en el marco de los planes de mejoramiento
2.2.2.8 Servir de enlace entre las áreas técnicas y/o administrativas del Ministerio de Ciencia, Tecnología e Innovación y la Secretaría General, para el desarrollo de las actividades asignadas en el marco del objeto contractual.</v>
          </cell>
          <cell r="AD26" t="str">
            <v>Secretaría General</v>
          </cell>
          <cell r="AE26" t="str">
            <v>ANDRES FELIPE VALENCIA LOPEZ</v>
          </cell>
          <cell r="AF26">
            <v>75097407</v>
          </cell>
          <cell r="AG26" t="str">
            <v>Secretaria General</v>
          </cell>
          <cell r="AH26">
            <v>46029</v>
          </cell>
          <cell r="AI26">
            <v>46030</v>
          </cell>
          <cell r="AJ26">
            <v>46210</v>
          </cell>
          <cell r="AK26">
            <v>180</v>
          </cell>
          <cell r="AL26">
            <v>46350000</v>
          </cell>
          <cell r="AM26" t="str">
            <v>No</v>
          </cell>
          <cell r="AN26">
            <v>7956750</v>
          </cell>
          <cell r="AS26" t="str">
            <v>INVERSION</v>
          </cell>
          <cell r="AT26" t="str">
            <v>NACION</v>
          </cell>
          <cell r="AU26" t="str">
            <v>No</v>
          </cell>
          <cell r="AW26" t="str">
            <v>Supervisión</v>
          </cell>
          <cell r="AX26" t="str">
            <v>ANDRES FELIPE VALENCIA LOPEZ</v>
          </cell>
          <cell r="AY26" t="str">
            <v>Cédula</v>
          </cell>
          <cell r="AZ26">
            <v>75097407</v>
          </cell>
          <cell r="BA26">
            <v>3</v>
          </cell>
          <cell r="BB26">
            <v>0</v>
          </cell>
          <cell r="BC26">
            <v>46029</v>
          </cell>
          <cell r="BD26">
            <v>46029</v>
          </cell>
          <cell r="BE26" t="str">
            <v>SEGUROS DEL ESTADO S.A.</v>
          </cell>
          <cell r="BF26" t="str">
            <v>2 CUMPLIMIENTO</v>
          </cell>
          <cell r="BG26" t="str">
            <v>1 PÓLIZA</v>
          </cell>
          <cell r="BN26">
            <v>1212825</v>
          </cell>
          <cell r="BO26">
            <v>46079</v>
          </cell>
          <cell r="BP26">
            <v>46089</v>
          </cell>
          <cell r="BQ26">
            <v>47562825</v>
          </cell>
          <cell r="CJ26">
            <v>46210</v>
          </cell>
          <cell r="CK26">
            <v>1212825</v>
          </cell>
          <cell r="CM26" t="str">
            <v>ADICION Y OBLIGACIONES ESPECIFICAS //</v>
          </cell>
          <cell r="CN26">
            <v>47562825</v>
          </cell>
          <cell r="CO26" t="e">
            <v>#N/A</v>
          </cell>
          <cell r="CP26" t="e">
            <v>#N/A</v>
          </cell>
          <cell r="CQ26" t="e">
            <v>#N/A</v>
          </cell>
          <cell r="CR26">
            <v>80111600</v>
          </cell>
          <cell r="CS26" t="str">
            <v>https://community.secop.gov.co/Public/Tendering/OpportunityDetail/Index?noticeUID=CO1.NTC.9397152&amp;isFromPublicArea=True&amp;isModal=true&amp;asPopupView=true</v>
          </cell>
          <cell r="CT26" t="str">
            <v>En Ejecucion</v>
          </cell>
          <cell r="CU26">
            <v>46053</v>
          </cell>
          <cell r="CV26">
            <v>46081</v>
          </cell>
          <cell r="CW26" t="str">
            <v>FEBRERO</v>
          </cell>
          <cell r="CX26" t="e">
            <v>#N/A</v>
          </cell>
          <cell r="CY26">
            <v>0</v>
          </cell>
          <cell r="CZ26" t="e">
            <v>#VALUE!</v>
          </cell>
        </row>
        <row r="27">
          <cell r="D27" t="str">
            <v>025-2026</v>
          </cell>
          <cell r="E27" t="str">
            <v>CPS-010-2026</v>
          </cell>
          <cell r="F27" t="str">
            <v>Contrato de Prestacion De Servicios Profesionales</v>
          </cell>
          <cell r="G27" t="str">
            <v>Contratación directa</v>
          </cell>
          <cell r="H27" t="str">
            <v>ROCIO DEL PILAR PATRICIA RODRIGUEZ RUBIO</v>
          </cell>
          <cell r="I27" t="str">
            <v>Cédula</v>
          </cell>
          <cell r="J27">
            <v>53061773</v>
          </cell>
          <cell r="K27">
            <v>9</v>
          </cell>
          <cell r="L27" t="str">
            <v>FEMENINO</v>
          </cell>
          <cell r="M27" t="str">
            <v>Natural</v>
          </cell>
          <cell r="N27" t="str">
            <v>Ninguno</v>
          </cell>
          <cell r="O27">
            <v>30720</v>
          </cell>
          <cell r="P27">
            <v>46192</v>
          </cell>
          <cell r="Q27">
            <v>42</v>
          </cell>
          <cell r="R27" t="str">
            <v>ABOGADO</v>
          </cell>
          <cell r="S27" t="str">
            <v xml:space="preserve">AVENIDA CARRERA 113 B  # 152 B NULL 61 BL 23 AP 102 </v>
          </cell>
          <cell r="T27" t="str">
            <v>BOGOTA D.C.</v>
          </cell>
          <cell r="U27" t="str">
            <v>COLOMBIA</v>
          </cell>
          <cell r="V27" t="str">
            <v>PATRICIARODRIGUEZRUBIO@GMAIL.COM</v>
          </cell>
          <cell r="W27">
            <v>3103217255</v>
          </cell>
          <cell r="X27" t="str">
            <v>NA</v>
          </cell>
          <cell r="Y27" t="str">
            <v>NA</v>
          </cell>
          <cell r="Z27" t="str">
            <v>Titulo profesional + titulo especializacion de 22 meses de experiencia profesional a 32 meses de experiencia profesional (Resolución 861 de 2025)</v>
          </cell>
          <cell r="AA27" t="str">
            <v>EL CONTRATISTA se obliga a prestar a LA ENTIDAD, con autonomía técnica y administrativa, los servicios profesionales especializados de apoyo jurídico a la Secretaría General, relacionados con el control disciplinario interno del Ministerio de Ciencia, Tecnología e Innovación, incluyendo la elaboración, revisión, verificación y análisis jurídico de los requerimientos elevados por los órganos de control y otras autoridades administrativas competentes, conforme a la normatividad vigente y a los lineamientos institucionales.</v>
          </cell>
          <cell r="AB27" t="str">
            <v>2.2.2.1 Participar en el desarrollo del control disciplinario interno de la entidad, con el fin de minimizar la ocurrencia
de hechos por acción u omisión.
2.2.2.2 Apoyar la investigación a los servidores y ex servidores públicos del Ministerio, en la etapa de instrucción
de acuerdo con la normas y procedimientos vigentes en la materia.
2.2.2.3 Apoyar el seguimiento a las actuaciones disciplinarias asignadas para evitar la ocurrencia de la prescripción.
2.2.2.4 Proyectar los conceptos que se requieran en el marco del objeto contractual.
2.2.2.5 Mantener actualizados y alimentar los registros de los documentos relacionados con las investigaciones y
procesos disciplinarios adelantados.
2.2.2.6 Apoyar la supervisión de los contratos y/o convenios que tiene a su cargo la Secretaria General y que le
sean designados.</v>
          </cell>
          <cell r="AC27" t="str">
            <v>2.2.2.1 Participar en el desarrollo del control disciplinario interno de la entidad, con el fin de minimizar la ocurrencia de hechos por acción u omisión.
2.2.2.2 Apoyar la investigación a los servidores y ex servidores públicos del Ministerio, en la etapa de instrucción de acuerdo con la normas y procedimientos vigentes en la materia.
2.2.2.3 Apoyar el seguimiento a las actuaciones disciplinarias asignadas para evitar la ocurrencia de la prescripción.
2.2.2.4 Proyectar los conceptos que se requieran en el marco del objeto contractual.
2.2.2.5 Mantener actualizados y alimentar los registros de los documentos relacionados con las investigaciones y procesos disciplinarios adelantados.
2.2.2.6 Apoyar la supervisión de los contratos y/o convenios que tiene a su cargo la Secretaria General y que le sean designados.</v>
          </cell>
          <cell r="AD27" t="str">
            <v>Secretaría General</v>
          </cell>
          <cell r="AE27" t="str">
            <v>ANDRES FELIPE VALENCIA LOPEZ</v>
          </cell>
          <cell r="AF27">
            <v>75097407</v>
          </cell>
          <cell r="AG27" t="str">
            <v>Secretaria General</v>
          </cell>
          <cell r="AH27">
            <v>46029</v>
          </cell>
          <cell r="AI27">
            <v>46030</v>
          </cell>
          <cell r="AJ27">
            <v>46210</v>
          </cell>
          <cell r="AK27">
            <v>180</v>
          </cell>
          <cell r="AL27">
            <v>52530000</v>
          </cell>
          <cell r="AM27" t="str">
            <v>No</v>
          </cell>
          <cell r="AN27">
            <v>9017650</v>
          </cell>
          <cell r="AS27" t="str">
            <v>INVERSION</v>
          </cell>
          <cell r="AT27" t="str">
            <v>NACION</v>
          </cell>
          <cell r="AU27" t="str">
            <v>No</v>
          </cell>
          <cell r="AW27" t="str">
            <v>Supervisión</v>
          </cell>
          <cell r="AX27" t="str">
            <v>ANDRES FELIPE VALENCIA LOPEZ</v>
          </cell>
          <cell r="AY27" t="str">
            <v>Cédula</v>
          </cell>
          <cell r="AZ27">
            <v>75097407</v>
          </cell>
          <cell r="BA27">
            <v>3</v>
          </cell>
          <cell r="BB27">
            <v>0</v>
          </cell>
          <cell r="BC27">
            <v>46029</v>
          </cell>
          <cell r="BD27">
            <v>46029</v>
          </cell>
          <cell r="BE27" t="str">
            <v>SEGUROS DEL ESTADO S.A.</v>
          </cell>
          <cell r="BF27" t="str">
            <v>2 CUMPLIMIENTO</v>
          </cell>
          <cell r="BG27" t="str">
            <v>1 PÓLIZA</v>
          </cell>
          <cell r="BN27">
            <v>1374535</v>
          </cell>
          <cell r="BO27">
            <v>46079</v>
          </cell>
          <cell r="BP27">
            <v>46090</v>
          </cell>
          <cell r="BQ27">
            <v>53904535</v>
          </cell>
          <cell r="CJ27">
            <v>46210</v>
          </cell>
          <cell r="CK27">
            <v>1374535</v>
          </cell>
          <cell r="CM27" t="str">
            <v>ADICION Y OBLIGACIONES ESPECIFICAS //</v>
          </cell>
          <cell r="CN27">
            <v>53904535</v>
          </cell>
          <cell r="CO27" t="e">
            <v>#N/A</v>
          </cell>
          <cell r="CP27" t="e">
            <v>#N/A</v>
          </cell>
          <cell r="CQ27" t="e">
            <v>#N/A</v>
          </cell>
          <cell r="CR27">
            <v>80111600</v>
          </cell>
          <cell r="CS27" t="str">
            <v>https://community.secop.gov.co/Public/Tendering/OpportunityDetail/Index?noticeUID=CO1.NTC.9397778&amp;isFromPublicArea=True&amp;isModal=true&amp;asPopupView=true</v>
          </cell>
          <cell r="CT27" t="str">
            <v>En Ejecucion</v>
          </cell>
          <cell r="CU27">
            <v>46053</v>
          </cell>
          <cell r="CV27">
            <v>46081</v>
          </cell>
          <cell r="CW27" t="str">
            <v>FEBRERO</v>
          </cell>
          <cell r="CX27" t="e">
            <v>#N/A</v>
          </cell>
          <cell r="CY27">
            <v>2</v>
          </cell>
          <cell r="CZ27" t="e">
            <v>#VALUE!</v>
          </cell>
        </row>
        <row r="28">
          <cell r="D28" t="str">
            <v>026-2026</v>
          </cell>
          <cell r="E28" t="str">
            <v>DGR-CPS-001-2026</v>
          </cell>
          <cell r="F28" t="str">
            <v>Contrato de Prestacion De Servicios Profesionales</v>
          </cell>
          <cell r="G28" t="str">
            <v>Contratación directa</v>
          </cell>
          <cell r="H28" t="str">
            <v xml:space="preserve">LAURA DANIELA CASTRO GARZON	</v>
          </cell>
          <cell r="I28" t="str">
            <v>Cédula</v>
          </cell>
          <cell r="J28">
            <v>1057515441</v>
          </cell>
          <cell r="K28">
            <v>4</v>
          </cell>
          <cell r="L28" t="str">
            <v>FEMENINO</v>
          </cell>
          <cell r="M28" t="str">
            <v>Natural</v>
          </cell>
          <cell r="N28" t="str">
            <v>Ninguno</v>
          </cell>
          <cell r="O28">
            <v>33418</v>
          </cell>
          <cell r="P28">
            <v>46192</v>
          </cell>
          <cell r="Q28">
            <v>34</v>
          </cell>
          <cell r="R28" t="str">
            <v>ABOGADO</v>
          </cell>
          <cell r="S28" t="str">
            <v>DIAGONAL 86 A 101 40 INTERIOR 16 APTO 301</v>
          </cell>
          <cell r="T28" t="str">
            <v>SANTANA</v>
          </cell>
          <cell r="U28" t="str">
            <v>COLOMBIA</v>
          </cell>
          <cell r="V28" t="str">
            <v>LAU_CASTRO29@HOTMAIL.COM</v>
          </cell>
          <cell r="W28">
            <v>3102876216</v>
          </cell>
          <cell r="X28" t="str">
            <v>NA</v>
          </cell>
          <cell r="Y28" t="str">
            <v>NA</v>
          </cell>
          <cell r="Z28" t="str">
            <v>Titulo de tecnico de 0 a 12 meses de experiencia laboral (tecnico o tecnologo) o 24 meses de experiencia laboral relacionada (bachiller) (Resolución 861 de 2025)</v>
          </cell>
          <cell r="AA28" t="str">
            <v>Prestar sus servicios profesionales con plena autonomía técnica, administrativa y financiera, en la Dirección de Gestión de Recursos para la CTeI para articular la gestión jurídica y contractual de los procesos a cargo de la Dirección en el marco de la normatividad vigente aplicable para Ciencia, Tecnología e Innovación.</v>
          </cell>
          <cell r="AB28" t="str">
            <v>2.2.2.1 Brindar soporte jurídico y presentar las recomendaciones que considere pertinentes o que le sean solicitadas por el supervisor del contrato en el marco de los procesos de contratación que adelante la Dirección de Gestión de Recursos. 
2.2.2.2 Apoyar en la elaboración y/o revisión jurídica de documentos que se generen durante la etapa precontractual, contractual y postcontractual de los procesos a cargo de la Dirección de Gestión de Recursos.
2.2.2.3 Apoyar en la revisión y soporte jurídico para la elaboración de conceptos jurídicos, derechos de petición y respuestas a solicitudes que le sean asignadas, según los plazos establecidos en las normas vigentes.
2.2.2.4 Revisar los actos administrativos y demás documentos relacionados con los procesos de selección de contratistas.
2.2.2.5 Revisar o proyectar las minutas de las diferentes actuaciones contractuales que adelante la Dirección, asignados por el supervisor del contrato.
2.2.2.6 Realizar el acompañamiento jurídico en las reuniones institucionales, mesas de trabajo, mesas técnicas, comités y demás instancias a las que sea designado por parte del supervisor del contrato de acuerdo con los procedimientos de la entidad.
2.2.2.7 Apoyar en la creación, modificación y ajuste de los procesos y procedimientos que se encuentren a cargo de la Dirección de Gestión de Recursos para la CTeI.
2.2.2.8 Revisar y elaborar respuestas a requerimientos formulados por organismos de control. 
2.2.2.9 Asistir a las reuniones, mesas de trabajo, mesas técnicas, comités y demás instancias a las que sea designado por parte del supervisor del contrato.
2.2.2.10 Revisar y aprobar de acuerdo con los flujos de aprobación las diferentes actuaciones contractuales que estén a cargo de la Dirección de Gestión de Recursos a través de la plataforma SECOP II.
2.2.2.11 Revisar la información de la base de datos de los contratos, convenios requeridos para el reporte del Sistema de Rendición Electrónica de la Cuenta e Informes SIRECI.
2.2.2.12 Revisar la información de la base de reparto para el reporte trimestral de los indicadores de gestión.
2.2.2.13 Revisar las instrucciones de elaboración de contratos y convenios, así como las de adición, modificación prórroga y, suspensión de convenios, contratos y en general de los acuerdos de voluntades que se dirigen al Patrimonio Autónomo – Fondo Nacional para el financiamiento de la Ciencia, la Tecnología y la Innovación
“Francisco José de Caldas”.
2.2.2.14 Las demás que sean asignadas en el desarrollo del contrato o por el supervisor del contrato</v>
          </cell>
          <cell r="AC28" t="str">
            <v>2.2.2.1 Brindar soporte jurídico y presentar las recomendaciones que considere pertinentes o que le sean solicitadas por el supervisor del contrato en el marco de los procesos de contratación que adelante la Dirección de Gestión de Recursos. 
2.2.2.2 Apoyar en la elaboración y/o revisión jurídica de documentos que se generen durante la etapa precontractual, contractual y postcontractual de los procesos a cargo de la Dirección de Gestión de Recursos.
2.2.2.3 Apoyar en la revisión y soporte jurídico para la elaboración de conceptos jurídicos, derechos de petición y respuestas a solicitudes que le sean asignadas, según los plazos establecidos en las normas vigentes.
2.2.2.4 Revisar los actos administrativos y demás documentos relacionados con los procesos de selección de contratistas.
2.2.2.5 Revisar o proyectar las minutas de las diferentes actuaciones contractuales que adelante la Dirección, asignados por el supervisor del contrato.
2.2.2.6 Realizar el acompañamiento jurídico en las reuniones institucionales, mesas de trabajo, mesas técnicas, comités y demás instancias a las que sea designado por parte del supervisor del contrato de acuerdo con los procedimientos de la entidad.
2.2.2.7 Apoyar en la creación, modificación y ajuste de los procesos y procedimientos que se encuentren a cargo de la Dirección de Gestión de Recursos para la CTeI.
2.2.2.8 Revisar y elaborar respuestas a requerimientos formulados por organismos de control. 
2.2.2.9 Asistir a las reuniones, mesas de trabajo, mesas técnicas, comités y demás instancias a las que sea designado por parte del supervisor del contrato.
2.2.2.10 Revisar y aprobar de acuerdo con los flujos de aprobación las diferentes actuaciones contractuales que estén a cargo de la Dirección de Gestión de Recursos a través de la plataforma SECOP II.
2.2.2.11 Revisar la información de la base de datos de los contratos, convenios requeridos para el reporte del Sistema de Rendición Electrónica de la Cuenta e Informes SIRECI.
2.2.2.12 Revisar la información de la base de reparto para el reporte trimestral de los indicadores de gestión.
2.2.2.13 Revisar las instrucciones de elaboración de contratos y convenios, así como las de adición, modificación prórroga y, suspensión de convenios, contratos y en general de los acuerdos de voluntades que se dirigen al Patrimonio Autónomo – Fondo Nacional para el financiamiento de la Ciencia, la Tecnología y la Innovación “Francisco José de Caldas”.
2.2.2.14 Las demás que sean asignadas en el desarrollo del contrato o por el supervisor del contrato</v>
          </cell>
          <cell r="AD28" t="str">
            <v>Dirección de Gestión de Recursos para la Ciencia, la Tecnología y la Innovación (CTel)</v>
          </cell>
          <cell r="AE28" t="str">
            <v>CAROLINA OTILIA MONTEALEGRE CASTILLO</v>
          </cell>
          <cell r="AF28">
            <v>20928128</v>
          </cell>
          <cell r="AG28" t="str">
            <v>Director de Gestión de Recursos para la Ciencia, la Tecnología y la Innovación (CTel)</v>
          </cell>
          <cell r="AH28">
            <v>46030</v>
          </cell>
          <cell r="AI28">
            <v>46031</v>
          </cell>
          <cell r="AJ28">
            <v>46211</v>
          </cell>
          <cell r="AK28">
            <v>180</v>
          </cell>
          <cell r="AL28">
            <v>72000000</v>
          </cell>
          <cell r="AM28" t="str">
            <v>No</v>
          </cell>
          <cell r="AN28">
            <v>12000000</v>
          </cell>
          <cell r="AO28">
            <v>6926</v>
          </cell>
          <cell r="AP28">
            <v>2926</v>
          </cell>
          <cell r="AQ28">
            <v>46031</v>
          </cell>
          <cell r="AR28" t="str">
            <v>C-3999-1000-1-53105B-
3999067-02</v>
          </cell>
          <cell r="AS28" t="str">
            <v>INVERSION</v>
          </cell>
          <cell r="AT28" t="str">
            <v>NACION</v>
          </cell>
          <cell r="AU28" t="str">
            <v>No</v>
          </cell>
          <cell r="AW28" t="str">
            <v>Supervisión</v>
          </cell>
          <cell r="AX28" t="str">
            <v>CAROLINA OTILIA MONTEALEGRE CASTILLO</v>
          </cell>
          <cell r="AY28" t="str">
            <v>Cédula</v>
          </cell>
          <cell r="AZ28">
            <v>20928128</v>
          </cell>
          <cell r="BA28">
            <v>0</v>
          </cell>
          <cell r="BB28" t="str">
            <v>Director de Gestión de Recursos para la Ciencia la Tecnologia e Innovacion (CTeI)</v>
          </cell>
          <cell r="BC28">
            <v>46030</v>
          </cell>
          <cell r="BD28">
            <v>46030</v>
          </cell>
          <cell r="BE28" t="str">
            <v>COMPAÑIA MUNDIAL DE SEGUROS S.A</v>
          </cell>
          <cell r="BF28" t="str">
            <v>2 CUMPLIMIENTO</v>
          </cell>
          <cell r="BG28" t="str">
            <v>1 PÓLIZA</v>
          </cell>
          <cell r="CJ28">
            <v>46211</v>
          </cell>
          <cell r="CK28">
            <v>0</v>
          </cell>
          <cell r="CN28">
            <v>72000000</v>
          </cell>
          <cell r="CO28" t="e">
            <v>#N/A</v>
          </cell>
          <cell r="CP28" t="e">
            <v>#N/A</v>
          </cell>
          <cell r="CQ28" t="e">
            <v>#N/A</v>
          </cell>
          <cell r="CR28">
            <v>80111600</v>
          </cell>
          <cell r="CS28" t="str">
            <v>https://community.secop.gov.co/Public/Tendering/OpportunityDetail/Index?noticeUID=CO1.NTC.9422075&amp;isFromPublicArea=True&amp;isModal=true&amp;asPopupView=true</v>
          </cell>
          <cell r="CT28" t="str">
            <v>En Ejecucion</v>
          </cell>
          <cell r="CU28">
            <v>46053</v>
          </cell>
          <cell r="CW28" t="str">
            <v>ENERO</v>
          </cell>
          <cell r="CX28" t="e">
            <v>#N/A</v>
          </cell>
          <cell r="CY28">
            <v>7</v>
          </cell>
          <cell r="CZ28" t="e">
            <v>#VALUE!</v>
          </cell>
        </row>
        <row r="29">
          <cell r="D29" t="str">
            <v>027-2026</v>
          </cell>
          <cell r="E29" t="str">
            <v>DGR-CPS-002-2026</v>
          </cell>
          <cell r="F29" t="str">
            <v>Contrato de Prestacion De Servicios Profesionales</v>
          </cell>
          <cell r="G29" t="str">
            <v>Contratación directa</v>
          </cell>
          <cell r="H29" t="str">
            <v>SANDRA PATRICIA PINTO GARAY</v>
          </cell>
          <cell r="I29" t="str">
            <v>Cédula</v>
          </cell>
          <cell r="J29">
            <v>1105781137</v>
          </cell>
          <cell r="K29">
            <v>2</v>
          </cell>
          <cell r="L29" t="str">
            <v>FEMENINO</v>
          </cell>
          <cell r="M29" t="str">
            <v>NATURAL</v>
          </cell>
          <cell r="N29" t="str">
            <v>NINGUNO</v>
          </cell>
          <cell r="O29">
            <v>31700</v>
          </cell>
          <cell r="P29">
            <v>46192</v>
          </cell>
          <cell r="Q29">
            <v>39</v>
          </cell>
          <cell r="R29" t="str">
            <v>ABOGADO</v>
          </cell>
          <cell r="S29" t="str">
            <v>CALLE 31 SUR NO. 39 A17</v>
          </cell>
          <cell r="T29" t="str">
            <v>BOGOTA D.C.</v>
          </cell>
          <cell r="U29" t="str">
            <v>COLOMBIA</v>
          </cell>
          <cell r="V29" t="str">
            <v>SANDYMAR@HOTMAIL.COM</v>
          </cell>
          <cell r="W29">
            <v>3125958029</v>
          </cell>
          <cell r="X29" t="str">
            <v>NA</v>
          </cell>
          <cell r="Y29" t="str">
            <v>NA</v>
          </cell>
          <cell r="Z29" t="str">
            <v>Titulo profesional + titulo especializacion de 0 meses de experiencia profesional a 22 meses de experiencia profesional (Resolución 861 de 2025)</v>
          </cell>
          <cell r="AA29" t="str">
            <v>Prestar sus servicios profesionales, con plena autonomía, técnica, administrativa y financiera, en la Dirección de Gestión de Recursos para la CTel, para adelantar las actividades de tipo precontractual y contractual en los procesos de contratación directa de contratos de prestación de servicios, atendiendo las normas y procedimientos adoptados por la Entidad.</v>
          </cell>
          <cell r="AB29" t="str">
            <v xml:space="preserve">2.2.2.1 Proyectar y/o revisar los trámites de contratación a cargo de la Dirección de Gestión de Recursos para la CTeI derivada de los mecanismos que adelante el Ministerio de Ciencia, Tecnología e innovación.
2.2.2.2 Revisar los documentos pre-contractuales de la contratación Directa que adelante la Dirección de Gestión de Recursos para la CTeI, asignados por el supervisor del contrato.
2.2.2.3 Proyectar los documentos previos a cargo de la entidad para la contratación Directa de la Dirección de Gestión de Recursos para la CTeI.
2.2.2.4 Proyectar las respuestas a los derechos de petición y requerimientos formulados por organismos de control y demás autoridades cuando le sean asignados, en los términos de ley y los procedimientos internos establecidos.
2.2.2.5 Apoyar en la proyección de las actas de liquidación bilateral o unilateral y/o resoluciones de archivo y/o, cierre de los contratos y convenios suscritos por la entidad, cuando así lo requiera el supervisor del contrato.
2.2.2.6 Adelantar, revisar y elaborar los procesos que le correspondan a la Dirección de Gestión de recursos para la CTeI respecto del Módulo de Gestión de la Información MGI y la plataforma SECOP II.
2.2.2.7 Apoyar en el seguimiento y diligenciamiento de la base los datos en lo referente a la información de los contratos/convenios requeridos para en el reporte del sistema de rendición electrónica de la cuenta e informes – SIRECI.
2.2.2.8 Asistir las reuniones internas que se adelanten en la Dirección de Gestión de Recursos para la CTeI.
2.2.2.9 Las demás relacionadas con el objeto del contrato, y que sean necesarias y/o le sean solicitadas por el supervisor.
</v>
          </cell>
          <cell r="AC29" t="str">
            <v xml:space="preserve">2.2.2.1 Proyectar y/o revisar los trámites de contratación a cargo de la Dirección de Gestión de Recursos para la CTeI derivada de los mecanismos que adelante el Ministerio de Ciencia, Tecnología e innovación.
2.2.2.2 Revisar los documentos pre-contractuales de la contratación Directa que adelante la Dirección de Gestión de Recursos para la CTeI, asignados por el supervisor del contrato.
2.2.2.3 Proyectar los documentos previos a cargo de la entidad para la contratación Directa de la Dirección de Gestión de Recursos para la CTeI.
2.2.2.4 Proyectar las respuestas a los derechos de petición y requerimientos formulados por organismos de control y demás autoridades cuando le sean asignados, en los términos de ley y los procedimientos internos establecidos.
2.2.2.5 Apoyar en la proyección de las actas de liquidación bilateral o unilateral y/o resoluciones de archivo y/o, cierre de los contratos y convenios suscritos por la entidad, cuando así lo requiera el supervisor del contrato.
2.2.2.6 Adelantar, revisar y elaborar los procesos que le correspondan a la Dirección de Gestión de recursos para la CTeI respecto del Módulo de Gestión de la Información MGI y la plataforma SECOP II.
2.2.2.7 Apoyar en el seguimiento y diligenciamiento de la base los datos en lo referente a la información de los contratos/convenios requeridos para en el reporte del sistema de rendición electrónica de la cuenta e informes – SIRECI.
2.2.2.8 Asistir las reuniones internas que se adelanten en la Dirección de Gestión de Recursos para la CTeI.
2.2.2.9 Las demás relacionadas con el objeto del contrato, y que sean necesarias y/o le sean solicitadas por el supervisor. </v>
          </cell>
          <cell r="AD29" t="str">
            <v>Dirección de Gestión de Recursos para la Ciencia, la Tecnología y la Innovación (CTel)</v>
          </cell>
          <cell r="AE29" t="str">
            <v>CAROLINA OTILIA MONTEALEGRE CASTILLO</v>
          </cell>
          <cell r="AF29">
            <v>20928128</v>
          </cell>
          <cell r="AG29" t="str">
            <v>Director de Gestión de Recursos para la Ciencia, la Tecnología y la Innovación (CTel)</v>
          </cell>
          <cell r="AH29">
            <v>46030</v>
          </cell>
          <cell r="AI29">
            <v>46031</v>
          </cell>
          <cell r="AJ29">
            <v>46211</v>
          </cell>
          <cell r="AK29">
            <v>180</v>
          </cell>
          <cell r="AL29">
            <v>35880000</v>
          </cell>
          <cell r="AM29" t="str">
            <v>No</v>
          </cell>
          <cell r="AN29">
            <v>5980000</v>
          </cell>
          <cell r="AO29">
            <v>7026</v>
          </cell>
          <cell r="AP29">
            <v>3126</v>
          </cell>
          <cell r="AQ29">
            <v>46031</v>
          </cell>
          <cell r="AR29" t="str">
            <v>C-3999-1000-1-53105B-
3999067-02</v>
          </cell>
          <cell r="AS29" t="str">
            <v>INVERSION</v>
          </cell>
          <cell r="AT29" t="str">
            <v>NACION</v>
          </cell>
          <cell r="AU29" t="str">
            <v>No</v>
          </cell>
          <cell r="AW29" t="str">
            <v>Supervisión</v>
          </cell>
          <cell r="AX29" t="str">
            <v>CAROLINA OTILIA MONTEALEGRE CASTILLO</v>
          </cell>
          <cell r="AY29" t="str">
            <v>Cédula</v>
          </cell>
          <cell r="AZ29">
            <v>20928128</v>
          </cell>
          <cell r="BA29">
            <v>0</v>
          </cell>
          <cell r="BB29" t="str">
            <v>Director de Gestión de Recursos para la Ciencia la Tecnologia e Innovacion (CTeI)</v>
          </cell>
          <cell r="BC29">
            <v>46030</v>
          </cell>
          <cell r="BD29">
            <v>46030</v>
          </cell>
          <cell r="BE29" t="str">
            <v>COMPAÑIA MUNDIAL DE SEGUROS S.A</v>
          </cell>
          <cell r="BF29" t="str">
            <v>2 CUMPLIMIENTO</v>
          </cell>
          <cell r="BG29" t="str">
            <v>1 PÓLIZA</v>
          </cell>
          <cell r="CJ29">
            <v>46211</v>
          </cell>
          <cell r="CK29">
            <v>0</v>
          </cell>
          <cell r="CN29">
            <v>35880000</v>
          </cell>
          <cell r="CO29" t="e">
            <v>#N/A</v>
          </cell>
          <cell r="CP29" t="e">
            <v>#N/A</v>
          </cell>
          <cell r="CQ29" t="e">
            <v>#N/A</v>
          </cell>
          <cell r="CR29">
            <v>80111600</v>
          </cell>
          <cell r="CS29" t="str">
            <v>https://community.secop.gov.co/Public/Tendering/OpportunityDetail/Index?noticeUID=CO1.NTC.9422807&amp;isFromPublicArea=True&amp;isModal=true&amp;asPopupView=true</v>
          </cell>
          <cell r="CT29" t="str">
            <v>En Ejecucion</v>
          </cell>
          <cell r="CU29">
            <v>46053</v>
          </cell>
          <cell r="CW29" t="str">
            <v>ENERO</v>
          </cell>
          <cell r="CX29" t="e">
            <v>#N/A</v>
          </cell>
          <cell r="CY29">
            <v>9</v>
          </cell>
          <cell r="CZ29" t="e">
            <v>#VALUE!</v>
          </cell>
        </row>
        <row r="30">
          <cell r="D30" t="str">
            <v>028-2026</v>
          </cell>
          <cell r="E30" t="str">
            <v>DGR-CPS-003-2026</v>
          </cell>
          <cell r="F30" t="str">
            <v>Contrato de Prestacion De Servicios Profesionales</v>
          </cell>
          <cell r="G30" t="str">
            <v>Contratación directa</v>
          </cell>
          <cell r="H30" t="str">
            <v>ERIKA ALEXANDRA CASTILLO EVRGARA</v>
          </cell>
          <cell r="I30" t="str">
            <v>Cédula</v>
          </cell>
          <cell r="J30">
            <v>1073384240</v>
          </cell>
          <cell r="K30">
            <v>5</v>
          </cell>
          <cell r="L30" t="str">
            <v>FEMENINO</v>
          </cell>
          <cell r="M30" t="str">
            <v>Natural</v>
          </cell>
          <cell r="N30" t="str">
            <v>Ninguno</v>
          </cell>
          <cell r="O30">
            <v>34678</v>
          </cell>
          <cell r="P30">
            <v>46192</v>
          </cell>
          <cell r="Q30">
            <v>31</v>
          </cell>
          <cell r="R30" t="str">
            <v>ADMINISTRACION Y NEGOCIOS INTERNACIONALES</v>
          </cell>
          <cell r="S30" t="str">
            <v>CARRERA 50 # 143-57</v>
          </cell>
          <cell r="T30" t="str">
            <v>BOGOTA D.C.</v>
          </cell>
          <cell r="U30" t="str">
            <v>COLOMBIA</v>
          </cell>
          <cell r="V30" t="str">
            <v>CASTILLOERIKA150@GMAIL.COM</v>
          </cell>
          <cell r="W30">
            <v>3115806998</v>
          </cell>
          <cell r="X30" t="str">
            <v>NA</v>
          </cell>
          <cell r="Y30" t="str">
            <v>NA</v>
          </cell>
          <cell r="Z30" t="str">
            <v>Titulo profesional + titulo especializacion de 0 meses de experiencia profesional a 22 meses de experiencia profesional (Resolución 861 de 2025)</v>
          </cell>
          <cell r="AA30" t="str">
            <v>Prestar sus servicios profesionales con plena autonomía, técnica, administrativa y financiera, en la Dirección de Gestión de Recursos para la CTeI, para apoyar el seguimiento de los procesos de contratación de la dirección en los diferentes sistemas o aplicativos</v>
          </cell>
          <cell r="AB30" t="str">
            <v xml:space="preserve">2.2.2.1 Apoyar las actividades de seguimiento a los convenios y contratos suscritos por la Dirección de Gestión de Recursos para la CTeI en su ejecución y verificar cuales están próximos a cumplir con el plazo de ejecución y cuáles serán susceptibles de modificación con el fin de actualizar bases de datos y herramientas necesarias
para realizar seguimiento y control a la gestión contractual a cargo de la Dirección.
2.2.2.2 Realizar seguimiento, revisión y reparto de los procesos que adelanta la Dirección de Gestión de recursos para la CTeI respecto del Módulo de Gestión de la Información MGI y la plataforma SECOP II.
2.2.2.3 apoyar en la consecución información como insumo para las respuestas a las peticiones de información o
derechos de petición que por competencia sean asignados al área jurídica de la Dirección de Gestión de Recursos para la CTeI.
2.2.2.4 Asistir las reuniones internas que se adelanten en la Dirección de Gestión de Recursos para la CTeI.
2.2.2.5 Apoyar los procesos que le correspondan al Equipo Jurídico de Contratación Directa de la Dirección de Gestión de Recursos para la CTeI.
2.2.2.6 Apoyar en el proceso de liberación de saldos no ejecutados, liquidación bilateral o unilateral y/o, cierre de los contratos suscritos por la entidad, cuando así lo requiera el supervisor del contrato.
2.2.2.7 Proyectar los documentos previos a cargo de la entidad para la contratación Directa de la Dirección de Gestión de Recursos para la CTeI.
2.2.2.8 Apoyar en el seguimiento y diligenciamiento de la base los datos en lo referente a la información de los
contratos/convenios requeridos para en el reporte del sistema de rendición electrónica de la cuenta e informes –
SIRECI
2.2.2.9 Las demás relacionadas con el objeto del contrato, y que sean necesarias y/o le sean solicitadas por el
supervisor.
</v>
          </cell>
          <cell r="AC30" t="str">
            <v xml:space="preserve">2.2.2.1 Apoyar las actividades de seguimiento a los convenios y contratos suscritos por la Dirección de Gestión de Recursos para la CTeI en su ejecución y verificar cuales están próximos a cumplir con el plazo de ejecución y cuáles serán susceptibles de modificación con el fin de actualizar bases de datos y herramientas necesarias para realizar seguimiento y control a la gestión contractual a cargo de la Dirección.
2.2.2.2 Realizar seguimiento, revisión y reparto de los procesos que adelanta la Dirección de Gestión de recursos para la CTeI respecto del Módulo de Gestión de la Información MGI y la plataforma SECOP II.
2.2.2.3 apoyar en la consecución información como insumo para las respuestas a las peticiones de información o derechos de petición que por competencia sean asignados al área jurídica de la Dirección de Gestión de Recursos para la CTeI.
2.2.2.4 Asistir las reuniones internas que se adelanten en la Dirección de Gestión de Recursos para la CTeI.
2.2.2.5 Apoyar los procesos que le correspondan al Equipo Jurídico de Contratación Directa de la Dirección de Gestión de Recursos para la CTeI.
2.2.2.6 Apoyar en el proceso de liberación de saldos no ejecutados, liquidación bilateral o unilateral y/o, cierre de los contratos suscritos por la entidad, cuando así lo requiera el supervisor del contrato.
2.2.2.7 Proyectar los documentos previos a cargo de la entidad para la contratación Directa de la Dirección de Gestión de Recursos para la CTeI.
2.2.2.8 Apoyar en el seguimiento y diligenciamiento de la base los datos en lo referente a la información de los contratos/convenios requeridos para en el reporte del sistema de rendición electrónica de la cuenta e informes – SIRECI
2.2.2.9 Las demás relacionadas con el objeto del contrato, y que sean necesarias y/o le sean solicitadas por el supervisor. </v>
          </cell>
          <cell r="AD30" t="str">
            <v>Dirección de Gestión de Recursos para la Ciencia, la Tecnología y la Innovación (CTel)</v>
          </cell>
          <cell r="AE30" t="str">
            <v>CAROLINA OTILIA MONTEALEGRE CASTILLO</v>
          </cell>
          <cell r="AF30">
            <v>20928128</v>
          </cell>
          <cell r="AG30" t="str">
            <v>Director de Gestión de Recursos para la Ciencia, la Tecnología y la Innovación (CTel)</v>
          </cell>
          <cell r="AH30">
            <v>46030</v>
          </cell>
          <cell r="AI30">
            <v>46031</v>
          </cell>
          <cell r="AJ30">
            <v>46211</v>
          </cell>
          <cell r="AK30">
            <v>180</v>
          </cell>
          <cell r="AL30">
            <v>40200000</v>
          </cell>
          <cell r="AM30" t="str">
            <v>No</v>
          </cell>
          <cell r="AN30">
            <v>6700000</v>
          </cell>
          <cell r="AO30">
            <v>7126</v>
          </cell>
          <cell r="AP30">
            <v>3226</v>
          </cell>
          <cell r="AQ30">
            <v>46031</v>
          </cell>
          <cell r="AR30" t="str">
            <v>C-3999-1000-1-53105B-
3999067-02</v>
          </cell>
          <cell r="AS30" t="str">
            <v>INVERSION</v>
          </cell>
          <cell r="AT30" t="str">
            <v>NACION</v>
          </cell>
          <cell r="AU30" t="str">
            <v>No</v>
          </cell>
          <cell r="AW30" t="str">
            <v>Supervisión</v>
          </cell>
          <cell r="AX30" t="str">
            <v>CAROLINA OTILIA MONTEALEGRE CASTILLO</v>
          </cell>
          <cell r="AY30" t="str">
            <v>Cédula</v>
          </cell>
          <cell r="AZ30">
            <v>20928128</v>
          </cell>
          <cell r="BA30">
            <v>0</v>
          </cell>
          <cell r="BB30" t="str">
            <v>Director de Gestión de Recursos para la Ciencia la Tecnologia e Innovacion (CTeI)</v>
          </cell>
          <cell r="BC30">
            <v>46030</v>
          </cell>
          <cell r="BD30">
            <v>46030</v>
          </cell>
          <cell r="BE30" t="str">
            <v>COMPAÑIA MUNDIAL DE SEGUROS S.A</v>
          </cell>
          <cell r="BF30" t="str">
            <v>2 CUMPLIMIENTO</v>
          </cell>
          <cell r="BG30" t="str">
            <v>1 PÓLIZA</v>
          </cell>
          <cell r="CJ30">
            <v>46211</v>
          </cell>
          <cell r="CK30">
            <v>0</v>
          </cell>
          <cell r="CN30">
            <v>40200000</v>
          </cell>
          <cell r="CO30" t="e">
            <v>#N/A</v>
          </cell>
          <cell r="CP30" t="e">
            <v>#N/A</v>
          </cell>
          <cell r="CQ30" t="e">
            <v>#N/A</v>
          </cell>
          <cell r="CR30">
            <v>80111600</v>
          </cell>
          <cell r="CS30" t="str">
            <v>https://community.secop.gov.co/Public/Tendering/OpportunityDetail/Index?noticeUID=CO1.NTC.9423054&amp;isFromPublicArea=True&amp;isModal=true&amp;asPopupView=true</v>
          </cell>
          <cell r="CT30" t="str">
            <v>En Ejecucion</v>
          </cell>
          <cell r="CU30">
            <v>46053</v>
          </cell>
          <cell r="CW30" t="str">
            <v>ENERO</v>
          </cell>
          <cell r="CX30" t="e">
            <v>#N/A</v>
          </cell>
          <cell r="CY30">
            <v>6</v>
          </cell>
          <cell r="CZ30" t="e">
            <v>#VALUE!</v>
          </cell>
        </row>
        <row r="31">
          <cell r="D31" t="str">
            <v>029-2026</v>
          </cell>
          <cell r="E31" t="str">
            <v>DGR-CPS-004-2026</v>
          </cell>
          <cell r="F31" t="str">
            <v>Contrato de Prestacion De Servicios Profesionales</v>
          </cell>
          <cell r="G31" t="str">
            <v>Contratación directa</v>
          </cell>
          <cell r="H31" t="str">
            <v>JOSE LUIS CESPEDES ZAMORA</v>
          </cell>
          <cell r="I31" t="str">
            <v>Cédula</v>
          </cell>
          <cell r="J31">
            <v>1018408746</v>
          </cell>
          <cell r="K31">
            <v>5</v>
          </cell>
          <cell r="L31" t="str">
            <v>MASCULINO</v>
          </cell>
          <cell r="M31" t="str">
            <v>Natural</v>
          </cell>
          <cell r="N31" t="str">
            <v>Ninguno</v>
          </cell>
          <cell r="O31">
            <v>31649</v>
          </cell>
          <cell r="P31">
            <v>46192</v>
          </cell>
          <cell r="Q31">
            <v>39</v>
          </cell>
          <cell r="R31" t="str">
            <v>INGENERIA INDUSTRIAL</v>
          </cell>
          <cell r="S31" t="str">
            <v>CRA 101 A 152 A 74 INT 3 APTO 106</v>
          </cell>
          <cell r="T31" t="str">
            <v>BOGOTA D.C.</v>
          </cell>
          <cell r="U31" t="str">
            <v>COLOMBIA</v>
          </cell>
          <cell r="V31" t="str">
            <v>JOSELUISCES@YAHOO.COM</v>
          </cell>
          <cell r="W31">
            <v>3216279129</v>
          </cell>
          <cell r="X31" t="str">
            <v>NA</v>
          </cell>
          <cell r="Y31" t="str">
            <v>NA</v>
          </cell>
          <cell r="Z31" t="str">
            <v>Titulo profesional + titulo especializacion de 22 meses de experiencia profesional a 32 meses de experiencia profesional (Resolución 861 de 2025)</v>
          </cell>
          <cell r="AA31" t="str">
            <v>Prestar sus servicios profesionales con plena autonomía, técnica, administrativa y financiera, en la Dirección de Gestión de Recursos para la CTeI, para acompañar los procesos de producción, análisis, difusión y uso de información que permitan dar cuenta de la gestión de la Dirección para la toma de decisiones.</v>
          </cell>
          <cell r="AB31" t="str">
            <v>2.2.2.1 Apoyar el proceso de solicitud de los certificados de disponibilidad presupuestal (CDP) a través de las plataformas dispuestas para estos fines.
2.2.2.2 Apoyar con la elaboración y/o revisión de los informes que le sean requeridos, en relación con la contratación a cargo de la Dirección de Gestión de Recursos para la CTeI.
2.2.2.3 Realizar la revisión en la plataforma SIGEP II de las hojas de vida de los contratos de prestación de servicio de la Dirección de Gestión de Recursos para la CTeI.
2.2.2.4 Apoyar con la construcción de la base de datos de objetos y obligaciones de los contratos de prestación de servicios de la Dirección de Gestión de Recursos para la CTeI.
2.2.2.5 Asistir las reuniones internas que se adelanten en la Dirección de Gestión de Recursos para la CTeI.
2.2.2.6 Apoyar en el proceso de liberación de saldos no ejecutados, liquidación bilateral o unilateral y/o, cierre de los contratos suscritos por la entidad, cuando así lo requiera el supervisor del contrato.
2.2.2.7 Diligenciar y actualizar mensualmente las bases de datos referentes a la gestión contractual a cargo de la Dirección de Gestión de Recursos para la CTeI.
2.2.2.8 Apoyar y/o realizar la supervisión de los contratos y/o convenios a cargo de la Dirección de Gestión de Recursos, bajo la coordinación del supervisor(a) del contrato.
2.2.2.9 Las demás actividades que sean acordadas con el supervisor y que guarden relación con el objeto contractual.</v>
          </cell>
          <cell r="AC31" t="str">
            <v>2.2.2.1 Apoyar el proceso de solicitud de los certificados de disponibilidad presupuestal (CDP) a través de las plataformas dispuestas para estos fines.
2.2.2.2 Apoyar con la elaboración y/o revisión de los informes que le sean requeridos, en relación con la contratación a cargo de la Dirección de Gestión de Recursos para la CTeI.
2.2.2.3 Realizar la revisión en la plataforma SIGEP II de las hojas de vida de los contratos de prestación de servicio de la Dirección de Gestión de Recursos para la CTeI.
2.2.2.4 Apoyar con la construcción de la base de datos de objetos y obligaciones de los contratos de prestación de servicios de la Dirección de Gestión de Recursos para la CTeI.
2.2.2.5 Asistir las reuniones internas que se adelanten en la Dirección de Gestión de Recursos para la CTeI.
2.2.2.6 Apoyar en el proceso de liberación de saldos no ejecutados, liquidación bilateral o unilateral y/o, cierre de los contratos suscritos por la entidad, cuando así lo requiera el supervisor del contrato.
2.2.2.7 Diligenciar y actualizar mensualmente las bases de datos referentes a la gestión contractual a cargo de la Dirección de Gestión de Recursos para la CTeI.
2.2.2.8 Apoyar y/o realizar la supervisión de los contratos y/o convenios a cargo de la Dirección de Gestión de Recursos, bajo la coordinación del supervisor(a) del contrato.
2.2.2.9 Las demás actividades que sean acordadas con el supervisor y que guarden relación con el objeto contractual.</v>
          </cell>
          <cell r="AD31" t="str">
            <v>Dirección de Gestión de Recursos para la Ciencia, la Tecnología y la Innovación (CTel)</v>
          </cell>
          <cell r="AE31" t="str">
            <v>CAROLINA OTILIA MONTEALEGRE CASTILLO</v>
          </cell>
          <cell r="AF31">
            <v>20928128</v>
          </cell>
          <cell r="AG31" t="str">
            <v>Director de Gestión de Recursos para la Ciencia, la Tecnología y la Innovación (CTel)</v>
          </cell>
          <cell r="AH31">
            <v>46030</v>
          </cell>
          <cell r="AI31">
            <v>46031</v>
          </cell>
          <cell r="AJ31">
            <v>46211</v>
          </cell>
          <cell r="AK31">
            <v>180</v>
          </cell>
          <cell r="AL31">
            <v>46380000</v>
          </cell>
          <cell r="AM31" t="str">
            <v>No</v>
          </cell>
          <cell r="AN31">
            <v>7730000</v>
          </cell>
          <cell r="AO31">
            <v>7226</v>
          </cell>
          <cell r="AP31">
            <v>3326</v>
          </cell>
          <cell r="AQ31">
            <v>46031</v>
          </cell>
          <cell r="AR31" t="str">
            <v>C-3999-1000-1-53105B-
3999067-02</v>
          </cell>
          <cell r="AS31" t="str">
            <v>INVERSION</v>
          </cell>
          <cell r="AT31" t="str">
            <v>NACION</v>
          </cell>
          <cell r="AU31" t="str">
            <v>No</v>
          </cell>
          <cell r="AW31" t="str">
            <v>Supervisión</v>
          </cell>
          <cell r="AX31" t="str">
            <v>CAROLINA OTILIA MONTEALEGRE CASTILLO</v>
          </cell>
          <cell r="AY31" t="str">
            <v>Cédula</v>
          </cell>
          <cell r="AZ31">
            <v>20928128</v>
          </cell>
          <cell r="BA31">
            <v>0</v>
          </cell>
          <cell r="BB31" t="str">
            <v>Director de Gestión de Recursos para la Ciencia la Tecnologia e Innovacion (CTeI)</v>
          </cell>
          <cell r="BC31">
            <v>46030</v>
          </cell>
          <cell r="BD31">
            <v>46030</v>
          </cell>
          <cell r="BE31" t="str">
            <v>COMPAÑIA MUNDIAL DE SEGUROS S.A</v>
          </cell>
          <cell r="BF31" t="str">
            <v>2 CUMPLIMIENTO</v>
          </cell>
          <cell r="BG31" t="str">
            <v>1 PÓLIZA</v>
          </cell>
          <cell r="CJ31">
            <v>46211</v>
          </cell>
          <cell r="CK31">
            <v>0</v>
          </cell>
          <cell r="CN31">
            <v>46380000</v>
          </cell>
          <cell r="CO31" t="e">
            <v>#N/A</v>
          </cell>
          <cell r="CP31" t="e">
            <v>#N/A</v>
          </cell>
          <cell r="CQ31" t="e">
            <v>#N/A</v>
          </cell>
          <cell r="CR31">
            <v>80111600</v>
          </cell>
          <cell r="CS31" t="str">
            <v>https://community.secop.gov.co/Public/Tendering/OpportunityDetail/Index?noticeUID=CO1.NTC.9423525&amp;isFromPublicArea=True&amp;isModal=true&amp;asPopupView=true</v>
          </cell>
          <cell r="CT31" t="str">
            <v>En Ejecucion</v>
          </cell>
          <cell r="CU31">
            <v>46053</v>
          </cell>
          <cell r="CW31" t="str">
            <v>ENERO</v>
          </cell>
          <cell r="CX31" t="e">
            <v>#N/A</v>
          </cell>
          <cell r="CY31">
            <v>6</v>
          </cell>
          <cell r="CZ31" t="e">
            <v>#VALUE!</v>
          </cell>
        </row>
        <row r="32">
          <cell r="D32" t="str">
            <v>030-2026</v>
          </cell>
          <cell r="E32" t="str">
            <v>DGR-CPS-005-2026</v>
          </cell>
          <cell r="F32" t="str">
            <v>Contrato de Prestacion De Servicios Profesionales</v>
          </cell>
          <cell r="G32" t="str">
            <v>Contratación directa</v>
          </cell>
          <cell r="H32" t="str">
            <v>ABOGADOS ASOCIADOS DAFELT S.A.S.</v>
          </cell>
          <cell r="I32" t="str">
            <v>Nit</v>
          </cell>
          <cell r="J32">
            <v>900716610</v>
          </cell>
          <cell r="K32">
            <v>1</v>
          </cell>
          <cell r="L32" t="str">
            <v>PERSONA JURIDICA</v>
          </cell>
          <cell r="M32" t="str">
            <v>Jurídica</v>
          </cell>
          <cell r="N32" t="str">
            <v>NINGUNO</v>
          </cell>
          <cell r="O32" t="str">
            <v>N/A</v>
          </cell>
          <cell r="P32">
            <v>46192</v>
          </cell>
          <cell r="Q32" t="e">
            <v>#VALUE!</v>
          </cell>
          <cell r="R32" t="str">
            <v>N/A</v>
          </cell>
          <cell r="S32" t="str">
            <v>CALLE 118 # 21-33</v>
          </cell>
          <cell r="T32" t="str">
            <v>BOGOTA D.C.</v>
          </cell>
          <cell r="U32" t="str">
            <v>COLOMBIA</v>
          </cell>
          <cell r="V32" t="str">
            <v>LARGACHAFERNANDO@HOTMAIL.COM</v>
          </cell>
          <cell r="W32">
            <v>2667891</v>
          </cell>
          <cell r="X32" t="str">
            <v>NICOLAS QUIJANO ARCILA</v>
          </cell>
          <cell r="Y32">
            <v>1020790430</v>
          </cell>
          <cell r="Z32">
            <v>0</v>
          </cell>
          <cell r="AA32" t="str">
            <v>Prestación de servicios profesionales especializados de asesoría jurídica y acompañamiento ante autoridades administrativas y órganos de control.</v>
          </cell>
          <cell r="AB32" t="str">
            <v xml:space="preserve">2.2.2.1.Proyectar y/o elaborar análisis, documentos de consideraciones y/o conceptos jurídicos a consultas realizadas por la supervisión del contrato cuando así lo requiera, que corresponda a las funciones y competencias asignadas a la Dirección de Gestión de Recursos y/o Ministerio de Ciencia, Tecnología e Innovación.
2.2.2. Participar y/o apoyar los espacios de diálogo interno que resulten necesarios para la contextualización de las problemáticas asociadas a las consultas jurídicas realizadas por las diferentes dependencias del Ministerio de Ciencia, Tecnología e Innovación o por otras autoridades administrativas, bajo los lineamientos de la supervisión.
2.2.2.3. Brindar acompañamiento y seguimiento jurídico a las actuaciones fiscales, disciplinarias, visitas de Auditorias adelantadas por los diferentes órganos de control del Estado Colombiano, así como atender hallazgos y/o observaciones
realizadas en auditorías practicadas de cada vigencia, bajo los lineamientos de la supervisión.
2.2.2.4. Atender, proyectar, acompañar y/o revisar respuestas a los requerimientos y/o solicitudes realizados por órganos de control.
2.2.2.5. Elaborar análisis jurídicos obre los convenios o contratos y/o sus respectivos contratos derivados asignados por la supervisión, en las diferentes etapas precontractual, contractual y postcontractual con la finalidad de prevenir un daño
antijurídico.
2.2.2.6. Realizar el acompañamiento y asesoría integral en los procesos disciplinarios y de responsabilidad fiscal y en todas las actuaciones administrativas derivadas de tales procesos, en los que sea parte, tenga interés o intervenga el Ministerio de Ciencia, Tecnología e Innovación. 
</v>
          </cell>
          <cell r="AC32" t="str">
            <v xml:space="preserve">2.2.2.1.Proyectar y/o elaborar análisis, documentos de consideraciones y/o conceptos jurídicos a consultas realizadas por la supervisión del contrato cuando así lo requiera, que corresponda a las funciones y competencias asignadas a la Dirección de Gestión de Recursos y/o Ministerio de Ciencia, Tecnología e Innovación.
2.2.2. Participar y/o apoyar los espacios de diálogo interno que resulten necesarios para la contextualización de las problemáticas asociadas a las consultas jurídicas realizadas por las diferentes dependencias del Ministerio de Ciencia, Tecnología e Innovación o por otras autoridades administrativas, bajo los lineamientos de la supervisión.
2.2.2.3. Brindar acompañamiento y seguimiento jurídico a las actuaciones fiscales, disciplinarias, visitas de Auditorias adelantadas por los diferentes órganos de control del Estado Colombiano, así como atender hallazgos y/o observaciones realizadas en auditorías practicadas de cada vigencia, bajo los lineamientos de la supervisión.
2.2.2.4. Atender, proyectar, acompañar y/o revisar respuestas a los requerimientos y/o solicitudes realizados por órganos de control.
2.2.2.5. Elaborar análisis jurídicos obre los convenios o contratos y/o sus respectivos contratos derivados asignados por la supervisión, en las diferentes etapas precontractual, contractual y postcontractual con la finalidad de prevenir un daño antijurídico.
2.2.2.6. Realizar el acompañamiento y asesoría integral en los procesos disciplinarios y de responsabilidad fiscal y en todas las actuaciones administrativas derivadas de tales procesos, en los que sea parte, tenga interés o intervenga el Ministerio de Ciencia, Tecnología e Innovación.  </v>
          </cell>
          <cell r="AD32" t="str">
            <v>Dirección de Gestión de Recursos para la Ciencia, la Tecnología y la Innovación (CTel)</v>
          </cell>
          <cell r="AE32" t="str">
            <v>CAROLINA OTILIA MONTEALEGRE CASTILLO</v>
          </cell>
          <cell r="AF32">
            <v>20928128</v>
          </cell>
          <cell r="AG32" t="str">
            <v>Director de Gestión de Recursos para la Ciencia, la Tecnología y la Innovación (CTel)</v>
          </cell>
          <cell r="AH32">
            <v>46031</v>
          </cell>
          <cell r="AI32">
            <v>46036</v>
          </cell>
          <cell r="AJ32">
            <v>46216</v>
          </cell>
          <cell r="AK32">
            <v>180</v>
          </cell>
          <cell r="AL32">
            <v>90000000</v>
          </cell>
          <cell r="AM32" t="str">
            <v>No</v>
          </cell>
          <cell r="AN32">
            <v>15000000</v>
          </cell>
          <cell r="AO32">
            <v>7326</v>
          </cell>
          <cell r="AP32">
            <v>7126</v>
          </cell>
          <cell r="AQ32">
            <v>46036</v>
          </cell>
          <cell r="AR32" t="str">
            <v>C-3999-1000-1-53105B-
3999067-02</v>
          </cell>
          <cell r="AS32" t="str">
            <v>INVERSION</v>
          </cell>
          <cell r="AT32" t="str">
            <v>NACION</v>
          </cell>
          <cell r="AU32" t="str">
            <v>No</v>
          </cell>
          <cell r="AW32" t="str">
            <v>Supervisión</v>
          </cell>
          <cell r="AX32" t="str">
            <v>CAROLINA OTILIA MONTEALEGRE CASTILLO</v>
          </cell>
          <cell r="AY32" t="str">
            <v>Cédula</v>
          </cell>
          <cell r="AZ32">
            <v>20928128</v>
          </cell>
          <cell r="BA32">
            <v>0</v>
          </cell>
          <cell r="BB32" t="str">
            <v>Director de Gestión de Recursos para la Ciencia la Tecnologia e Innovacion (CTeI)</v>
          </cell>
          <cell r="BC32">
            <v>46031</v>
          </cell>
          <cell r="BD32">
            <v>46031</v>
          </cell>
          <cell r="BE32" t="str">
            <v>COMPAÑIA MUNDIAL DE SEGUROS S.A</v>
          </cell>
          <cell r="BF32" t="str">
            <v>2 CUMPLIMIENTO</v>
          </cell>
          <cell r="BG32" t="str">
            <v>1 PÓLIZA</v>
          </cell>
          <cell r="CJ32">
            <v>46216</v>
          </cell>
          <cell r="CK32">
            <v>0</v>
          </cell>
          <cell r="CN32">
            <v>90000000</v>
          </cell>
          <cell r="CO32" t="e">
            <v>#N/A</v>
          </cell>
          <cell r="CP32" t="e">
            <v>#N/A</v>
          </cell>
          <cell r="CQ32" t="e">
            <v>#N/A</v>
          </cell>
          <cell r="CR32">
            <v>80111600</v>
          </cell>
          <cell r="CS32" t="str">
            <v>https://community.secop.gov.co/Public/Tendering/OpportunityDetail/Index?noticeUID=CO1.NTC.9427636&amp;isFromPublicArea=True&amp;isModal=true&amp;asPopupView=true</v>
          </cell>
          <cell r="CT32" t="str">
            <v>En Ejecucion</v>
          </cell>
          <cell r="CU32">
            <v>46053</v>
          </cell>
          <cell r="CW32" t="str">
            <v>ENERO</v>
          </cell>
          <cell r="CX32" t="e">
            <v>#N/A</v>
          </cell>
          <cell r="CY32">
            <v>10</v>
          </cell>
          <cell r="CZ32">
            <v>5</v>
          </cell>
        </row>
        <row r="33">
          <cell r="D33" t="str">
            <v>031-2026</v>
          </cell>
          <cell r="E33" t="str">
            <v>DGR-CPS-006-2026</v>
          </cell>
          <cell r="F33" t="str">
            <v>Contrato de Prestacion De Servicios De Apoyo a La Gestion</v>
          </cell>
          <cell r="G33" t="str">
            <v>Contratación directa</v>
          </cell>
          <cell r="H33" t="str">
            <v>ALDO JUNIOR PATIÑO BUSTAMANTE</v>
          </cell>
          <cell r="I33" t="str">
            <v>Cédula</v>
          </cell>
          <cell r="J33">
            <v>80853769</v>
          </cell>
          <cell r="K33">
            <v>6</v>
          </cell>
          <cell r="L33" t="str">
            <v>MASCULINO</v>
          </cell>
          <cell r="M33" t="str">
            <v>Natural</v>
          </cell>
          <cell r="N33" t="str">
            <v>Ninguno</v>
          </cell>
          <cell r="O33">
            <v>31275</v>
          </cell>
          <cell r="P33">
            <v>46192</v>
          </cell>
          <cell r="Q33">
            <v>40</v>
          </cell>
          <cell r="R33" t="str">
            <v>TECNICO EN ASESORIA COMERCIAL</v>
          </cell>
          <cell r="S33" t="str">
            <v>CALLE 16A # 0-15</v>
          </cell>
          <cell r="T33" t="str">
            <v>BOGOTA D.C.</v>
          </cell>
          <cell r="U33" t="str">
            <v>COLOMBIA</v>
          </cell>
          <cell r="V33" t="str">
            <v>ALDOJR85@GMAIL.COM</v>
          </cell>
          <cell r="W33">
            <v>3103624715</v>
          </cell>
          <cell r="X33" t="str">
            <v>NA</v>
          </cell>
          <cell r="Y33" t="str">
            <v>NA</v>
          </cell>
          <cell r="Z33" t="str">
            <v>Titulo de tecnologo de 13 o mas meses de experiencia laboral (tecnico o tecnologo) o 36 meses de experiencia laboral relacionada (bachiller) (Resolución 861 de 2025)</v>
          </cell>
          <cell r="AA33" t="str">
            <v>Prestar sus servicios de apoyo a la gestión con plena autonomía, técnica, administrativa y financiera, en la Dirección de Gestión de Recursos para la CTeI, realizando la estructuración, revisión, verificación, soporte técnico y seguimiento de las bases de datos y las plataformas SECOP I, SECOP II y SIGEP de los trámites contractuales</v>
          </cell>
          <cell r="AB33" t="str">
            <v>2.2.2.1 Apoyar en el seguimiento de cada una de las actividades y trámites requeridos en el Equipo Jurídico de Contratación de la Dirección de Gestión de Recursos para la CTeI.
2.2.2.2 Prestar soporte técnico en todo lo relacionado en el uso del Sistema Electrónico de Contratación Pública SECOP I, II y Tienda Virtual del Estado.
2.2.2.3 Realizar el seguimiento y diligenciamiento de la base de datos en lo referente a la información de los contratos/convenios requeridos para en el reporte del sistema de rendición electrónica de la cuenta e informes – SIRECI.
2.2.2.4 Atender los requerimientos que se efectúen con ocasión al uso de la plataforma del Sistema Electrónico de Contratación Pública SECOP I, SECOP II, Tienda Virtual del Estado, en lo referente a permisos para accesos a la cuenta de la entidad, configuración de perfiles, roles, creación de equipos a los funcionarios, contratistas y colabores de la Dirección de gestión de Recursos para la CTeI y los demás referentes al funcionamiento de estas.
2.2.2.5 Generar informes y alertas de las situaciones presentadas que alteren el buen funcionamiento de las plataformas de compra pública (SECOP I, SECOP II y TVEC).
2.2.2.6 Capacitar y realizar el acompañamiento técnico al equipo jurídico de Contratación de la Dirección de Gestión de Recursos para la CTeI, en las diferentes etapas precontractual, contractual y postcontractual dentro de las plataformas del Sistema Electrónico de Contratación Pública- SECOP.
2.2.2.7 Diligenciar y actualizar mensualmente las bases de datos referentes a la Gestión Contractual a cargo de la
Dirección de Inteligencia de Recursos de la CTeI.
2.2.2.8 Apoyar en las respuestas a derechos de petición en materia de información relacionada con la plataforma SECOP I, SECOP II y TVEC.
2.2.2.9 Apoyar a la Dirección en la administración y gestión de los trámites que se requieran respecto del Sistema de Información y Gestión del Empleo Público (SIGEP).
2.2.2.10 Las demás que le sean asignadas por el supervisor del contrato y que estén relacionadas con el objeto contractual.
2.2.2.11. Las demás relacionadas con el objeto del contrato, y que sean necesarias y/o le sean solicitadas por el supervisor</v>
          </cell>
          <cell r="AC33" t="str">
            <v>2.2.2.1 Apoyar en el seguimiento de cada una de las actividades y trámites requeridos en el Equipo Jurídico de Contratación de la Dirección de Gestión de Recursos para la CTeI.
2.2.2.2 Prestar soporte técnico en todo lo relacionado en el uso del Sistema Electrónico de Contratación Pública SECOP I, II y Tienda Virtual del Estado.
2.2.2.3 Realizar el seguimiento y diligenciamiento de la base de datos en lo referente a la información de los contratos/convenios requeridos para en el reporte del sistema de rendición electrónica de la cuenta e informes – SIRECI.
2.2.2.4 Atender los requerimientos que se efectúen con ocasión al uso de la plataforma del Sistema Electrónico de Contratación Pública SECOP I, SECOP II, Tienda Virtual del Estado, en lo referente a permisos para accesos a la cuenta de la entidad, configuración de perfiles, roles, creación de equipos a los funcionarios, contratistas y colabores de la Dirección de gestión de Recursos para la CTeI y los demás referentes al funcionamiento de estas.
2.2.2.5 Generar informes y alertas de las situaciones presentadas que alteren el buen funcionamiento de las plataformas de compra pública (SECOP I, SECOP II y TVEC).
2.2.2.6 Capacitar y realizar el acompañamiento técnico al equipo jurídico de Contratación de la Dirección de Gestión de Recursos para la CTeI, en las diferentes etapas precontractual, contractual y postcontractual dentro de las plataformas del Sistema Electrónico de Contratación Pública- SECOP.
2.2.2.7 Diligenciar y actualizar mensualmente las bases de datos referentes a la Gestión Contractual a cargo de la Dirección de Inteligencia de Recursos de la CTeI.
2.2.2.8 Apoyar en las respuestas a derechos de petición en materia de información relacionada con la plataforma SECOP I, SECOP II y TVEC.
2.2.2.9 Apoyar a la Dirección en la administración y gestión de los trámites que se requieran respecto del Sistema de Información y Gestión del Empleo Público (SIGEP).
2.2.2.10 Las demás que le sean asignadas por el supervisor del contrato y que estén relacionadas con el objeto contractual.
2.2.2.11. Las demás relacionadas con el objeto del contrato, y que sean necesarias y/o le sean solicitadas por el supervisor</v>
          </cell>
          <cell r="AD33" t="str">
            <v>Dirección de Gestión de Recursos para la Ciencia, la Tecnología y la Innovación (CTel)</v>
          </cell>
          <cell r="AE33" t="str">
            <v>CAROLINA OTILIA MONTEALEGRE CASTILLO</v>
          </cell>
          <cell r="AF33">
            <v>20928128</v>
          </cell>
          <cell r="AG33" t="str">
            <v>Director de Gestión de Recursos para la Ciencia, la Tecnología y la Innovación (CTel)</v>
          </cell>
          <cell r="AH33">
            <v>46031</v>
          </cell>
          <cell r="AI33">
            <v>46036</v>
          </cell>
          <cell r="AJ33">
            <v>46216</v>
          </cell>
          <cell r="AK33">
            <v>180</v>
          </cell>
          <cell r="AL33">
            <v>20340000</v>
          </cell>
          <cell r="AM33" t="str">
            <v>No</v>
          </cell>
          <cell r="AN33">
            <v>3390000</v>
          </cell>
          <cell r="AO33">
            <v>7426</v>
          </cell>
          <cell r="AP33">
            <v>9026</v>
          </cell>
          <cell r="AQ33">
            <v>46036</v>
          </cell>
          <cell r="AR33" t="str">
            <v>C-3999-1000-1-53105B-
3999067-02</v>
          </cell>
          <cell r="AS33" t="str">
            <v>INVERSION</v>
          </cell>
          <cell r="AT33" t="str">
            <v>NACION</v>
          </cell>
          <cell r="AU33" t="str">
            <v>No</v>
          </cell>
          <cell r="AW33" t="str">
            <v>Supervisión</v>
          </cell>
          <cell r="AX33" t="str">
            <v>CAROLINA OTILIA MONTEALEGRE CASTILLO</v>
          </cell>
          <cell r="AY33" t="str">
            <v>Cédula</v>
          </cell>
          <cell r="AZ33">
            <v>20928128</v>
          </cell>
          <cell r="BA33">
            <v>0</v>
          </cell>
          <cell r="BB33" t="str">
            <v>Director de Gestión de Recursos para la Ciencia la Tecnologia e Innovacion (CTeI)</v>
          </cell>
          <cell r="BC33">
            <v>46036</v>
          </cell>
          <cell r="BD33">
            <v>46031</v>
          </cell>
          <cell r="BE33" t="str">
            <v>COMPAÑIA MUNDIAL DE SEGUROS S.A</v>
          </cell>
          <cell r="BF33" t="str">
            <v>2 CUMPLIMIENTO</v>
          </cell>
          <cell r="BG33" t="str">
            <v>1 PÓLIZA</v>
          </cell>
          <cell r="CJ33">
            <v>46216</v>
          </cell>
          <cell r="CK33">
            <v>0</v>
          </cell>
          <cell r="CN33">
            <v>20340000</v>
          </cell>
          <cell r="CO33" t="e">
            <v>#N/A</v>
          </cell>
          <cell r="CP33" t="e">
            <v>#N/A</v>
          </cell>
          <cell r="CQ33" t="e">
            <v>#N/A</v>
          </cell>
          <cell r="CR33">
            <v>80111600</v>
          </cell>
          <cell r="CS33" t="str">
            <v>https://community.secop.gov.co/Public/Tendering/OpportunityDetail/Index?noticeUID=CO1.NTC.9447904&amp;isFromPublicArea=True&amp;isModal=true&amp;asPopupView=true</v>
          </cell>
          <cell r="CT33" t="str">
            <v>En Ejecucion</v>
          </cell>
          <cell r="CU33">
            <v>46053</v>
          </cell>
          <cell r="CW33" t="str">
            <v>ENERO</v>
          </cell>
          <cell r="CX33" t="e">
            <v>#N/A</v>
          </cell>
          <cell r="CY33">
            <v>5</v>
          </cell>
          <cell r="CZ33" t="e">
            <v>#VALUE!</v>
          </cell>
        </row>
        <row r="34">
          <cell r="D34" t="str">
            <v>032-2026</v>
          </cell>
          <cell r="E34" t="str">
            <v>DGR-CPS-007-2026</v>
          </cell>
          <cell r="F34" t="str">
            <v>Contrato de Prestacion De Servicios De Apoyo a La Gestion</v>
          </cell>
          <cell r="G34" t="str">
            <v>Contratación directa</v>
          </cell>
          <cell r="H34" t="str">
            <v>MARIA CAROLINA ROJAS</v>
          </cell>
          <cell r="I34" t="str">
            <v>Cédula</v>
          </cell>
          <cell r="J34">
            <v>33750319</v>
          </cell>
          <cell r="K34">
            <v>1</v>
          </cell>
          <cell r="L34" t="str">
            <v>FEMENINO</v>
          </cell>
          <cell r="M34" t="str">
            <v>Natural</v>
          </cell>
          <cell r="N34" t="str">
            <v>Ninguno</v>
          </cell>
          <cell r="O34">
            <v>31233</v>
          </cell>
          <cell r="P34">
            <v>46192</v>
          </cell>
          <cell r="Q34">
            <v>40</v>
          </cell>
          <cell r="R34" t="str">
            <v>ADMINISTRACION HOTELERA</v>
          </cell>
          <cell r="S34" t="str">
            <v>CRA 8H # 168- 91</v>
          </cell>
          <cell r="T34" t="str">
            <v>BOGOTA D.C.</v>
          </cell>
          <cell r="U34" t="str">
            <v>COLOMBIA</v>
          </cell>
          <cell r="V34" t="str">
            <v>ROJASMACARO@GMAIL.COM</v>
          </cell>
          <cell r="W34">
            <v>3160407726</v>
          </cell>
          <cell r="X34" t="str">
            <v>NA</v>
          </cell>
          <cell r="Y34" t="str">
            <v>NA</v>
          </cell>
          <cell r="Z34" t="str">
            <v>Titulo de tecnologo de 13 o mas meses de experiencia laboral (tecnico o tecnologo) o 36 meses de experiencia laboral relacionada (bachiller) (Resolución 861 de 2025)</v>
          </cell>
          <cell r="AA34" t="str">
            <v>Prestar servicios de apoyo a la gestión en la Dirección de Gestión de Recursos para la Ciencia, Tecnología e Innovación (CTeI), enfocados en la gestión documental y de información, el seguimiento operativo, y la organización logística de las actividades relacionadas con la supervisión y seguimiento de proyectos.</v>
          </cell>
          <cell r="AB34" t="str">
            <v xml:space="preserve">2.2.2.1 Apoyar la gestión de los procesos de contratación, seguimiento, supervisión, liquidación de los contratos y convenios a cargo de la Dirección de Gestión de Recursos para la CTeI.
2.2.2.2 Apoyar las actividades administrativas y logísticas asociadas a los eventos nacionales e internacionales, asignados por el supervisor.
2.2.2.3 Llevar el control de las comunicaciones que deben ser atendidas desde el grupo de Supervisión y Seguimiento de la Dirección de Gestión de Recursos para la CTeI.
2.2.2.4 Adelantar los trámites administrativos desde las plataformas o herramientas, como MGI, GINA, SIGP y ORFEO, dispuestos por el Ministerio.
2.2.2.5 Apoyar la entrega de insumos y soportes que requiera el supervisor, para dar respuesta a consultas, requerimientos y solicitudes que le alleguen.
2.2.2.6 Preparar el material para las reuniones en las que se requiera apoyo en la Dirección de Gestión de Recursos para la CTeI
2.2.2.7 Notificar, comunicar, transmitir o enviar, según el caso al supervisor, a los proveedores, contratistas o a los interesados la información que se requiera de forma veraz, oportuna y pertinente.
2.2.2.8 Realizar el reporte de seguimiento en los sistemas que disponga el Ministerio para los convenios y/o contratos que le sean asignados.
2.2.2.9 Entregar al supervisor del contrato los informes que se soliciten sobre cualquier aspecto y/o resultados obtenidos cuando así se requiera.
2.2.2.10 Las demás relacionadas con el objeto del contrato, y que sean necesarias y/o le sean solicitadas por el supervisor del mismo.
</v>
          </cell>
          <cell r="AC34" t="str">
            <v xml:space="preserve">2.2.2.1 Apoyar la gestión de los procesos de contratación, seguimiento, supervisión, liquidación de los contratos y convenios a cargo de la Dirección de Gestión de Recursos para la CTeI.
2.2.2.2 Apoyar las actividades administrativas y logísticas asociadas a los eventos nacionales e internacionales, asignados por el supervisor.
2.2.2.3 Llevar el control de las comunicaciones que deben ser atendidas desde el grupo de Supervisión y Seguimiento de la Dirección de Gestión de Recursos para la CTeI.
2.2.2.4 Adelantar los trámites administrativos desde las plataformas o herramientas, como MGI, GINA, SIGP y ORFEO, dispuestos por el Ministerio.
2.2.2.5 Apoyar la entrega de insumos y soportes que requiera el supervisor, para dar respuesta a consultas, requerimientos y solicitudes que le alleguen.
2.2.2.6 Preparar el material para las reuniones en las que se requiera apoyo en la Dirección de Gestión de Recursos para la CTeI
2.2.2.7 Notificar, comunicar, transmitir o enviar, según el caso al supervisor, a los proveedores, contratistas o a los interesados la información que se requiera de forma veraz, oportuna y pertinente.
2.2.2.8 Realizar el reporte de seguimiento en los sistemas que disponga el Ministerio para los convenios y/o contratos que le sean asignados.
2.2.2.9 Entregar al supervisor del contrato los informes que se soliciten sobre cualquier aspecto y/o resultados obtenidos cuando así se requiera.
2.2.2.10 Las demás relacionadas con el objeto del contrato, y que sean necesarias y/o le sean solicitadas por el supervisor del mismo. </v>
          </cell>
          <cell r="AD34" t="str">
            <v>Dirección de Gestión de Recursos para la Ciencia, la Tecnología y la Innovación (CTel)</v>
          </cell>
          <cell r="AE34" t="str">
            <v>CAROLINA OTILIA MONTEALEGRE CASTILLO</v>
          </cell>
          <cell r="AF34">
            <v>20928128</v>
          </cell>
          <cell r="AG34" t="str">
            <v>Director de Gestión de Recursos para la Ciencia, la Tecnología y la Innovación (CTel)</v>
          </cell>
          <cell r="AH34">
            <v>46031</v>
          </cell>
          <cell r="AI34">
            <v>46036</v>
          </cell>
          <cell r="AJ34">
            <v>46216</v>
          </cell>
          <cell r="AK34">
            <v>180</v>
          </cell>
          <cell r="AL34">
            <v>20340000</v>
          </cell>
          <cell r="AM34" t="str">
            <v>No</v>
          </cell>
          <cell r="AN34">
            <v>3390000</v>
          </cell>
          <cell r="AO34">
            <v>7526</v>
          </cell>
          <cell r="AP34">
            <v>9126</v>
          </cell>
          <cell r="AQ34">
            <v>46036</v>
          </cell>
          <cell r="AR34" t="str">
            <v>C-3999-1000-1-53105B-
3999067-02</v>
          </cell>
          <cell r="AS34" t="str">
            <v>INVERSION</v>
          </cell>
          <cell r="AT34" t="str">
            <v>NACION</v>
          </cell>
          <cell r="AU34" t="str">
            <v>No</v>
          </cell>
          <cell r="AW34" t="str">
            <v>Supervisión</v>
          </cell>
          <cell r="AX34" t="str">
            <v>CAROLINA OTILIA MONTEALEGRE CASTILLO</v>
          </cell>
          <cell r="AY34" t="str">
            <v>Cédula</v>
          </cell>
          <cell r="AZ34">
            <v>20928128</v>
          </cell>
          <cell r="BA34">
            <v>0</v>
          </cell>
          <cell r="BB34" t="str">
            <v>Director de Gestión de Recursos para la Ciencia la Tecnologia e Innovacion (CTeI)</v>
          </cell>
          <cell r="BC34">
            <v>46035</v>
          </cell>
          <cell r="BD34">
            <v>46031</v>
          </cell>
          <cell r="BE34" t="str">
            <v>SEGUROS DEL ESTADO S.A.</v>
          </cell>
          <cell r="BF34" t="str">
            <v>2 CUMPLIMIENTO</v>
          </cell>
          <cell r="BG34" t="str">
            <v>1 PÓLIZA</v>
          </cell>
          <cell r="CJ34">
            <v>46216</v>
          </cell>
          <cell r="CK34">
            <v>0</v>
          </cell>
          <cell r="CN34">
            <v>20340000</v>
          </cell>
          <cell r="CO34" t="e">
            <v>#N/A</v>
          </cell>
          <cell r="CP34" t="e">
            <v>#N/A</v>
          </cell>
          <cell r="CQ34" t="e">
            <v>#N/A</v>
          </cell>
          <cell r="CR34">
            <v>80111600</v>
          </cell>
          <cell r="CS34" t="str">
            <v>https://community.secop.gov.co/Public/Tendering/OpportunityDetail/Index?noticeUID=CO1.NTC.9441938&amp;isFromPublicArea=True&amp;isModal=true&amp;asPopupView=true</v>
          </cell>
          <cell r="CT34" t="str">
            <v>En Ejecucion</v>
          </cell>
          <cell r="CU34">
            <v>46053</v>
          </cell>
          <cell r="CW34" t="str">
            <v>ENERO</v>
          </cell>
          <cell r="CX34" t="e">
            <v>#N/A</v>
          </cell>
          <cell r="CY34">
            <v>10</v>
          </cell>
          <cell r="CZ34" t="e">
            <v>#VALUE!</v>
          </cell>
        </row>
        <row r="35">
          <cell r="D35" t="str">
            <v>033-2026</v>
          </cell>
          <cell r="E35" t="str">
            <v>DGR-CPS-008-2026</v>
          </cell>
          <cell r="F35" t="str">
            <v>Contrato de Prestacion De Servicios Profesionales</v>
          </cell>
          <cell r="G35" t="str">
            <v>Contratación directa</v>
          </cell>
          <cell r="H35" t="str">
            <v>SONIA ALEXANDRA TOVAR TOVAR</v>
          </cell>
          <cell r="I35" t="str">
            <v>Cédula</v>
          </cell>
          <cell r="J35">
            <v>52055010</v>
          </cell>
          <cell r="K35">
            <v>1</v>
          </cell>
          <cell r="L35" t="str">
            <v>FEMENINO</v>
          </cell>
          <cell r="M35" t="str">
            <v>Natural</v>
          </cell>
          <cell r="N35" t="str">
            <v>Ninguno</v>
          </cell>
          <cell r="O35">
            <v>26456</v>
          </cell>
          <cell r="P35">
            <v>46192</v>
          </cell>
          <cell r="Q35">
            <v>54</v>
          </cell>
          <cell r="R35" t="str">
            <v>ECONOMISTA</v>
          </cell>
          <cell r="S35" t="str">
            <v>CALLE 15 N 7 C 11 TORRE 10 APTO 437 PUERTO VALLARTA</v>
          </cell>
          <cell r="T35" t="str">
            <v>MOSQUERA</v>
          </cell>
          <cell r="U35" t="str">
            <v>COLOMBIA</v>
          </cell>
          <cell r="V35" t="str">
            <v>ALEJATOVART@HOTMAIL.COM</v>
          </cell>
          <cell r="W35">
            <v>3112089483</v>
          </cell>
          <cell r="X35" t="str">
            <v>NA</v>
          </cell>
          <cell r="Y35" t="str">
            <v>NA</v>
          </cell>
          <cell r="Z35" t="str">
            <v>Titulo profesional + titulo especializacion de 22 meses de experiencia profesional a 32 meses de experiencia profesional (Resolución 861 de 2025)</v>
          </cell>
          <cell r="AA35" t="str">
            <v>Prestar sus servicios profesionales con plena autonomía, técnica, administrativa y financiera, en la Dirección de Gestión de Recursos para la CTeI, para realizar la supervisión de los contratos y convenios que le sean asignados en el equipo de Vocaciones por la Dirección de Gestión de Recursos para la CteI.</v>
          </cell>
          <cell r="AB35" t="str">
            <v>2.2.2.1 Supervisar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2.2.2.2 Apoyar la supervisión de los contratos y convenios que le sean asignados por la Dirección de Gestión de
Recursos para la CTeI velando por el cumplimiento en términos de plazos, calidades, cantidades y adecuada
ejecución de los recursos, cumpliendo con calidad, oportunidad y pertinencia la guía de supervisión de
Minciencias.
2.2.2.3 Adelantar los trámites necesarios para adelantar la celebración, modificación, ejecución y liquidación de los
contratos y convenios a cargo, asegurando la preparación y entrega de los documentos soporte requeridos.
2.2.2.4 Realizar las gestiones necesarias para efectuar los pagos y/o desembolsos a los contratos y convenios a cargo, incluyendo el recibo a satisfacción de los bienes o servicios objeto de estos.
2.2.2.5 Elaborar y/o solicitar informes, llevar a cabo reuniones, integrar comités, suscribir las actas y desarrollar otras herramientas encaminadas a verificar la adecuada ejecución de los contratos y convenios que le sean asignados por la Dirección de Gestión de Recursos para la CTeI.
2.2.2.6 Atender por escrito, de forma oportuna y motivada las solicitudes, peticiones, quejas y reclamos y solicitudes de entes de control en el marco de la ejecución de los contratos y convenios asignados por la Dirección de Gestión de Recursos para la CTeI.
2.2.2.7 Informar oportunamente cualquier situación que pueda poner en riesgo la ejecución de los contratos o constituir un acto de corrupción, y gestionar las garantías contractuales cuando sea necesario.
2.2.2.8 Mantener actualizados los sistemas de información institucionales (como Orfeo, SIGP, Waira, GINA, MGI, entre otros) y velar por que los expedientes de los contratos y convenios a cargo estén completos, actualizados y
cumplan las normas de archivo establecidas.</v>
          </cell>
          <cell r="AC35" t="str">
            <v>2.2.2.1 Supervisar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2.2.2.2 Apoyar la supervisión de los contratos y convenios que le sean asignados por la Dirección de Gestión de Recursos para la CTeI velando por el cumplimiento en términos de plazos, calidades, cantidades y adecuada ejecución de los recursos, cumpliendo con calidad, oportunidad y pertinencia la guía de supervisión de Minciencias.
2.2.2.3 Adelantar los trámites necesarios para adelantar la celebración, modificación, ejecución y liquidación de los contratos y convenios a cargo, asegurando la preparación y entrega de los documentos soporte requeridos.
2.2.2.4 Realizar las gestiones necesarias para efectuar los pagos y/o desembolsos a los contratos y convenios a cargo, incluyendo el recibo a satisfacción de los bienes o servicios objeto de estos.
2.2.2.5 Elaborar y/o solicitar informes, llevar a cabo reuniones, integrar comités, suscribir las actas y desarrollar otras herramientas encaminadas a verificar la adecuada ejecución de los contratos y convenios que le sean asignados por la Dirección de Gestión de Recursos para la CTeI.
2.2.2.6 Atender por escrito, de forma oportuna y motivada las solicitudes, peticiones, quejas y reclamos y solicitudes de entes de control en el marco de la ejecución de los contratos y convenios asignados por la Dirección de Gestión de Recursos para la CTeI.
2.2.2.7 Informar oportunamente cualquier situación que pueda poner en riesgo la ejecución de los contratos o constituir un acto de corrupción, y gestionar las garantías contractuales cuando sea necesario.
2.2.2.8 Mantener actualizados los sistemas de información institucionales (como Orfeo, SIGP, Waira, GINA, MGI, entre otros) y velar por que los expedientes de los contratos y convenios a cargo estén completos, actualizados y cumplan las normas de archivo establecidas.</v>
          </cell>
          <cell r="AD35" t="str">
            <v>Dirección de Gestión de Recursos para la Ciencia, la Tecnología y la Innovación (CTel)</v>
          </cell>
          <cell r="AE35" t="str">
            <v>CAROLINA OTILIA MONTEALEGRE CASTILLO</v>
          </cell>
          <cell r="AF35">
            <v>20928128</v>
          </cell>
          <cell r="AG35" t="str">
            <v>Director de Gestión de Recursos para la Ciencia, la Tecnología y la Innovación (CTel)</v>
          </cell>
          <cell r="AH35">
            <v>46045</v>
          </cell>
          <cell r="AI35">
            <v>46049</v>
          </cell>
          <cell r="AJ35">
            <v>46229</v>
          </cell>
          <cell r="AK35">
            <v>180</v>
          </cell>
          <cell r="AL35">
            <v>47880000</v>
          </cell>
          <cell r="AM35" t="str">
            <v>No</v>
          </cell>
          <cell r="AN35">
            <v>7980000</v>
          </cell>
          <cell r="AO35">
            <v>37626</v>
          </cell>
          <cell r="AP35">
            <v>30326</v>
          </cell>
          <cell r="AQ35">
            <v>46049</v>
          </cell>
          <cell r="AR35" t="str">
            <v>C-3999-1000-1-53105B-
3999067-02</v>
          </cell>
          <cell r="AS35" t="str">
            <v>INVERSION</v>
          </cell>
          <cell r="AT35" t="str">
            <v>NACION</v>
          </cell>
          <cell r="AU35" t="str">
            <v>No</v>
          </cell>
          <cell r="AW35" t="str">
            <v>Supervisión</v>
          </cell>
          <cell r="AX35" t="str">
            <v>CAROLINA OTILIA MONTEALEGRE CASTILLO</v>
          </cell>
          <cell r="AY35" t="str">
            <v>Cédula</v>
          </cell>
          <cell r="AZ35">
            <v>20928128</v>
          </cell>
          <cell r="BA35">
            <v>0</v>
          </cell>
          <cell r="BB35" t="str">
            <v>Director de Gestión de Recursos para la Ciencia la Tecnologia e Innovacion (CTeI)</v>
          </cell>
          <cell r="BC35">
            <v>46048</v>
          </cell>
          <cell r="BD35">
            <v>46045</v>
          </cell>
          <cell r="BE35" t="str">
            <v>SEGUROS DEL ESTADO S.A.</v>
          </cell>
          <cell r="BF35" t="str">
            <v>2 CUMPLIMIENTO</v>
          </cell>
          <cell r="BG35" t="str">
            <v>1 PÓLIZA</v>
          </cell>
          <cell r="CJ35">
            <v>46229</v>
          </cell>
          <cell r="CK35">
            <v>0</v>
          </cell>
          <cell r="CN35">
            <v>47880000</v>
          </cell>
          <cell r="CO35" t="e">
            <v>#N/A</v>
          </cell>
          <cell r="CP35" t="e">
            <v>#N/A</v>
          </cell>
          <cell r="CQ35" t="e">
            <v>#N/A</v>
          </cell>
          <cell r="CR35">
            <v>80111600</v>
          </cell>
          <cell r="CS35" t="str">
            <v>https://community.secop.gov.co/Public/Tendering/OpportunityDetail/Index?noticeUID=CO1.NTC.9734975&amp;isFromPublicArea=True&amp;isModal=true&amp;asPopupView=true</v>
          </cell>
          <cell r="CT35" t="str">
            <v>En Ejecucion</v>
          </cell>
          <cell r="CU35">
            <v>46053</v>
          </cell>
          <cell r="CW35" t="str">
            <v>ENERO</v>
          </cell>
          <cell r="CX35" t="e">
            <v>#N/A</v>
          </cell>
          <cell r="CY35">
            <v>1</v>
          </cell>
          <cell r="CZ35" t="e">
            <v>#VALUE!</v>
          </cell>
        </row>
        <row r="36">
          <cell r="D36" t="str">
            <v>034-2026</v>
          </cell>
          <cell r="E36" t="str">
            <v>DGR-CPS-009-2026</v>
          </cell>
          <cell r="F36" t="str">
            <v>Contrato de Prestacion De Servicios Profesionales</v>
          </cell>
          <cell r="G36" t="str">
            <v>Contratación directa</v>
          </cell>
          <cell r="H36" t="str">
            <v xml:space="preserve">ANDREA DEL PILAR AVENDAÑO QUIROZ	</v>
          </cell>
          <cell r="I36" t="str">
            <v>Cédula</v>
          </cell>
          <cell r="J36">
            <v>1002739928</v>
          </cell>
          <cell r="K36">
            <v>0</v>
          </cell>
          <cell r="L36" t="str">
            <v>FEMENINO</v>
          </cell>
          <cell r="M36" t="str">
            <v>Natural</v>
          </cell>
          <cell r="N36" t="str">
            <v>Ninguno</v>
          </cell>
          <cell r="O36">
            <v>32451</v>
          </cell>
          <cell r="P36">
            <v>46192</v>
          </cell>
          <cell r="Q36">
            <v>37</v>
          </cell>
          <cell r="R36" t="str">
            <v>ADMINISTRADOR DE EMPRESAS</v>
          </cell>
          <cell r="S36" t="str">
            <v>CALLE 22A BIS 43A 25 APTO 301</v>
          </cell>
          <cell r="T36" t="str">
            <v>BOYACA</v>
          </cell>
          <cell r="U36" t="str">
            <v>COLOMBIA</v>
          </cell>
          <cell r="V36" t="str">
            <v>ANDREA.AVENDANOQ@OUTLOOK.COM</v>
          </cell>
          <cell r="W36">
            <v>3209146484</v>
          </cell>
          <cell r="X36" t="str">
            <v>NA</v>
          </cell>
          <cell r="Y36" t="str">
            <v>NA</v>
          </cell>
          <cell r="Z36" t="str">
            <v>Titulo profesional + titulo especializacion de 33 o mas meses de experiencia profesional (Resolución 861 de 2025)</v>
          </cell>
          <cell r="AA36" t="str">
            <v>Prestar sus servicios profesionales, con plena autonomía técnica, administrativa y financiera, para apoyar y/o ejercer la supervisión del Contrato de Fiducia Mercantil mediante el cual se administran los recursos del Fondo Nacional de Financiamiento para la Ciencia, la Tecnología y la Innovación - Fondo Francisco José de Caldas de la Dirección de Gestión de Recursos para la CTeI".</v>
          </cell>
          <cell r="AB36" t="str">
            <v xml:space="preserve">2.2.2.1 Realizar seguimiento permanente al cumplimiento de las obligaciones contractuales a cargo de la Fiduciaria,
verificando la ejecución adecuada de cada una de las actividades previstas en el Contrato de Fiducia Mercantil
No. 333 de 2023 y en sus anexos.
2.2.2.2 Verificar el desempeño del equipo humano designado por la Fiduciaria y la calidad, suficiencia, oportunidad, de
los informes de gestión presentados por la Fiduciaria, formulando las observaciones, solicitudes de ajuste o
requerimientos adicionales que resulten necesarios.
2.2.2.3 Adelantar las acciones requeridas para el cumplimiento de las metas aprobadas por el Comité Fiduciario y
efectuar seguimiento al portafolio de inversiones, verificando la adecuada aplicación de la estrategia aprobada
por dicho Comité.
2.2.2.4 Mantener actualizada la matriz de riesgos asociada a la supervisión del contrato de fiducia y a la gestión del
Fondo, proponiendo recomendaciones justificadas para la actualización del Manual Operativo, del contrato o de
los instrumentos de gestión que resulten pertinentes.
2.2.2.5 Realizar seguimiento al cumplimiento, por parte de la Fiduciaria, de las medidas de mitigación de riesgos
relacionadas con el incumplimiento contractual, pagos indebidos o afectaciones al patrimonio del Fondo,
proponiendo acciones correctivas, preventivas y de mejoramiento continuo.
2.2.2.6 Contribuir al fortalecimiento y mejoramiento continuo de los procesos, procedimientos, lineamientos y prácticas
asociadas a la gestión del Fondo Francisco José de Caldas.
2.2.2.7 Dar respuesta oportuna, clara y veraz a los requerimientos efectuados por entes de control, organismos de
vigilancia, ciudadanos o instancias administrativas que soliciten información relacionada con el Fondo Francisco
José de Caldas.
2.2.2.8 Formular observaciones y propuestas de mejora respecto del Módulo de Gestión de Información – MGI, así
como en la elaboración, ajuste y actualización de procedimientos, manuales operativos, instructivos,
reglamentos y demás documentos necesarios para asegurar la adecuada operación del Fondo
2.2.2.9 Asistir a las reuniones convocadas por la Dirección de Gestión de Recursos para la CTeI o por la Fiduciaria, y
convocar a las reuniones que se estimen necesarias con el equipo designado por la Fiduciaria, para tratar
asuntos relacionados con la ejecución y supervisión del Fondo.
2.2.2.10 Acompañar y orientar a las áreas técnicas del Ministerio en los trámites y gestiones relacionadas con el Fondo
Francisco José de Caldas, velando por el cumplimiento de los objetivos institucionales y contractuales.
2.2.2.11 Elaborar los análisis que sean requeridos para el ejercicio de la supervisión del contrato, en el marco de las
competencias de la Dirección de Gestión de Recursos (DGR), aportando criterios de valoración financiera,
presupuestal y contractual que soporten la toma de decisiones.
2.2.2.12 Coordinar y consolidar el seguimiento presupuestal de los proyectos ejecutados con recursos del Fondo
Francisco José de Caldas, verificando la coherencia entre la ejecución financiera, los cronogramas aprobados y
los informes de avance presentados por las áreas responsables.
2.2.2.13 Dirigir y asegurar el cumplimiento de los procesos, procedimientos, lineamientos y buenas prácticas asociadas
a la administración y operación del Fondo Francisco José de Caldas, en armonía con la normatividad vigente y
los instrumentos de gestión institucional.
2.2.2.14 Promover y gestionar la actualización de la herramienta tecnológica utilizada para la administración del Fondo,
garantizando que refleje con precisión la realidad financiera, presupuestal, documental y contractual, y
proponiendo mejoras que optimicen su funcionalidad y capacidad de seguimiento.
2.2.2.15 Ejecutar las demás actividades relacionadas con el objeto del contrato que sean necesarias para su adecuado
cumplimiento y/o que le sean solicitadas por el supervisor, dentro del marco de la normativa y los
procedimientos aplicables.
</v>
          </cell>
          <cell r="AC36" t="str">
            <v xml:space="preserve">2.2.2.1 Realizar seguimiento permanente al cumplimiento de las obligaciones contractuales a cargo de la Fiduciaria, verificando la ejecución adecuada de cada una de las actividades previstas en el Contrato de Fiducia Mercantil No. 333 de 2023 y en sus anexos.
2.2.2.2 Verificar el desempeño del equipo humano designado por la Fiduciaria y la calidad, suficiencia, oportunidad, de los informes de gestión presentados por la Fiduciaria, formulando las observaciones, solicitudes de ajuste o requerimientos adicionales que resulten necesarios.
2.2.2.3 Adelantar las acciones requeridas para el cumplimiento de las metas aprobadas por el Comité Fiduciario y efectuar seguimiento al portafolio de inversiones, verificando la adecuada aplicación de la estrategia aprobada por dicho Comité.
2.2.2.4 Mantener actualizada la matriz de riesgos asociada a la supervisión del contrato de fiducia y a la gestión del Fondo, proponiendo recomendaciones justificadas para la actualización del Manual Operativo, del contrato o de los instrumentos de gestión que resulten pertinentes.
2.2.2.5 Realizar seguimiento al cumplimiento, por parte de la Fiduciaria, de las medidas de mitigación de riesgos relacionadas con el incumplimiento contractual, pagos indebidos o afectaciones al patrimonio del Fondo, proponiendo acciones correctivas, preventivas y de mejoramiento continuo.
2.2.2.6 Contribuir al fortalecimiento y mejoramiento continuo de los procesos, procedimientos, lineamientos y prácticas asociadas a la gestión del Fondo Francisco José de Caldas.
2.2.2.7 Dar respuesta oportuna, clara y veraz a los requerimientos efectuados por entes de control, organismos de vigilancia, ciudadanos o instancias administrativas que soliciten información relacionada con el Fondo Francisco José de Caldas.
2.2.2.8 Formular observaciones y propuestas de mejora respecto del Módulo de Gestión de Información – MGI, así como en la elaboración, ajuste y actualización de procedimientos, manuales operativos, instructivos, reglamentos y demás documentos necesarios para asegurar la adecuada operación del Fondo
2.2.2.9 Asistir a las reuniones convocadas por la Dirección de Gestión de Recursos para la CTeI o por la Fiduciaria, y convocar a las reuniones que se estimen necesarias con el equipo designado por la Fiduciaria, para tratar asuntos relacionados con la ejecución y supervisión del Fondo.
2.2.2.10 Acompañar y orientar a las áreas técnicas del Ministerio en los trámites y gestiones relacionadas con el Fondo Francisco José de Caldas, velando por el cumplimiento de los objetivos institucionales y contractuales.
2.2.2.11 Elaborar los análisis que sean requeridos para el ejercicio de la supervisión del contrato, en el marco de las competencias de la Dirección de Gestión de Recursos (DGR), aportando criterios de valoración financiera, presupuestal y contractual que soporten la toma de decisiones.
2.2.2.12 Coordinar y consolidar el seguimiento presupuestal de los proyectos ejecutados con recursos del Fondo Francisco José de Caldas, verificando la coherencia entre la ejecución financiera, los cronogramas aprobados y los informes de avance presentados por las áreas responsables.
2.2.2.13 Dirigir y asegurar el cumplimiento de los procesos, procedimientos, lineamientos y buenas prácticas asociadas a la administración y operación del Fondo Francisco José de Caldas, en armonía con la normatividad vigente y los instrumentos de gestión institucional.
2.2.2.14 Promover y gestionar la actualización de la herramienta tecnológica utilizada para la administración del Fondo, garantizando que refleje con precisión la realidad financiera, presupuestal, documental y contractual, y proponiendo mejoras que optimicen su funcionalidad y capacidad de seguimiento.
2.2.2.15 Ejecutar las demás actividades relacionadas con el objeto del contrato que sean necesarias para su adecuado cumplimiento y/o que le sean solicitadas por el supervisor, dentro del marco de la normativa y los procedimientos aplicables.  </v>
          </cell>
          <cell r="AD36" t="str">
            <v>Dirección de Gestión de Recursos para la Ciencia, la Tecnología y la Innovación (CTel)</v>
          </cell>
          <cell r="AE36" t="str">
            <v>CAROLINA OTILIA MONTEALEGRE CASTILLO</v>
          </cell>
          <cell r="AF36">
            <v>20928128</v>
          </cell>
          <cell r="AG36" t="str">
            <v>Director de Gestión de Recursos para la Ciencia, la Tecnología y la Innovación (CTel)</v>
          </cell>
          <cell r="AH36">
            <v>46031</v>
          </cell>
          <cell r="AI36">
            <v>46036</v>
          </cell>
          <cell r="AJ36">
            <v>46216</v>
          </cell>
          <cell r="AK36">
            <v>180</v>
          </cell>
          <cell r="AL36">
            <v>69000000</v>
          </cell>
          <cell r="AM36" t="str">
            <v>No</v>
          </cell>
          <cell r="AN36">
            <v>11500000</v>
          </cell>
          <cell r="AO36">
            <v>7726</v>
          </cell>
          <cell r="AP36">
            <v>9226</v>
          </cell>
          <cell r="AQ36">
            <v>46036</v>
          </cell>
          <cell r="AR36" t="str">
            <v>C-3999-1000-1-53105B-
3999067-02</v>
          </cell>
          <cell r="AS36" t="str">
            <v>INVERSION</v>
          </cell>
          <cell r="AT36" t="str">
            <v>NACION</v>
          </cell>
          <cell r="AU36" t="str">
            <v>No</v>
          </cell>
          <cell r="AW36" t="str">
            <v>Supervisión</v>
          </cell>
          <cell r="AX36" t="str">
            <v>CAROLINA OTILIA MONTEALEGRE CASTILLO</v>
          </cell>
          <cell r="AY36" t="str">
            <v>Cédula</v>
          </cell>
          <cell r="AZ36">
            <v>20928128</v>
          </cell>
          <cell r="BA36">
            <v>0</v>
          </cell>
          <cell r="BB36" t="str">
            <v>Director de Gestión de Recursos para la Ciencia la Tecnologia e Innovacion (CTeI)</v>
          </cell>
          <cell r="BC36">
            <v>46035</v>
          </cell>
          <cell r="BD36">
            <v>46031</v>
          </cell>
          <cell r="BE36" t="str">
            <v>SEGUROS DEL ESTADO S.A.</v>
          </cell>
          <cell r="BF36" t="str">
            <v>2 CUMPLIMIENTO</v>
          </cell>
          <cell r="BG36" t="str">
            <v>1 PÓLIZA</v>
          </cell>
          <cell r="CJ36">
            <v>46216</v>
          </cell>
          <cell r="CK36">
            <v>0</v>
          </cell>
          <cell r="CN36">
            <v>69000000</v>
          </cell>
          <cell r="CO36" t="e">
            <v>#N/A</v>
          </cell>
          <cell r="CP36" t="e">
            <v>#N/A</v>
          </cell>
          <cell r="CQ36" t="e">
            <v>#N/A</v>
          </cell>
          <cell r="CR36">
            <v>80111600</v>
          </cell>
          <cell r="CS36" t="str">
            <v>https://community.secop.gov.co/Public/Tendering/OpportunityDetail/Index?noticeUID=CO1.NTC.9439143&amp;isFromPublicArea=True&amp;isModal=true&amp;asPopupView=true</v>
          </cell>
          <cell r="CT36" t="str">
            <v>En Ejecucion</v>
          </cell>
          <cell r="CU36">
            <v>46053</v>
          </cell>
          <cell r="CW36" t="str">
            <v>ENERO</v>
          </cell>
          <cell r="CX36" t="e">
            <v>#N/A</v>
          </cell>
          <cell r="CY36">
            <v>0</v>
          </cell>
          <cell r="CZ36" t="e">
            <v>#VALUE!</v>
          </cell>
        </row>
        <row r="37">
          <cell r="D37" t="str">
            <v>035-2026</v>
          </cell>
          <cell r="E37" t="str">
            <v>DGR-CPS-0010-2026</v>
          </cell>
          <cell r="F37" t="str">
            <v>Contrato de Prestacion De Servicios Profesionales</v>
          </cell>
          <cell r="G37" t="str">
            <v>Contratación directa</v>
          </cell>
          <cell r="H37" t="str">
            <v>THALIA RUBIANO AVILA</v>
          </cell>
          <cell r="I37" t="str">
            <v>Cédula</v>
          </cell>
          <cell r="J37">
            <v>1049645840</v>
          </cell>
          <cell r="K37">
            <v>8</v>
          </cell>
          <cell r="L37" t="str">
            <v>FEMENINO</v>
          </cell>
          <cell r="M37" t="str">
            <v>Natural</v>
          </cell>
          <cell r="N37" t="str">
            <v>Ninguno</v>
          </cell>
          <cell r="O37">
            <v>35173</v>
          </cell>
          <cell r="P37">
            <v>46192</v>
          </cell>
          <cell r="Q37">
            <v>30</v>
          </cell>
          <cell r="R37" t="str">
            <v>ADMINISTRACION PUBLICA</v>
          </cell>
          <cell r="S37" t="str">
            <v>CALLE 28 # 11-33</v>
          </cell>
          <cell r="T37" t="str">
            <v>TUNJA</v>
          </cell>
          <cell r="U37" t="str">
            <v>COLOMBIA</v>
          </cell>
          <cell r="V37" t="str">
            <v>TRUBIANOAVILA15@GMAIL.COM</v>
          </cell>
          <cell r="W37">
            <v>3142205529</v>
          </cell>
          <cell r="X37" t="str">
            <v>NA</v>
          </cell>
          <cell r="Y37" t="str">
            <v>NA</v>
          </cell>
          <cell r="Z37" t="str">
            <v>Titulo profesional + titulo especializacion de 22 meses de experiencia profesional a 32 meses de experiencia profesional (Resolución 861 de 2025)</v>
          </cell>
          <cell r="AA37" t="str">
            <v>Prestar servicios profesionales, con plena autonomía técnica, administrativa y
financiera, para apoyar de manera integral las actividades de planeación de la
Dirección de Gestión de Recursos para la CTeI, mediante la actualización,
documentación y mejora de los procesos y procedimientos; la formulación,
actualización y seguimiento de los planes institucionales; la consolidación y análisis de
indicadores de gestión; y el desarrollo de acciones orientadas a fortalecer los procesos
de planeación, seguimiento y evaluación de la gestión de la Dirección.</v>
          </cell>
          <cell r="AB37" t="str">
            <v>2.2.2.1 Aplicar estrategias de Gestión de Cambio que acompañe la implementación de mejoras en los procesos,
procedimientos y actividades de la Dirección de Gestión de Recursos para el CTeI.
2.2.2.2 Realizar la revisión, análisis y documentación técnica de los procesos, procedimientos, lineamientos e
instrumentos que la Dirección requiera actualizar o ajustar.
2.2.2.3 Acompañar a la Dirección de Gestión de Recursos de la CTeI, cuando así lo requiera, en la atención a los
requerimientos de las diferentes Direcciones del Ministerio, los grupos internos del Ministerio, y/o los entes de control.
2.2.2.4 Asistir a las reuniones, mesas de trabajo y demás instancias, cuando se requiera.
2.2.2.5 Apoyar en la creación, modificación y ajuste de los procesos y procedimientos que se encuentren a cargo de la
Dirección de Gestión de Recursos.
2.2.2.6 Gestionar la aplicación de metodologías y construir instrumentos para la formulación de estrategias que
fortalezcan los procesos misionales a cargo de la Dirección en coherencia con los lineamientos establecidos por
el Ministerio: construcción de planes, generación de reportes e informes, seguimiento a compromisos, entre otros.
2.2.2.7 Generar una propuesta de mejoras a implementar en los procesos, procedimientos y actividades de la Dirección
de Gestión de Recursos para el CTeI.
2.2.2.8 Acompañar la gestión de auditorías internas y externas que se realizarán a los procesos a cargo de la
Dirección, así como direccionar, consolidad y hacer seguimiento a las respuestas ante entes de Control,
procurando la identificación de oportunidades de mejora que permitan optimizar la gestión de la Dirección de Gestión de Recursos.
2.2.2.9 Elaborar los documentos y propuestas e informes que le sean requeridos por el supervisor del contrato 2.2.2.10 Las demás relacionadas con el objeto del contrato, y que sean necesarias y/o le sean solicitadas por el
supervisor</v>
          </cell>
          <cell r="AC37" t="str">
            <v>2.2.2.1 Aplicar estrategias de Gestión de Cambio que acompañe la implementación de mejoras en los procesos, procedimientos y actividades de la Dirección de Gestión de Recursos para el CTeI.
2.2.2.2 Realizar la revisión, análisis y documentación técnica de los procesos, procedimientos, lineamientos e instrumentos que la Dirección requiera actualizar o ajustar.
2.2.2.3 Acompañar a la Dirección de Gestión de Recursos de la CTeI, cuando así lo requiera, en la atención a los requerimientos de las diferentes Direcciones del Ministerio, los grupos internos del Ministerio, y/o los entes de control.
2.2.2.4 Asistir a las reuniones, mesas de trabajo y demás instancias, cuando se requiera.
2.2.2.5 Apoyar en la creación, modificación y ajuste de los procesos y procedimientos que se encuentren a cargo de la Dirección de Gestión de Recursos.
2.2.2.6 Gestionar la aplicación de metodologías y construir instrumentos para la formulación de estrategias que fortalezcan los procesos misionales a cargo de la Dirección en coherencia con los lineamientos establecidos por el Ministerio: construcción de planes, generación de reportes e informes, seguimiento a compromisos, entre otros.
2.2.2.7 Generar una propuesta de mejoras a implementar en los procesos, procedimientos y actividades de la Dirección de Gestión de Recursos para el CTeI.
2.2.2.8 Acompañar la gestión de auditorías internas y externas que se realizarán a los procesos a cargo de la Dirección, así como direccionar, consolidad y hacer seguimiento a las respuestas ante entes de Control, procurando la identificación de oportunidades de mejora que permitan optimizar la gestión de la Dirección de Gestión de Recursos.
2.2.2.9 Elaborar los documentos y propuestas e informes que le sean requeridos por el supervisor del contrato 2.2.2.10 Las demás relacionadas con el objeto del contrato, y que sean necesarias y/o le sean solicitadas por el supervisor</v>
          </cell>
          <cell r="AD37" t="str">
            <v>Dirección de Gestión de Recursos para la Ciencia, la Tecnología y la Innovación (CTel)</v>
          </cell>
          <cell r="AE37" t="str">
            <v>CAROLINA OTILIA MONTEALEGRE CASTILLO</v>
          </cell>
          <cell r="AF37">
            <v>20928128</v>
          </cell>
          <cell r="AG37" t="str">
            <v>Director de Gestión de Recursos para la Ciencia, la Tecnología y la Innovación (CTel)</v>
          </cell>
          <cell r="AH37">
            <v>46031</v>
          </cell>
          <cell r="AI37">
            <v>46037</v>
          </cell>
          <cell r="AJ37">
            <v>46217</v>
          </cell>
          <cell r="AK37">
            <v>180</v>
          </cell>
          <cell r="AL37">
            <v>49440000</v>
          </cell>
          <cell r="AM37" t="str">
            <v>No</v>
          </cell>
          <cell r="AN37">
            <v>8240000.0000000009</v>
          </cell>
          <cell r="AO37">
            <v>7826</v>
          </cell>
          <cell r="AP37">
            <v>9326</v>
          </cell>
          <cell r="AQ37">
            <v>46036</v>
          </cell>
          <cell r="AR37" t="str">
            <v>C-3999-1000-1-53105B-
3999067-02</v>
          </cell>
          <cell r="AS37" t="str">
            <v>INVERSION</v>
          </cell>
          <cell r="AT37" t="str">
            <v>NACION</v>
          </cell>
          <cell r="AU37" t="str">
            <v>No</v>
          </cell>
          <cell r="AW37" t="str">
            <v>Supervisión</v>
          </cell>
          <cell r="AX37" t="str">
            <v>CAROLINA OTILIA MONTEALEGRE CASTILLO</v>
          </cell>
          <cell r="AY37" t="str">
            <v>Cédula</v>
          </cell>
          <cell r="AZ37">
            <v>20928128</v>
          </cell>
          <cell r="BA37">
            <v>0</v>
          </cell>
          <cell r="BB37" t="str">
            <v>Director de Gestión de Recursos para la Ciencia la Tecnologia e Innovacion (CTeI)</v>
          </cell>
          <cell r="BC37">
            <v>46037</v>
          </cell>
          <cell r="BD37">
            <v>46031</v>
          </cell>
          <cell r="BE37" t="str">
            <v>SEGUROS DEL ESTADO S.A.</v>
          </cell>
          <cell r="BF37" t="str">
            <v>2 CUMPLIMIENTO</v>
          </cell>
          <cell r="BG37" t="str">
            <v>1 PÓLIZA</v>
          </cell>
          <cell r="CJ37">
            <v>46217</v>
          </cell>
          <cell r="CK37">
            <v>0</v>
          </cell>
          <cell r="CN37">
            <v>49440000</v>
          </cell>
          <cell r="CO37" t="e">
            <v>#N/A</v>
          </cell>
          <cell r="CP37" t="e">
            <v>#N/A</v>
          </cell>
          <cell r="CQ37" t="e">
            <v>#N/A</v>
          </cell>
          <cell r="CR37">
            <v>80111600</v>
          </cell>
          <cell r="CS37" t="str">
            <v>https://community.secop.gov.co/Public/Tendering/OpportunityDetail/Index?noticeUID=CO1.NTC.9445355&amp;isFromPublicArea=True&amp;isModal=true&amp;asPopupView=true</v>
          </cell>
          <cell r="CT37" t="str">
            <v>En Ejecucion</v>
          </cell>
          <cell r="CU37">
            <v>46053</v>
          </cell>
          <cell r="CW37" t="str">
            <v>ENERO</v>
          </cell>
          <cell r="CX37" t="e">
            <v>#N/A</v>
          </cell>
          <cell r="CY37">
            <v>3</v>
          </cell>
          <cell r="CZ37" t="e">
            <v>#VALUE!</v>
          </cell>
        </row>
        <row r="38">
          <cell r="D38" t="str">
            <v>036-2026</v>
          </cell>
          <cell r="E38" t="str">
            <v>DGR-CPS-0011-2026</v>
          </cell>
          <cell r="F38" t="str">
            <v>Contrato de Prestacion De Servicios Profesionales</v>
          </cell>
          <cell r="G38" t="str">
            <v>Contratación directa</v>
          </cell>
          <cell r="H38" t="str">
            <v>LAURA XIMENA BUITRAGO PATAQUIVA</v>
          </cell>
          <cell r="I38" t="str">
            <v>Cédula</v>
          </cell>
          <cell r="J38">
            <v>1136882447</v>
          </cell>
          <cell r="K38">
            <v>7</v>
          </cell>
          <cell r="L38" t="str">
            <v>FEMENINO</v>
          </cell>
          <cell r="M38" t="str">
            <v>Natural</v>
          </cell>
          <cell r="N38" t="str">
            <v>Ninguno</v>
          </cell>
          <cell r="O38">
            <v>33079</v>
          </cell>
          <cell r="P38">
            <v>46192</v>
          </cell>
          <cell r="Q38">
            <v>35</v>
          </cell>
          <cell r="R38" t="str">
            <v>PROFESIONAL EN NEGOCIOS INTERNACIONALES</v>
          </cell>
          <cell r="S38" t="str">
            <v xml:space="preserve">CARRERA 32 A  # 23 79 INT 2 APTO 202 </v>
          </cell>
          <cell r="T38" t="str">
            <v>BOGOTA D.C.</v>
          </cell>
          <cell r="U38" t="str">
            <v>COLOMBIA</v>
          </cell>
          <cell r="V38" t="str">
            <v>LAURA.BUIP@GMAIL.COM</v>
          </cell>
          <cell r="W38">
            <v>3114434811</v>
          </cell>
          <cell r="X38" t="str">
            <v>NA</v>
          </cell>
          <cell r="Y38" t="str">
            <v>NA</v>
          </cell>
          <cell r="Z38" t="str">
            <v>Titulo profesional + titulo especializacion de 22 meses de experiencia profesional a 32 meses de experiencia profesional (Resolución 861 de 2025)</v>
          </cell>
          <cell r="AA38" t="str">
            <v>Prestar sus servicios profesionales con plena autonomía técnica, administrativa y financiera en la Dirección de Gestión de Recursos para la CTeI para apoyar en la formulación, actualización, análisis y seguimiento de los instrumentos de planeación estratégica, indicadores de gestión, riesgos, controles y planes institucionales, garantizando la adecuada articulación con el Modelo Integrado de Planeación y Gestión - MIPG, así como la consolidación de información técnica para la toma de decisiones</v>
          </cell>
          <cell r="AB38" t="str">
            <v>2.2.2.1 Apoyar la formulación, actualización y seguimiento de las acciones de planeación estratégica en la Dirección, en el marco del Modelo Integrado de Planeación y Gestión – MIPG, asegurando la articulación de los
instrumentos de gestión con los objetivos, políticas y lineamientos establecidos en el Ministerio.
2.2.2.2 Apoyar la creación, modificación, actualización y mejora continua de los procesos, procedimientos y
herramientas de gestión a cargo de la Dirección de Gestión de Recursos de la CTeI, conforme con los
lineamientos institucionales, normativos y de control interno vigentes.
2.2.2.3 Acompañar a la Dirección de Gestión de Recursos de la CTeI en la atención de requerimientos formulados por las diferentes Direcciones del Ministerio y entes de control, cuando así se le asigne, asegurando la oportunidad,
coherencia y calidad técnica de las respuestas.
2.2.2.4 Participar en la gestión y desarrollo de auditorías internas y externas que se realicen a los procesos bajo
responsabilidad de la Dirección, así como, consolidar y hacer seguimiento a las respuestas remitidas a los
entes de control.
2.2.2.5 Apoyar la planeación, seguimiento y evaluación de metas y actividades de los equipos de trabajo de la
Dirección de Gestión de Recursos para la CTeI, contribuyendo al cumplimiento de los objetivos estratégicos y
de gestión de la dependencia.
2.2.2.6 Brindar acompañamiento a los equipos técnicos de la Dirección con la identificación, valoración y monitoreo de los riesgos del proceso, de conformidad con los lineamientos institucionales.
2.2.2.7 Elaborar los documentos técnicos, informes, propuestas, actas y demás productos que le sean requeridos por el supervisor del contrato, garantizando la calidad, pertinencia y oportunidad en su entrega.
2.2.2.8 Asistir y participar activamente en reuniones, mesas de trabajo, comités y demás instancias convocadas por la Dirección o por el supervisor del contrato, aportando insumos técnicos y seguimiento a los compromisos
derivados de las mismas.
2.2.2.9 Apoyar la implementación y seguimiento de los instrumentos de planeación y gestión institucional que
contribuyan al cumplimiento de los objetivos y metas de la Dirección de Gestión de Recursos para la CTeI, en
concordancia con los lineamientos del MIPG y demás disposiciones aplicables.
2.2.2.10 Organizar, preparar y participar en el Comité de Gestión de Recursos para la CTeI, revisando las solicitudes de los documentos de inscripción al comité de las direcciones técnicas, y elaborando las actas del comité.
2.2.2.11 Las demás relacionadas con el objeto del contrato, y que sean necesarias y/o le sean solicitadas por el
supervisor</v>
          </cell>
          <cell r="AC38" t="str">
            <v>2.2.2.1 Apoyar la formulación, actualización y seguimiento de las acciones de planeación estratégica en la Dirección, en el marco del Modelo Integrado de Planeación y Gestión – MIPG, asegurando la articulación de los instrumentos de gestión con los objetivos, políticas y lineamientos establecidos en el Ministerio.
2.2.2.2 Apoyar la creación, modificación, actualización y mejora continua de los procesos, procedimientos y herramientas de gestión a cargo de la Dirección de Gestión de Recursos de la CTeI, conforme con los lineamientos institucionales, normativos y de control interno vigentes.
2.2.2.3 Acompañar a la Dirección de Gestión de Recursos de la CTeI en la atención de requerimientos formulados por las diferentes Direcciones del Ministerio y entes de control, cuando así se le asigne, asegurando la oportunidad, coherencia y calidad técnica de las respuestas.
2.2.2.4 Participar en la gestión y desarrollo de auditorías internas y externas que se realicen a los procesos bajo responsabilidad de la Dirección, así como, consolidar y hacer seguimiento a las respuestas remitidas a los entes de control.
2.2.2.5 Apoyar la planeación, seguimiento y evaluación de metas y actividades de los equipos de trabajo de la Dirección de Gestión de Recursos para la CTeI, contribuyendo al cumplimiento de los objetivos estratégicos y de gestión de la dependencia.
2.2.2.6 Brindar acompañamiento a los equipos técnicos de la Dirección con la identificación, valoración y monitoreo de los riesgos del proceso, de conformidad con los lineamientos institucionales.
2.2.2.7 Elaborar los documentos técnicos, informes, propuestas, actas y demás productos que le sean requeridos por el supervisor del contrato, garantizando la calidad, pertinencia y oportunidad en su entrega.
2.2.2.8 Asistir y participar activamente en reuniones, mesas de trabajo, comités y demás instancias convocadas por la Dirección o por el supervisor del contrato, aportando insumos técnicos y seguimiento a los compromisos derivados de las mismas.
2.2.2.9 Apoyar la implementación y seguimiento de los instrumentos de planeación y gestión institucional que contribuyan al cumplimiento de los objetivos y metas de la Dirección de Gestión de Recursos para la CTeI, en concordancia con los lineamientos del MIPG y demás disposiciones aplicables.
2.2.2.10 Organizar, preparar y participar en el Comité de Gestión de Recursos para la CTeI, revisando las solicitudes de los documentos de inscripción al comité de las direcciones técnicas, y elaborando las actas del comité.
2.2.2.11 Las demás relacionadas con el objeto del contrato, y que sean necesarias y/o le sean solicitadas por el supervisor</v>
          </cell>
          <cell r="AD38" t="str">
            <v>Dirección de Gestión de Recursos para la Ciencia, la Tecnología y la Innovación (CTel)</v>
          </cell>
          <cell r="AE38" t="str">
            <v>CAROLINA OTILIA MONTEALEGRE CASTILLO</v>
          </cell>
          <cell r="AF38">
            <v>20928128</v>
          </cell>
          <cell r="AG38" t="str">
            <v>Director de Gestión de Recursos para la Ciencia, la Tecnología y la Innovación (CTel)</v>
          </cell>
          <cell r="AH38">
            <v>46042</v>
          </cell>
          <cell r="AI38">
            <v>46044</v>
          </cell>
          <cell r="AJ38">
            <v>46224</v>
          </cell>
          <cell r="AK38">
            <v>180</v>
          </cell>
          <cell r="AL38">
            <v>54000000</v>
          </cell>
          <cell r="AM38" t="str">
            <v>No</v>
          </cell>
          <cell r="AN38">
            <v>9000000</v>
          </cell>
          <cell r="AO38">
            <v>34926</v>
          </cell>
          <cell r="AP38">
            <v>22326</v>
          </cell>
          <cell r="AQ38">
            <v>46044</v>
          </cell>
          <cell r="AR38" t="str">
            <v>C-3999-1000-1-53105B-
3999067-02</v>
          </cell>
          <cell r="AS38" t="str">
            <v>INVERSION</v>
          </cell>
          <cell r="AT38" t="str">
            <v>NACION</v>
          </cell>
          <cell r="AU38" t="str">
            <v>No</v>
          </cell>
          <cell r="AW38" t="str">
            <v>Supervisión</v>
          </cell>
          <cell r="AX38" t="str">
            <v>CAROLINA OTILIA MONTEALEGRE CASTILLO</v>
          </cell>
          <cell r="AY38" t="str">
            <v>Cédula</v>
          </cell>
          <cell r="AZ38">
            <v>20928128</v>
          </cell>
          <cell r="BA38">
            <v>0</v>
          </cell>
          <cell r="BB38" t="str">
            <v>Director de Gestión de Recursos para la Ciencia la Tecnologia e Innovacion (CTeI)</v>
          </cell>
          <cell r="BC38">
            <v>46044</v>
          </cell>
          <cell r="BD38">
            <v>46042</v>
          </cell>
          <cell r="BE38" t="str">
            <v>SEGUROS DEL ESTADO S.A.</v>
          </cell>
          <cell r="BF38" t="str">
            <v>2 CUMPLIMIENTO</v>
          </cell>
          <cell r="BG38" t="str">
            <v>1 PÓLIZA</v>
          </cell>
          <cell r="CJ38">
            <v>46224</v>
          </cell>
          <cell r="CK38">
            <v>0</v>
          </cell>
          <cell r="CN38">
            <v>54000000</v>
          </cell>
          <cell r="CO38" t="e">
            <v>#N/A</v>
          </cell>
          <cell r="CP38" t="e">
            <v>#N/A</v>
          </cell>
          <cell r="CQ38" t="e">
            <v>#N/A</v>
          </cell>
          <cell r="CR38">
            <v>80111600</v>
          </cell>
          <cell r="CS38" t="str">
            <v>https://community.secop.gov.co/Public/Tendering/OpportunityDetail/Index?noticeUID=CO1.NTC.9640754&amp;isFromPublicArea=True&amp;isModal=true&amp;asPopupView=true</v>
          </cell>
          <cell r="CT38" t="str">
            <v>En Ejecucion</v>
          </cell>
          <cell r="CU38">
            <v>46053</v>
          </cell>
          <cell r="CW38" t="str">
            <v>ENERO</v>
          </cell>
          <cell r="CX38" t="e">
            <v>#N/A</v>
          </cell>
          <cell r="CY38">
            <v>4</v>
          </cell>
          <cell r="CZ38" t="e">
            <v>#VALUE!</v>
          </cell>
        </row>
        <row r="39">
          <cell r="D39" t="str">
            <v>037-2026</v>
          </cell>
          <cell r="E39" t="str">
            <v>DGR-CPS-0012-2026</v>
          </cell>
          <cell r="F39" t="str">
            <v>Contrato de Prestacion De Servicios Profesionales</v>
          </cell>
          <cell r="G39" t="str">
            <v>Contratación directa</v>
          </cell>
          <cell r="H39" t="str">
            <v>XATLY ANABEL VIVAS MUNAR</v>
          </cell>
          <cell r="I39" t="str">
            <v>Cédula</v>
          </cell>
          <cell r="J39">
            <v>52435703</v>
          </cell>
          <cell r="K39">
            <v>6</v>
          </cell>
          <cell r="L39" t="str">
            <v>FEMENINO</v>
          </cell>
          <cell r="M39" t="str">
            <v>Natural</v>
          </cell>
          <cell r="N39" t="str">
            <v>Ninguno</v>
          </cell>
          <cell r="O39">
            <v>28426</v>
          </cell>
          <cell r="P39">
            <v>46192</v>
          </cell>
          <cell r="Q39">
            <v>48</v>
          </cell>
          <cell r="R39" t="str">
            <v>ECONOMISTA</v>
          </cell>
          <cell r="S39" t="str">
            <v>TRANSVERSAL 53A # 22-11 S</v>
          </cell>
          <cell r="T39" t="str">
            <v>BOGOTA D.C.</v>
          </cell>
          <cell r="U39" t="str">
            <v>COLOMBIA</v>
          </cell>
          <cell r="V39" t="str">
            <v>XATLY@HOTMAIL.COM</v>
          </cell>
          <cell r="W39">
            <v>3132974962</v>
          </cell>
          <cell r="X39" t="str">
            <v>NA</v>
          </cell>
          <cell r="Y39" t="str">
            <v>NA</v>
          </cell>
          <cell r="Z39" t="str">
            <v>Titulo profesional + titulo especializacion de 33 o mas meses de experiencia profesional (Resolución 861 de 2025)</v>
          </cell>
          <cell r="AA39" t="str">
            <v>Prestar sus servicios profesionales con plena autonomía, técnica, administrativa y financiera, en la Dirección de Gestión de Recursos para la CTeI, para apoyar la gestión, el seguimiento y la ejecución presupuestal, financiera, técnica y administrativa de los proyectos de inversión y mecanismos en CTeI a cargo de la Dirección de Gestión de Recursos, teniendo en cuenta los procesos y los procedimientos adoptados por la entidad</v>
          </cell>
          <cell r="AB39" t="str">
            <v xml:space="preserve">2.2.2.1. Liderar la programación y gestión presupuestal de los proyectos de inversión a cargo de la Dirección de Gestión de Recursos, coordinando con las dependencias competentes la desagregación, programación, ajustes normativos y financieros requeridos ante las instancias correspondientes.
2.2.2.2. Elaborar y gestionar ante el Departamento Nacional de Planeación los ajustes requeridos para el Decreto de Presupuesto de la vigencia 2026, relacionados con los proyectos de inversión a cargo de la Dirección de Gestión de Recursos.
2.2.2.3. Coordinar y analizar con las Direcciones Técnicas, la viabilidad financiera y presupuestal de los trámites requeridos para los proyectos de inversión en Ciencia, Tecnología e Innovación (CTeI) liderados por la Dirección de Gestión de Recursos, garantizando consistencia técnica, normativa y presupuestal.
2.2.2.4. Coordinar el control y seguimiento financiero los recursos asignados supervisando la gestión de CDP’s, RP’s, CDR’s, programación de PAC, Flujo de Caja, Reservas Presupuestales, Convenios Especiales de Cooperación y Cuentas del FFJC; implementando mecanismos de monitoreo permanente que permitan asegurar la disponibilidad y continuidad de los recursos.
2.2.2.5. Coordinar y realizar el seguimiento y control de los convenios especiales de cooperación asociados a los proyectos de inversión, verificando su disponibilidad, ejecución, saldos, y gestionando los trámites de modificación contractual que garanticen la continuidad y disponibilidad de los recursos.
2.2.2.6. Orientar y acompañar a las Direcciones Técnicas y a los equipos de la DGR en la interpretación, disponibilidad y uso adecuado de los recursos financieros, asegurando el seguimiento, ejecución y control de los proyectos de inversión.
2.2.2.7. Efectuar el seguimiento a la ejecución de los proyectos de inversión liderados por la Dirección de Gestión de Recursos y realizar informes periódicos para su presentación ante diferentes instancias del Ministerio.
2.2.2.8. Programar y actualizar, en articulación con las Direcciones Técnicas, la Dirección de Gestión de Recursos, la Dirección Administrativa y Financiera, y la Oficina Asesora de Planeación el Programa Anual de Caja (PAC), garantizando su coherencia con el desarrollo de los programas y mecanismos en CTeI, así como la ejecución presupuestal.
2.2.2.9. Gestionar, en articulación con las Direcciones Técnicas, la elaboración y consolidación de la justificación de las reservas presupuestales, garantizando su claridad y adecuado soporte técnico; así como el seguimiento a su ejecución.
2.2.2.10. Proyectar el flujo de caja de presupuesto mensual de los recursos gestionados en el FFJC asociados a los proyectos de inversión.
2.2.2.11. Apoyar y participar en las reuniones externas e internas de la dirección de acuerdo a las solicitudes que realice el supervisor.
2.2.2.12. Proyectar de acuerdo con su competencia, respuestas a las consultas, peticiones, quejas y reclamos radicadas en la dependencia por los clientes internos y externos, tomando en consideración los términos de la Ley y los procedimientos internos establecidos.
2.2.2.13. Realizar las acciones que correspondan para apoyar a la Dirección de Gestión de Recursos de la CTeI en el monitoreo y seguimiento a las operaciones a través del portafolio individual del Fondo Francisco José de Caldas (FFJC), en el marco del seguimiento de proyectos de CTeI y la supervisión de los contratos y convenios asignados por la Dirección de Gestión de Recursos.
2.2.2.14. Apoyar el seguimiento y control a los procesos operativos, financieros y de contratación, realizados por la Fiduciaria como administradora del Fondo y proponer e implementar acciones de optimización y mejoramiento continuo.
2.2.2.15. Apoyar la revisión, ajuste y generación de los procedimientos, manuales y reglamentos necesarios para garantizar la operación del Fondo Francisco José de Caldas.
2.2.2.16. Asistir, acompañar y asesorar a la entidad en los temas relacionados con el Comité Fiduciario del Fondo Francisco José de Caldas, llevando el control de los asuntos o actividades que deban ejecutarse.
2.2.2.17. Las demás relacionadas con el objeto del contrato, y que sean necesarias y/o le sean solicitadas por el supervisor.
</v>
          </cell>
          <cell r="AC39" t="str">
            <v xml:space="preserve">2.2.2.1. Liderar la programación y gestión presupuestal de los proyectos de inversión a cargo de la Dirección de Gestión de Recursos, coordinando con las dependencias competentes la desagregación, programación, ajustes normativos y financieros requeridos ante las instancias correspondientes.
2.2.2.2. Elaborar y gestionar ante el Departamento Nacional de Planeación los ajustes requeridos para el Decreto de Presupuesto de la vigencia 2026, relacionados con los proyectos de inversión a cargo de la Dirección de Gestión de Recursos.
2.2.2.3. Coordinar y analizar con las Direcciones Técnicas, la viabilidad financiera y presupuestal de los trámites requeridos para los proyectos de inversión en Ciencia, Tecnología e Innovación (CTeI) liderados por la Dirección de Gestión de Recursos, garantizando consistencia técnica, normativa y presupuestal.
2.2.2.4. Coordinar el control y seguimiento financiero los recursos asignados supervisando la gestión de CDP’s, RP’s, CDR’s, programación de PAC, Flujo de Caja, Reservas Presupuestales, Convenios Especiales de Cooperación y Cuentas del FFJC; implementando mecanismos de monitoreo permanente que permitan asegurar la disponibilidad y continuidad de los recursos.
2.2.2.5. Coordinar y realizar el seguimiento y control de los convenios especiales de cooperación asociados a los proyectos de inversión, verificando su disponibilidad, ejecución, saldos, y gestionando los trámites de modificación contractual que garanticen la continuidad y disponibilidad de los recursos.
2.2.2.6. Orientar y acompañar a las Direcciones Técnicas y a los equipos de la DGR en la interpretación, disponibilidad y uso adecuado de los recursos financieros, asegurando el seguimiento, ejecución y control de los proyectos de inversión.
2.2.2.7. Efectuar el seguimiento a la ejecución de los proyectos de inversión liderados por la Dirección de Gestión de Recursos y realizar informes periódicos para su presentación ante diferentes instancias del Ministerio.
2.2.2.8. Programar y actualizar, en articulación con las Direcciones Técnicas, la Dirección de Gestión de Recursos, la Dirección Administrativa y Financiera, y la Oficina Asesora de Planeación el Programa Anual de Caja (PAC), garantizando su coherencia con el desarrollo de los programas y mecanismos en CTeI, así como la ejecución presupuestal.
2.2.2.9. Gestionar, en articulación con las Direcciones Técnicas, la elaboración y consolidación de la justificación de las reservas presupuestales, garantizando su claridad y adecuado soporte técnico; así como el seguimiento a su ejecución.
2.2.2.10. Proyectar el flujo de caja de presupuesto mensual de los recursos gestionados en el FFJC asociados a los proyectos de inversión.
2.2.2.11. Apoyar y participar en las reuniones externas e internas de la dirección de acuerdo a las solicitudes que realice el supervisor.
2.2.2.12. Proyectar de acuerdo con su competencia, respuestas a las consultas, peticiones, quejas y reclamos radicadas en la dependencia por los clientes internos y externos, tomando en consideración los términos de la Ley y los procedimientos internos establecidos.
2.2.2.13. Realizar las acciones que correspondan para apoyar a la Dirección de Gestión de Recursos de la CTeI en el monitoreo y seguimiento a las operaciones a través del portafolio individual del Fondo Francisco José de Caldas (FFJC), en el marco del seguimiento de proyectos de CTeI y la supervisión de los contratos y convenios asignados por la Dirección de Gestión de Recursos.
2.2.2.14. Apoyar el seguimiento y control a los procesos operativos, financieros y de contratación, realizados por la Fiduciaria como administradora del Fondo y proponer e implementar acciones de optimización y mejoramiento continuo.
2.2.2.15. Apoyar la revisión, ajuste y generación de los procedimientos, manuales y reglamentos necesarios para garantizar la operación del Fondo Francisco José de Caldas.
2.2.2.16. Asistir, acompañar y asesorar a la entidad en los temas relacionados con el Comité Fiduciario del Fondo Francisco José de Caldas, llevando el control de los asuntos o actividades que deban ejecutarse.
2.2.2.17. Las demás relacionadas con el objeto del contrato, y que sean necesarias y/o le sean solicitadas por el supervisor. </v>
          </cell>
          <cell r="AD39" t="str">
            <v>Dirección de Gestión de Recursos para la Ciencia, la Tecnología y la Innovación (CTel)</v>
          </cell>
          <cell r="AE39" t="str">
            <v>CAROLINA OTILIA MONTEALEGRE CASTILLO</v>
          </cell>
          <cell r="AF39">
            <v>20928128</v>
          </cell>
          <cell r="AG39" t="str">
            <v>Director de Gestión de Recursos para la Ciencia, la Tecnología y la Innovación (CTel)</v>
          </cell>
          <cell r="AH39">
            <v>46031</v>
          </cell>
          <cell r="AI39">
            <v>46036</v>
          </cell>
          <cell r="AJ39">
            <v>46216</v>
          </cell>
          <cell r="AK39">
            <v>180</v>
          </cell>
          <cell r="AL39">
            <v>57000000</v>
          </cell>
          <cell r="AM39" t="str">
            <v>No</v>
          </cell>
          <cell r="AN39">
            <v>9500000</v>
          </cell>
          <cell r="AO39">
            <v>8226</v>
          </cell>
          <cell r="AP39">
            <v>8226</v>
          </cell>
          <cell r="AQ39">
            <v>46036</v>
          </cell>
          <cell r="AR39" t="str">
            <v>C-3999-1000-1-53105B-
3999067-02</v>
          </cell>
          <cell r="AS39" t="str">
            <v>INVERSION</v>
          </cell>
          <cell r="AT39" t="str">
            <v>NACION</v>
          </cell>
          <cell r="AU39" t="str">
            <v>No</v>
          </cell>
          <cell r="AW39" t="str">
            <v>Supervisión</v>
          </cell>
          <cell r="AX39" t="str">
            <v>CAROLINA OTILIA MONTEALEGRE CASTILLO</v>
          </cell>
          <cell r="AY39" t="str">
            <v>Cédula</v>
          </cell>
          <cell r="AZ39">
            <v>20928128</v>
          </cell>
          <cell r="BA39">
            <v>0</v>
          </cell>
          <cell r="BB39" t="str">
            <v>Director de Gestión de Recursos para la Ciencia la Tecnologia e Innovacion (CTeI)</v>
          </cell>
          <cell r="BC39">
            <v>46035</v>
          </cell>
          <cell r="BD39">
            <v>46031</v>
          </cell>
          <cell r="BE39" t="str">
            <v>SEGUROS DEL ESTADO S.A.</v>
          </cell>
          <cell r="BF39" t="str">
            <v>2 CUMPLIMIENTO</v>
          </cell>
          <cell r="BG39" t="str">
            <v>1 PÓLIZA</v>
          </cell>
          <cell r="BN39">
            <v>5150000</v>
          </cell>
          <cell r="BO39">
            <v>46111</v>
          </cell>
          <cell r="BP39">
            <v>46126</v>
          </cell>
          <cell r="BQ39">
            <v>62150000</v>
          </cell>
          <cell r="CJ39">
            <v>46216</v>
          </cell>
          <cell r="CK39">
            <v>5150000</v>
          </cell>
          <cell r="CM39" t="str">
            <v>ADICION Y OBLIGACIONES ESPECIFICAS //</v>
          </cell>
          <cell r="CN39">
            <v>62150000</v>
          </cell>
          <cell r="CO39" t="e">
            <v>#N/A</v>
          </cell>
          <cell r="CP39" t="e">
            <v>#N/A</v>
          </cell>
          <cell r="CQ39" t="e">
            <v>#N/A</v>
          </cell>
          <cell r="CR39">
            <v>80111600</v>
          </cell>
          <cell r="CS39" t="str">
            <v>https://community.secop.gov.co/Public/Tendering/OpportunityDetail/Index?noticeUID=CO1.NTC.9441242&amp;isFromPublicArea=True&amp;isModal=true&amp;asPopupView=true</v>
          </cell>
          <cell r="CT39" t="str">
            <v>En Ejecucion</v>
          </cell>
          <cell r="CU39">
            <v>46053</v>
          </cell>
          <cell r="CV39">
            <v>46112</v>
          </cell>
          <cell r="CW39" t="str">
            <v>ENERO</v>
          </cell>
          <cell r="CX39" t="e">
            <v>#N/A</v>
          </cell>
          <cell r="CY39">
            <v>5</v>
          </cell>
          <cell r="CZ39" t="e">
            <v>#VALUE!</v>
          </cell>
        </row>
        <row r="40">
          <cell r="D40" t="str">
            <v>038-2026</v>
          </cell>
          <cell r="E40" t="str">
            <v>DGR-CPS-0013-2026</v>
          </cell>
          <cell r="F40" t="str">
            <v>Contrato de Prestacion De Servicios Profesionales</v>
          </cell>
          <cell r="G40" t="str">
            <v>Contratación directa</v>
          </cell>
          <cell r="H40" t="str">
            <v>JOSE GENARO MENDEZ DIAZ</v>
          </cell>
          <cell r="I40" t="str">
            <v>Cédula</v>
          </cell>
          <cell r="J40">
            <v>79651858</v>
          </cell>
          <cell r="K40">
            <v>2</v>
          </cell>
          <cell r="L40" t="str">
            <v>MASCULINO</v>
          </cell>
          <cell r="M40" t="str">
            <v>Natural</v>
          </cell>
          <cell r="N40" t="str">
            <v>Ninguno</v>
          </cell>
          <cell r="O40">
            <v>27473</v>
          </cell>
          <cell r="P40">
            <v>46192</v>
          </cell>
          <cell r="Q40">
            <v>51</v>
          </cell>
          <cell r="R40" t="str">
            <v>ADMINISTRADOR DE EMPRESAS</v>
          </cell>
          <cell r="S40" t="str">
            <v>CARRERA 7E - 5 32 TORRE 8 APTO 302 LA ESTACION</v>
          </cell>
          <cell r="T40" t="str">
            <v>CAJICA</v>
          </cell>
          <cell r="U40" t="str">
            <v>COLOMBIA</v>
          </cell>
          <cell r="V40" t="str">
            <v>JOSEMENDEZDIAZ@HOTMAIL.COM</v>
          </cell>
          <cell r="W40">
            <v>3144777596</v>
          </cell>
          <cell r="X40" t="str">
            <v>NA</v>
          </cell>
          <cell r="Y40" t="str">
            <v>NA</v>
          </cell>
          <cell r="Z40" t="str">
            <v>Titulo profesional + titulo especializacion de 22 meses de experiencia profesional a 32 meses de experiencia profesional (Resolución 861 de 2025)</v>
          </cell>
          <cell r="AA40" t="str">
            <v>Prestar sus servicios profesionales con plena autonomía, técnica, administrativa y financiera, en la Dirección de Gestión de Recursos para la CTeI, para apoyar el seguimiento, la ejecución presupuestal, y la gestión técnica y administrativa de los proyectos de inversión, así mismo acompañar la gestión técnica, administrativa y financiera en el desarrollo los diferentes mecanismos de CTeI, en el marco de las competencias dispuestas para la Dirección</v>
          </cell>
          <cell r="AB40" t="str">
            <v>2.2.2.1 Coordinar, apoyar la gestión y presentar los informes de seguimiento mensual ante el DNP sobre la ejecución
de los proyectos de inversión de la Dirección de Gestión de Recursos para la CTeI o del Ministerio que le sean
asignados.
2.2.2.2 Realizar el seguimiento administrativo, financiero, técnico y demás trámites de ejecución de los programas y
proyectos de inversión derivados de los mecanismos de operación de los instrumentos de CTeI que le sean
asignados.
2.2.2.3 Apoyar, realizar y coordinar con el equipo financiero de la DGR el seguimiento y control de los convenios
especiales de cooperación asociados a los proyectos de inversión, verificando su disponibilidad, ejecución,
saldos, y gestionando los trámites de modificación contractual que garanticen la continuidad y disponibilidad de
los recursos.
2.2.2.4 Coordinar y gestionar el seguimiento y actualización de los sistemas de información, aplicativos y demás
herramientas tecnológicas internas y externas donde deba reportar información de los proyectos de inversión la
Dirección de Gestión de Recursos para la CTeI o del Ministerio que le sean asignados.
2.2.2.5 Apoyar y participar en las reuniones externas e internas de la dirección de acuerdo a las solicitudes que realice
el supervisor.
2.2.2.6 Proyectar de acuerdo con su competencia, respuestas a las consultas, peticiones, quejas y reclamos radicadas
en la dependencia por los clientes internos y externos, que le sean asignados por el supervisor del contrato,
tomando en consideración los términos de la Ley y los procedimientos internos establecidos por el Ministerio.
2.2.2.7 Asesorar a las Direcciones Técnicas del Ministerio y a los diferentes equipos de la DGR en los temas
financieros y presupuestales para el uso y la optimización de los recursos apropiados a los proyectos de
inversión y aquellos disponibles en el FFJC de acuerdo con las instrucciones del(la) Director(a) de la DGR.
2.2.2.8 Orientar y acompañar a las Direcciones Técnicas del Ministerio y a los diferentes equipos de la DGR en la
consulta de información presupuestal y en el adecuado manejo de los sistemas dispuestos por el ministerio
para tal fin.
2.2.2.9 Proponer la implementación de actividades de mejora en el Módulo de Gestión de Información (MGI),
enfocadas en la elaboración, ajuste y actualización de la información. 
2.2.2.10 Apoyar y acompañar a las Direcciones Técnicas y a los equipos de la DGR en las mesas técnicas que le sean
asignadas por el Director(a) de la DGR y/o supervisor(a) del contrato.
2.2.2.11 Analizar y evaluar la viabilidad financiera y presupuestal de los trámites requeridos para los proyectos de inversión en Ciencia, Tecnología e Innovación (CTeI) liderados por la Dirección de Gestión de Recursos, garantizando consistencia técnica, normativa y presupuestal.
2.2.2.12 Las demás relacionadas con el objeto del contrato, y que sean necesarias y/o le sean solicitadas por el supervisor</v>
          </cell>
          <cell r="AC40" t="str">
            <v>2.2.2.1 Coordinar, apoyar la gestión y presentar los informes de seguimiento mensual ante el DNP sobre la ejecución de los proyectos de inversión de la Dirección de Gestión de Recursos para la CTeI o del Ministerio que le sean asignados.
2.2.2.2 Realizar el seguimiento administrativo, financiero, técnico y demás trámites de ejecución de los programas y proyectos de inversión derivados de los mecanismos de operación de los instrumentos de CTeI que le sean asignados.
2.2.2.3 Apoyar, realizar y coordinar con el equipo financiero de la DGR el seguimiento y control de los convenios especiales de cooperación asociados a los proyectos de inversión, verificando su disponibilidad, ejecución, saldos, y gestionando los trámites de modificación contractual que garanticen la continuidad y disponibilidad de los recursos.
2.2.2.4 Coordinar y gestionar el seguimiento y actualización de los sistemas de información, aplicativos y demás herramientas tecnológicas internas y externas donde deba reportar información de los proyectos de inversión la Dirección de Gestión de Recursos para la CTeI o del Ministerio que le sean asignados.
2.2.2.5 Apoyar y participar en las reuniones externas e internas de la dirección de acuerdo a las solicitudes que realice el supervisor.
2.2.2.6 Proyectar de acuerdo con su competencia, respuestas a las consultas, peticiones, quejas y reclamos radicadas en la dependencia por los clientes internos y externos, que le sean asignados por el supervisor del contrato, tomando en consideración los términos de la Ley y los procedimientos internos establecidos por el Ministerio.
2.2.2.7 Asesorar a las Direcciones Técnicas del Ministerio y a los diferentes equipos de la DGR en los temas financieros y presupuestales para el uso y la optimización de los recursos apropiados a los proyectos de inversión y aquellos disponibles en el FFJC de acuerdo con las instrucciones del(la) Director(a) de la DGR.
2.2.2.8 Orientar y acompañar a las Direcciones Técnicas del Ministerio y a los diferentes equipos de la DGR en la consulta de información presupuestal y en el adecuado manejo de los sistemas dispuestos por el ministerio para tal fin.
2.2.2.9 Proponer la implementación de actividades de mejora en el Módulo de Gestión de Información (MGI), enfocadas en la elaboración, ajuste y actualización de la información. 
2.2.2.10 Apoyar y acompañar a las Direcciones Técnicas y a los equipos de la DGR en las mesas técnicas que le sean asignadas por el Director(a) de la DGR y/o supervisor(a) del contrato.
2.2.2.11 Analizar y evaluar la viabilidad financiera y presupuestal de los trámites requeridos para los proyectos de inversión en Ciencia, Tecnología e Innovación (CTeI) liderados por la Dirección de Gestión de Recursos, garantizando consistencia técnica, normativa y presupuestal.
2.2.2.12 Las demás relacionadas con el objeto del contrato, y que sean necesarias y/o le sean solicitadas por el supervisor</v>
          </cell>
          <cell r="AD40" t="str">
            <v>Dirección de Gestión de Recursos para la Ciencia, la Tecnología y la Innovación (CTel)</v>
          </cell>
          <cell r="AE40" t="str">
            <v>CAROLINA OTILIA MONTEALEGRE CASTILLO</v>
          </cell>
          <cell r="AF40">
            <v>20928128</v>
          </cell>
          <cell r="AG40" t="str">
            <v>Director de Gestión de Recursos para la Ciencia, la Tecnología y la Innovación (CTel)</v>
          </cell>
          <cell r="AH40">
            <v>46030</v>
          </cell>
          <cell r="AI40">
            <v>46036</v>
          </cell>
          <cell r="AJ40">
            <v>46216</v>
          </cell>
          <cell r="AK40">
            <v>180</v>
          </cell>
          <cell r="AL40">
            <v>52560000</v>
          </cell>
          <cell r="AM40" t="str">
            <v>No</v>
          </cell>
          <cell r="AN40">
            <v>8760000</v>
          </cell>
          <cell r="AO40">
            <v>8326</v>
          </cell>
          <cell r="AP40">
            <v>7326</v>
          </cell>
          <cell r="AQ40">
            <v>46036</v>
          </cell>
          <cell r="AR40" t="str">
            <v>C-3999-1000-1-53105B-
3999067-02</v>
          </cell>
          <cell r="AS40" t="str">
            <v>INVERSION</v>
          </cell>
          <cell r="AT40" t="str">
            <v>NACION</v>
          </cell>
          <cell r="AU40" t="str">
            <v>No</v>
          </cell>
          <cell r="AW40" t="str">
            <v>Supervisión</v>
          </cell>
          <cell r="AX40" t="str">
            <v>CAROLINA OTILIA MONTEALEGRE CASTILLO</v>
          </cell>
          <cell r="AY40" t="str">
            <v>Cédula</v>
          </cell>
          <cell r="AZ40">
            <v>20928128</v>
          </cell>
          <cell r="BA40">
            <v>0</v>
          </cell>
          <cell r="BB40" t="str">
            <v>Director de Gestión de Recursos para la Ciencia la Tecnologia e Innovacion (CTeI)</v>
          </cell>
          <cell r="BC40">
            <v>46031</v>
          </cell>
          <cell r="BD40">
            <v>46030</v>
          </cell>
          <cell r="BE40" t="str">
            <v>SEGUROS DEL ESTADO S.A.</v>
          </cell>
          <cell r="BF40" t="str">
            <v>2 CUMPLIMIENTO</v>
          </cell>
          <cell r="BG40" t="str">
            <v>1 PÓLIZA</v>
          </cell>
          <cell r="CJ40">
            <v>46216</v>
          </cell>
          <cell r="CK40">
            <v>0</v>
          </cell>
          <cell r="CN40">
            <v>52560000</v>
          </cell>
          <cell r="CO40" t="e">
            <v>#N/A</v>
          </cell>
          <cell r="CP40" t="e">
            <v>#N/A</v>
          </cell>
          <cell r="CQ40" t="e">
            <v>#N/A</v>
          </cell>
          <cell r="CR40">
            <v>80111600</v>
          </cell>
          <cell r="CS40" t="str">
            <v>https://community.secop.gov.co/Public/Tendering/OpportunityDetail/Index?noticeUID=CO1.NTC.9428906&amp;isFromPublicArea=True&amp;isModal=true&amp;asPopupView=true</v>
          </cell>
          <cell r="CT40" t="str">
            <v>En Ejecucion</v>
          </cell>
          <cell r="CU40">
            <v>46053</v>
          </cell>
          <cell r="CW40" t="str">
            <v>ENERO</v>
          </cell>
          <cell r="CX40" t="e">
            <v>#N/A</v>
          </cell>
          <cell r="CY40">
            <v>9</v>
          </cell>
          <cell r="CZ40" t="e">
            <v>#VALUE!</v>
          </cell>
        </row>
        <row r="41">
          <cell r="D41" t="str">
            <v>039-2026</v>
          </cell>
          <cell r="E41" t="str">
            <v>DGR-CPS-014-2026</v>
          </cell>
          <cell r="F41" t="str">
            <v>Contrato de Prestacion De Servicios Profesionales</v>
          </cell>
          <cell r="G41" t="str">
            <v>Contratación directa</v>
          </cell>
          <cell r="H41" t="str">
            <v>JULIA ISABEL PANTOJA GARCIA</v>
          </cell>
          <cell r="I41" t="str">
            <v>Cédula</v>
          </cell>
          <cell r="J41">
            <v>1143161506</v>
          </cell>
          <cell r="K41">
            <v>5</v>
          </cell>
          <cell r="L41" t="str">
            <v>FEMENINO</v>
          </cell>
          <cell r="M41" t="str">
            <v>NATURAL</v>
          </cell>
          <cell r="N41" t="str">
            <v>NINGUNO</v>
          </cell>
          <cell r="O41">
            <v>35532</v>
          </cell>
          <cell r="P41">
            <v>46192</v>
          </cell>
          <cell r="Q41">
            <v>29</v>
          </cell>
          <cell r="R41" t="str">
            <v>INGENIERO INDUSTRIAL</v>
          </cell>
          <cell r="S41" t="str">
            <v>CARRERA 47 - 22A 89 APTO 402</v>
          </cell>
          <cell r="T41" t="str">
            <v>BOGOTA D.C.</v>
          </cell>
          <cell r="U41" t="str">
            <v>COLOMBIA</v>
          </cell>
          <cell r="V41" t="str">
            <v>JULIPANTOJA12@GMAIL.COM</v>
          </cell>
          <cell r="W41">
            <v>3185791488</v>
          </cell>
          <cell r="X41" t="str">
            <v>NA</v>
          </cell>
          <cell r="Y41" t="str">
            <v>NA</v>
          </cell>
          <cell r="Z41" t="str">
            <v>Titulo profesional + titulo especializacion de 22 meses de experiencia profesional a 32 meses de experiencia profesional (Resolución 861 de 2025)</v>
          </cell>
          <cell r="AA41" t="str">
            <v>Prestar sus servicios profesionales con plena autonomía, técnica, administrativa y financiera, en la Dirección de Gestión de Recursos para la CTeI para realizar el apoyo a la supervisión de los contratos de administración de proyectos que le sean asignados por la Dirección de Gestión de Recursos para la Ciencia, la Tecnología y la Innovación.</v>
          </cell>
          <cell r="AB41" t="str">
            <v>2.2.2.1 Apoyar el seguimiento y control a los procesos operativos, financieros y de contratación gestionados en los
contratos de administración de proyectos designados por la Dirección de Gestión de recursos para la CTeI.
2.2.2.2 Apoyar la supervisión de los contratos y convenios designados por la Dirección de Gestión de Recursos para la
CTeI.
2.2.2.3 Apoyar y adelantar diligentemente las actividades necesarias para la gestión oportuna de pagos de recursos a
que dé lugar la ejecución de los convenios y/o contratos asociados a los contratos de administración de proyectos
designados por la Dirección de Gestión de Recursos para la CTeI.
2.2.2.4 Llevar los registros asociados con los pagos efectuados con cargo a los convenios y/o contratos que le sean
designados para supervisar y/o para apoyar la supervisión, de manera ordena.
2.2.2.5 Llevar el seguimiento y control mediante la elaboración de informes en la ejecución del rubro de supervisión y
seguimiento de los mecanismos asociados a los contratos de Administración de Proyectos de CTeI que le sean
asignados por el supervisor.
2.2.2.6 Apoyar la revisión financiera de la liquidación de la contratación derivada de cada convenio y/o contrato que le
sean asignados, a medida que ésta se va terminando, de conformidad con las directrices y procedimientos
establecidos para tal fin.
2.2.2.7 Proyectar las respuestas y apoyar el seguimiento de acuerdo con su competencia, a las consultas, peticiones,
quejas y reclamos radicadas en la dependencia, que le sean asignadas por el supervisor del contrato, tomando
en consideración los términos de la Ley y los procedimientos internos establecidos por el Ministerio.
2.2.2.8 Las demás relacionadas con el objeto del contrato, y que sean necesarias y/o le sean solicitadas por el supervisor
del contrato.</v>
          </cell>
          <cell r="AC41" t="str">
            <v>2.2.2.1 Apoyar el seguimiento y control a los procesos operativos, financieros y de contratación gestionados en los contratos de administración de proyectos designados por la Dirección de Gestión de recursos para la CTeI.
2.2.2.2 Apoyar la supervisión de los contratos y convenios designados por la Dirección de Gestión de Recursos para la CTeI.
2.2.2.3 Apoyar y adelantar diligentemente las actividades necesarias para la gestión oportuna de pagos de recursos a que dé lugar la ejecución de los convenios y/o contratos asociados a los contratos de administración de proyectos designados por la Dirección de Gestión de Recursos para la CTeI.
2.2.2.4 Llevar los registros asociados con los pagos efectuados con cargo a los convenios y/o contratos que le sean designados para supervisar y/o para apoyar la supervisión, de manera ordena.
2.2.2.5 Llevar el seguimiento y control mediante la elaboración de informes en la ejecución del rubro de supervisión y seguimiento de los mecanismos asociados a los contratos de Administración de Proyectos de CTeI que le sean asignados por el supervisor.
2.2.2.6 Apoyar la revisión financiera de la liquidación de la contratación derivada de cada convenio y/o contrato que le sean asignados, a medida que ésta se va terminando, de conformidad con las directrices y procedimientos establecidos para tal fin.
2.2.2.7 Proyectar las respuestas y apoyar el seguimiento de acuerdo con su competencia, a las consultas, peticiones, quejas y reclamos radicadas en la dependencia, que le sean asignadas por el supervisor del contrato, tomando en consideración los términos de la Ley y los procedimientos internos establecidos por el Ministerio.
2.2.2.8 Las demás relacionadas con el objeto del contrato, y que sean necesarias y/o le sean solicitadas por el supervisor del contrato.</v>
          </cell>
          <cell r="AD41" t="str">
            <v>Dirección de Gestión de Recursos para la Ciencia, la Tecnología y la Innovación (CTel)</v>
          </cell>
          <cell r="AE41" t="str">
            <v>CAROLINA OTILIA MONTEALEGRE CASTILLO</v>
          </cell>
          <cell r="AF41">
            <v>20928128</v>
          </cell>
          <cell r="AG41" t="str">
            <v>Director de Gestión de Recursos para la Ciencia, la Tecnología y la Innovación (CTel)</v>
          </cell>
          <cell r="AH41">
            <v>46031</v>
          </cell>
          <cell r="AI41">
            <v>46036</v>
          </cell>
          <cell r="AJ41">
            <v>46216</v>
          </cell>
          <cell r="AK41">
            <v>180</v>
          </cell>
          <cell r="AL41">
            <v>49440000</v>
          </cell>
          <cell r="AM41" t="str">
            <v>No</v>
          </cell>
          <cell r="AN41">
            <v>8240000.0000000009</v>
          </cell>
          <cell r="AO41">
            <v>8426</v>
          </cell>
          <cell r="AP41">
            <v>9426</v>
          </cell>
          <cell r="AQ41">
            <v>46036</v>
          </cell>
          <cell r="AR41" t="str">
            <v>C-3999-1000-1-53105B-
3999067-02</v>
          </cell>
          <cell r="AS41" t="str">
            <v>INVERSION</v>
          </cell>
          <cell r="AT41" t="str">
            <v>NACION</v>
          </cell>
          <cell r="AU41" t="str">
            <v>No</v>
          </cell>
          <cell r="AW41" t="str">
            <v>Supervisión</v>
          </cell>
          <cell r="AX41" t="str">
            <v>CAROLINA OTILIA MONTEALEGRE CASTILLO</v>
          </cell>
          <cell r="AY41" t="str">
            <v>Cédula</v>
          </cell>
          <cell r="AZ41">
            <v>20928128</v>
          </cell>
          <cell r="BA41">
            <v>0</v>
          </cell>
          <cell r="BB41" t="str">
            <v>Director de Gestión de Recursos para la Ciencia la Tecnologia e Innovacion (CTeI)</v>
          </cell>
          <cell r="BC41">
            <v>46035</v>
          </cell>
          <cell r="BD41">
            <v>46031</v>
          </cell>
          <cell r="BE41" t="str">
            <v>ASEGURADORA SOLIDARIA DE COLOMBIA</v>
          </cell>
          <cell r="BF41" t="str">
            <v>2 CUMPLIMIENTO</v>
          </cell>
          <cell r="BG41" t="str">
            <v>1 PÓLIZA</v>
          </cell>
          <cell r="CJ41">
            <v>46216</v>
          </cell>
          <cell r="CK41">
            <v>0</v>
          </cell>
          <cell r="CN41">
            <v>49440000</v>
          </cell>
          <cell r="CO41" t="e">
            <v>#N/A</v>
          </cell>
          <cell r="CP41" t="e">
            <v>#N/A</v>
          </cell>
          <cell r="CQ41" t="e">
            <v>#N/A</v>
          </cell>
          <cell r="CR41">
            <v>80111600</v>
          </cell>
          <cell r="CS41" t="str">
            <v>https://community.secop.gov.co/Public/Tendering/OpportunityDetail/Index?noticeUID=CO1.NTC.9449212&amp;isFromPublicArea=True&amp;isModal=true&amp;asPopupView=true</v>
          </cell>
          <cell r="CT41" t="str">
            <v>En Ejecucion</v>
          </cell>
          <cell r="CU41">
            <v>46053</v>
          </cell>
          <cell r="CW41" t="str">
            <v>ENERO</v>
          </cell>
          <cell r="CX41" t="e">
            <v>#N/A</v>
          </cell>
          <cell r="CY41">
            <v>6</v>
          </cell>
          <cell r="CZ41" t="e">
            <v>#VALUE!</v>
          </cell>
        </row>
        <row r="42">
          <cell r="D42" t="str">
            <v>040-2026</v>
          </cell>
          <cell r="E42" t="str">
            <v>CPS-STR-016-2026</v>
          </cell>
          <cell r="F42" t="str">
            <v>Contrato de Prestacion De Servicios Profesionales</v>
          </cell>
          <cell r="G42" t="str">
            <v>Contratación directa</v>
          </cell>
          <cell r="H42" t="str">
            <v>JAIRO HUMBERTO VARGAS ANGARITA</v>
          </cell>
          <cell r="I42" t="str">
            <v>Cédula</v>
          </cell>
          <cell r="J42">
            <v>7220659</v>
          </cell>
          <cell r="K42">
            <v>2</v>
          </cell>
          <cell r="L42" t="str">
            <v>MASCULINO</v>
          </cell>
          <cell r="M42" t="str">
            <v>Natural</v>
          </cell>
          <cell r="N42" t="str">
            <v>Ninguno</v>
          </cell>
          <cell r="O42">
            <v>23754</v>
          </cell>
          <cell r="P42">
            <v>46192</v>
          </cell>
          <cell r="Q42">
            <v>61</v>
          </cell>
          <cell r="R42" t="str">
            <v>INGENIERO EN TRANSPORTE Y VIAS</v>
          </cell>
          <cell r="S42" t="str">
            <v>CARRERA 13 NO 48 - 50. EDIFICIO K 13. APTO 306</v>
          </cell>
          <cell r="T42" t="str">
            <v>DUITAMA</v>
          </cell>
          <cell r="U42" t="str">
            <v>COLOMBIA</v>
          </cell>
          <cell r="V42" t="str">
            <v>JVARGAS9506@GMAIL.COM</v>
          </cell>
          <cell r="W42">
            <v>3115073749</v>
          </cell>
          <cell r="X42" t="str">
            <v>NA</v>
          </cell>
          <cell r="Y42" t="str">
            <v>NA</v>
          </cell>
          <cell r="Z42">
            <v>0</v>
          </cell>
          <cell r="AC42" t="str">
            <v/>
          </cell>
          <cell r="AD42" t="str">
            <v>Secretaría Técnica OCAD-SGR</v>
          </cell>
          <cell r="AE42" t="str">
            <v>CAROLINA OTILIA MONTEALEGRE CASTILLO</v>
          </cell>
          <cell r="AF42">
            <v>20928128</v>
          </cell>
          <cell r="AG42" t="str">
            <v>Secretaría Técnica OCAD-SGR</v>
          </cell>
          <cell r="AH42">
            <v>46029</v>
          </cell>
          <cell r="AI42">
            <v>46030</v>
          </cell>
          <cell r="AJ42">
            <v>46210</v>
          </cell>
          <cell r="AK42">
            <v>180</v>
          </cell>
          <cell r="AL42">
            <v>63617400</v>
          </cell>
          <cell r="AM42" t="str">
            <v>No</v>
          </cell>
          <cell r="AN42">
            <v>10602900</v>
          </cell>
          <cell r="AT42" t="str">
            <v>REGALIAS</v>
          </cell>
          <cell r="AU42" t="str">
            <v>No</v>
          </cell>
          <cell r="AW42" t="str">
            <v>Supervisión</v>
          </cell>
          <cell r="AX42" t="str">
            <v>CAROLINA OTILIA MONTEALEGRE CASTILLO</v>
          </cell>
          <cell r="AY42" t="str">
            <v>Cédula</v>
          </cell>
          <cell r="AZ42">
            <v>20928128</v>
          </cell>
          <cell r="BA42">
            <v>0</v>
          </cell>
          <cell r="BB42" t="str">
            <v>Director de Gestión de Recursos para la Ciencia la Tecnologia e Innovacion (CTeI)</v>
          </cell>
          <cell r="CJ42">
            <v>46210</v>
          </cell>
          <cell r="CK42">
            <v>0</v>
          </cell>
          <cell r="CN42">
            <v>63617400</v>
          </cell>
          <cell r="CO42" t="e">
            <v>#N/A</v>
          </cell>
          <cell r="CP42" t="e">
            <v>#N/A</v>
          </cell>
          <cell r="CQ42" t="e">
            <v>#N/A</v>
          </cell>
          <cell r="CS42" t="str">
            <v>https://community.secop.gov.co/Public/Tendering/OpportunityDetail/Index?noticeUID=CO1.NTC.9401792&amp;isFromPublicArea=True&amp;isModal=true&amp;asPopupView=true</v>
          </cell>
          <cell r="CX42" t="e">
            <v>#N/A</v>
          </cell>
          <cell r="CY42">
            <v>9</v>
          </cell>
          <cell r="CZ42" t="e">
            <v>#VALUE!</v>
          </cell>
        </row>
        <row r="43">
          <cell r="D43" t="str">
            <v>041-2026</v>
          </cell>
          <cell r="E43" t="str">
            <v>CPS-STR-017-2026</v>
          </cell>
          <cell r="F43" t="str">
            <v>Contrato de Prestacion De Servicios Profesionales</v>
          </cell>
          <cell r="G43" t="str">
            <v>Contratación directa</v>
          </cell>
          <cell r="H43" t="str">
            <v>ANA YANIBERTH RODRIGUEZ</v>
          </cell>
          <cell r="I43" t="str">
            <v>Cédula</v>
          </cell>
          <cell r="J43">
            <v>40042535</v>
          </cell>
          <cell r="K43">
            <v>4</v>
          </cell>
          <cell r="L43" t="str">
            <v>FEMENINO</v>
          </cell>
          <cell r="M43" t="str">
            <v>Natural</v>
          </cell>
          <cell r="N43" t="str">
            <v>Ninguno</v>
          </cell>
          <cell r="O43">
            <v>28340</v>
          </cell>
          <cell r="P43">
            <v>46192</v>
          </cell>
          <cell r="Q43">
            <v>48</v>
          </cell>
          <cell r="R43" t="str">
            <v/>
          </cell>
          <cell r="S43" t="str">
            <v>CARRERA 94 N ° 22 A - 90 TEUSAQUILLO INT 6 APTO 403</v>
          </cell>
          <cell r="T43" t="str">
            <v/>
          </cell>
          <cell r="U43" t="str">
            <v>COLOMBIA</v>
          </cell>
          <cell r="V43" t="str">
            <v>YANIBERTHRODRIGUEZ@HOTMAIL.COM</v>
          </cell>
          <cell r="W43">
            <v>2988825</v>
          </cell>
          <cell r="X43" t="str">
            <v>NA</v>
          </cell>
          <cell r="Y43" t="str">
            <v>NA</v>
          </cell>
          <cell r="Z43">
            <v>0</v>
          </cell>
          <cell r="AC43" t="str">
            <v/>
          </cell>
          <cell r="AD43" t="str">
            <v>Secretaría Técnica OCAD-SGR</v>
          </cell>
          <cell r="AE43" t="str">
            <v>CAROLINA OTILIA MONTEALEGRE CASTILLO</v>
          </cell>
          <cell r="AF43">
            <v>20928128</v>
          </cell>
          <cell r="AG43" t="str">
            <v>Secretaría Técnica OCAD-SGR</v>
          </cell>
          <cell r="AH43">
            <v>46029</v>
          </cell>
          <cell r="AI43">
            <v>46030</v>
          </cell>
          <cell r="AJ43">
            <v>46210</v>
          </cell>
          <cell r="AK43">
            <v>180</v>
          </cell>
          <cell r="AL43">
            <v>68400000</v>
          </cell>
          <cell r="AM43" t="str">
            <v>No</v>
          </cell>
          <cell r="AN43">
            <v>11400000</v>
          </cell>
          <cell r="AT43" t="str">
            <v>REGALIAS</v>
          </cell>
          <cell r="AU43" t="str">
            <v>No</v>
          </cell>
          <cell r="AW43" t="str">
            <v>Supervisión</v>
          </cell>
          <cell r="AX43" t="str">
            <v>CAROLINA OTILIA MONTEALEGRE CASTILLO</v>
          </cell>
          <cell r="AY43" t="str">
            <v>Cédula</v>
          </cell>
          <cell r="AZ43">
            <v>20928128</v>
          </cell>
          <cell r="BA43">
            <v>0</v>
          </cell>
          <cell r="BB43" t="str">
            <v>Director de Gestión de Recursos para la Ciencia la Tecnologia e Innovacion (CTeI)</v>
          </cell>
          <cell r="CJ43">
            <v>46210</v>
          </cell>
          <cell r="CK43">
            <v>0</v>
          </cell>
          <cell r="CN43">
            <v>68400000</v>
          </cell>
          <cell r="CO43" t="e">
            <v>#N/A</v>
          </cell>
          <cell r="CP43" t="e">
            <v>#N/A</v>
          </cell>
          <cell r="CQ43" t="e">
            <v>#N/A</v>
          </cell>
          <cell r="CS43" t="str">
            <v>https://community.secop.gov.co/Public/Tendering/OpportunityDetail/Index?noticeUID=CO1.NTC.9404481&amp;isFromPublicArea=True&amp;isModal=true&amp;asPopupView=true</v>
          </cell>
          <cell r="CX43" t="e">
            <v>#N/A</v>
          </cell>
          <cell r="CY43">
            <v>7</v>
          </cell>
          <cell r="CZ43" t="e">
            <v>#VALUE!</v>
          </cell>
        </row>
        <row r="44">
          <cell r="D44" t="str">
            <v>042-2026</v>
          </cell>
          <cell r="E44" t="str">
            <v>CPS-011-2026</v>
          </cell>
          <cell r="F44" t="str">
            <v>Contrato de Prestacion De Servicios Profesionales</v>
          </cell>
          <cell r="G44" t="str">
            <v>Contratación directa</v>
          </cell>
          <cell r="H44" t="str">
            <v>JENNY KATHERYN MARTINEZ NOCOVE</v>
          </cell>
          <cell r="I44" t="str">
            <v>Cédula</v>
          </cell>
          <cell r="J44">
            <v>1014236322</v>
          </cell>
          <cell r="K44">
            <v>2</v>
          </cell>
          <cell r="L44" t="str">
            <v>FEMENINO</v>
          </cell>
          <cell r="M44" t="str">
            <v>Natural</v>
          </cell>
          <cell r="N44" t="str">
            <v>Ninguno</v>
          </cell>
          <cell r="O44">
            <v>30215</v>
          </cell>
          <cell r="P44">
            <v>46192</v>
          </cell>
          <cell r="Q44">
            <v>43</v>
          </cell>
          <cell r="R44" t="str">
            <v xml:space="preserve">PROFESIONAL EN RELACIONES ECONOMICAS INTERNACIONALES	</v>
          </cell>
          <cell r="S44" t="str">
            <v xml:space="preserve">CARRERA 72  # 55 22 CASA NORMANDIA </v>
          </cell>
          <cell r="T44" t="str">
            <v>BOGOTA D.C.</v>
          </cell>
          <cell r="U44" t="str">
            <v>COLOMBIA</v>
          </cell>
          <cell r="V44" t="str">
            <v>JKMN2192@GMAIL.COM</v>
          </cell>
          <cell r="W44">
            <v>3156715675</v>
          </cell>
          <cell r="X44" t="str">
            <v>NA</v>
          </cell>
          <cell r="Y44" t="str">
            <v>NA</v>
          </cell>
          <cell r="Z44" t="str">
            <v>Titulo profesional + titulo especializacion de 0 meses de experiencia profesional a 22 meses de experiencia profesional (Resolución 861 de 2025)</v>
          </cell>
          <cell r="AA44" t="str">
            <v>LA CONTRATISTA se obliga a prestar a la ENTIDAD, con plena autonomía, técnica y administrativa, los servicios profesionales especializados en la Oficina Asesora Jurídica del Ministerio de Ciencia, Tecnología e Innovación, brindando apoyo en la estructuración, seguimiento y reporte de los componentes del Sistema de Gestión de Calidad asociados al proceso de gestión jurídica, así como apoyar en la actualización de procesos y procedimientos internos, en el marco del Modelo Integrado de Planeación y
Gestión (MIPG).</v>
          </cell>
          <cell r="AB44" t="str">
            <v>2.2.2.1. Apoyar en la construcción, reporte y seguimiento de los planes, riesgos,
indicadores de gestión y/o programáticos asociados al proceso de Gestión
Jurídica en el Sistema de Gestión de Calidad del Ministerio.
2.2.2.2. Realizar reporte y seguimiento a las actividades que, de acuerdo con
las políticas del Modelo Integrado de Planeación y Gestión - MIPG, se deban
cumplir y sean competencia de la Oficina Asesora Jurídica.
2.2.2.3. Apoyar en la construcción, actualización y/o depuración de los procesos
y/o procedimientos de conformidad con las directrices impartidas por la Oficina
Asesora de Planeación e Innovación Institucional del Ministerio.
2.2.2.4. Revisar y atender los asuntos y/o documentos que sean requeridos por
el supervisor, las dependencias del Ministerio, ciudadanos y/o entes de control,
relacionados con el objeto contractual.
2.2.2.5. Realizar seguimiento al cumplimiento de la Ley Transparencia y Acceso
a la Información Pública, de conformidad con el “Esquema de publicación de
información”, en los puntos a cargo de la Oficina Asesora Jurídica.
2.2.2.6. Brindar acompañamiento en las reuniones, auditorías internas y/o
externas, mesas de trabajo y/o comités, para atender y tratar temas
relacionados con el objeto contractual u obligaciones.
2.2.2.7. Revisar y/o actualizar las bases de datos y matrices de información a
cargo de la Oficina Asesora Jurídica del Ministerio.
2.2.2.8. Apoyar al Jefe de la Oficina Asesora Jurídica en el cumplimiento de las
actividades de Supervisión de Contratos a cargo, en cumplimiento de los
procedimientos internos de la Entidad.
2.2.2.9. Realizar seguimiento y generar alertas frente a las actividades de
gestión de cobro, en el cumplimiento de los procedimientos de la Oficina Asesora
Jurídica.</v>
          </cell>
          <cell r="AC44" t="str">
            <v>2.2.2.1. Apoyar en la construcción, reporte y seguimiento de los planes, riesgos, indicadores de gestión y/o programáticos asociados al proceso de Gestión Jurídica en el Sistema de Gestión de Calidad del Ministerio.
2.2.2.2. Realizar reporte y seguimiento a las actividades que, de acuerdo con las políticas del Modelo Integrado de Planeación y Gestión - MIPG, se deban cumplir y sean competencia de la Oficina Asesora Jurídica.
2.2.2.3. Apoyar en la construcción, actualización y/o depuración de los procesos y/o procedimientos de conformidad con las directrices impartidas por la Oficina Asesora de Planeación e Innovación Institucional del Ministerio.
2.2.2.4. Revisar y atender los asuntos y/o documentos que sean requeridos por el supervisor, las dependencias del Ministerio, ciudadanos y/o entes de control, relacionados con el objeto contractual.
2.2.2.5. Realizar seguimiento al cumplimiento de la Ley Transparencia y Acceso a la Información Pública, de conformidad con el “Esquema de publicación de información”, en los puntos a cargo de la Oficina Asesora Jurídica.
2.2.2.6. Brindar acompañamiento en las reuniones, auditorías internas y/o externas, mesas de trabajo y/o comités, para atender y tratar temas relacionados con el objeto contractual u obligaciones.
2.2.2.7. Revisar y/o actualizar las bases de datos y matrices de información a cargo de la Oficina Asesora Jurídica del Ministerio.
2.2.2.8. Apoyar al Jefe de la Oficina Asesora Jurídica en el cumplimiento de las actividades de Supervisión de Contratos a cargo, en cumplimiento de los procedimientos internos de la Entidad.
2.2.2.9. Realizar seguimiento y generar alertas frente a las actividades de gestión de cobro, en el cumplimiento de los procedimientos de la Oficina Asesora Jurídica.</v>
          </cell>
          <cell r="AD44" t="str">
            <v>Oficina Asesora Jurídica</v>
          </cell>
          <cell r="AE44" t="str">
            <v>ANDRES FELIPE VALENCIA LOPEZ</v>
          </cell>
          <cell r="AF44">
            <v>75097407</v>
          </cell>
          <cell r="AG44" t="str">
            <v>Secretaria General</v>
          </cell>
          <cell r="AH44">
            <v>46029</v>
          </cell>
          <cell r="AI44">
            <v>46030</v>
          </cell>
          <cell r="AJ44">
            <v>46210</v>
          </cell>
          <cell r="AK44">
            <v>180</v>
          </cell>
          <cell r="AL44">
            <v>40170000</v>
          </cell>
          <cell r="AM44" t="str">
            <v>No</v>
          </cell>
          <cell r="AN44">
            <v>6695000</v>
          </cell>
          <cell r="AS44" t="str">
            <v>INVERSION</v>
          </cell>
          <cell r="AT44" t="str">
            <v>NACION</v>
          </cell>
          <cell r="AU44" t="str">
            <v>No</v>
          </cell>
          <cell r="AW44" t="str">
            <v>Supervisión</v>
          </cell>
          <cell r="AX44" t="str">
            <v>ANDRES FELIPE VALENCIA LOPEZ</v>
          </cell>
          <cell r="AY44" t="str">
            <v>Cédula</v>
          </cell>
          <cell r="AZ44">
            <v>75097407</v>
          </cell>
          <cell r="BA44">
            <v>3</v>
          </cell>
          <cell r="BB44">
            <v>0</v>
          </cell>
          <cell r="BC44">
            <v>46029</v>
          </cell>
          <cell r="BD44">
            <v>46029</v>
          </cell>
          <cell r="BE44" t="str">
            <v>SEGUROS DEL ESTADO S.A.</v>
          </cell>
          <cell r="BF44" t="str">
            <v>2 CUMPLIMIENTO</v>
          </cell>
          <cell r="BG44" t="str">
            <v>1 PÓLIZA</v>
          </cell>
          <cell r="CJ44">
            <v>46210</v>
          </cell>
          <cell r="CK44">
            <v>0</v>
          </cell>
          <cell r="CN44">
            <v>40170000</v>
          </cell>
          <cell r="CO44" t="e">
            <v>#N/A</v>
          </cell>
          <cell r="CP44" t="e">
            <v>#N/A</v>
          </cell>
          <cell r="CQ44" t="e">
            <v>#N/A</v>
          </cell>
          <cell r="CR44">
            <v>80111600</v>
          </cell>
          <cell r="CS44" t="str">
            <v>https://community.secop.gov.co/Public/Tendering/OpportunityDetail/Index?noticeUID=CO1.NTC.9406779&amp;isFromPublicArea=True&amp;isModal=true&amp;asPopupView=true</v>
          </cell>
          <cell r="CT44" t="str">
            <v>En Ejecucion</v>
          </cell>
          <cell r="CU44">
            <v>46053</v>
          </cell>
          <cell r="CW44" t="str">
            <v>ENERO</v>
          </cell>
          <cell r="CX44" t="e">
            <v>#N/A</v>
          </cell>
          <cell r="CY44">
            <v>9</v>
          </cell>
          <cell r="CZ44" t="e">
            <v>#VALUE!</v>
          </cell>
        </row>
        <row r="45">
          <cell r="D45" t="str">
            <v>043-2026</v>
          </cell>
          <cell r="E45" t="str">
            <v>CPS-012-2026</v>
          </cell>
          <cell r="F45" t="str">
            <v>Contrato de Prestacion De Servicios Profesionales</v>
          </cell>
          <cell r="G45" t="str">
            <v>Contratación directa</v>
          </cell>
          <cell r="H45" t="str">
            <v>EDINSON CORREA VANEGAS</v>
          </cell>
          <cell r="I45" t="str">
            <v>Cédula</v>
          </cell>
          <cell r="J45">
            <v>91446964</v>
          </cell>
          <cell r="K45">
            <v>0</v>
          </cell>
          <cell r="L45" t="str">
            <v>MASCULINO</v>
          </cell>
          <cell r="M45" t="str">
            <v>Natural</v>
          </cell>
          <cell r="N45" t="str">
            <v>Ninguno</v>
          </cell>
          <cell r="O45">
            <v>28212</v>
          </cell>
          <cell r="P45">
            <v>46192</v>
          </cell>
          <cell r="Q45">
            <v>49</v>
          </cell>
          <cell r="R45" t="str">
            <v>ABOGADO</v>
          </cell>
          <cell r="S45" t="str">
            <v>CARRERA 80F # 9-34 CUARTO PISO</v>
          </cell>
          <cell r="T45" t="str">
            <v>BOGOTA D.C.</v>
          </cell>
          <cell r="U45" t="str">
            <v>COLOMBIA</v>
          </cell>
          <cell r="V45" t="str">
            <v>EDINSONCORREAV@GMAIL.COM</v>
          </cell>
          <cell r="W45">
            <v>3246828816</v>
          </cell>
          <cell r="X45" t="str">
            <v>NA</v>
          </cell>
          <cell r="Y45" t="str">
            <v>NA</v>
          </cell>
          <cell r="Z45" t="str">
            <v>Titulo profesional + titulo especializacion de 33 o mas meses de experiencia profesional (Resolución 861 de 2025)</v>
          </cell>
          <cell r="AA45" t="str">
            <v>EL CONTRATISTA se obliga a prestar a la ENTIDAD, con plena autonomía, técnica y administrativa, sus servicios profesionales especializados en la Oficina Asesora Jurídica, para ejercer la defensa y representación judicial y extrajudicial de los intereses del Ministerio de Ciencia, Tecnología e Innovación, gestionar el registro y reporte de procesos en el Sistema E-KOGUI, y elaborar informes de estado de litigios conforme a la política de defensa jurídica.</v>
          </cell>
          <cell r="AB45" t="str">
            <v>2.2.2.1. Ejercer de manera diligente y oportuna, la defensa y/o representación
judicial y extrajudicial en que sea parte el Ministerio y cumplir con las actividades
encomendadas que se deban desarrollar en cada una de las etapas e instancias
procesales.
2.2.2.2. Brindar soporte al Jefe de la Oficina Asesora Jurídica, en lo
relacionado con los riesgos, implicaciones y contingencia de los procesos,
su estrategia de defensa y solicitar la confirmación de las actuaciones,
especialmente cuando existan circunstancias nuevas o especiales que puedan
definir el curso del proceso.
2.2.2.3. Remitir copia de las actuaciones procesales derivadas de los procesos
judiciales a su cargo y en general cualquier información relevante para la
supervisión, así como actualizar los expedientes judiciales de acuerdo con la
documentación remitida por los despachos judiciales.
2.2.2.4. Presentar informes mensuales sobre el estado de los procesos
judiciales, en el que adicionalmente se indique el reporte de todo registro
o modificación que se realice en el Sistema Único de Gestión e Información
de la Actividad Litigiosa del Estado – E-KOGUI.
2.2.2.5. Realizar el registro y actualización de manera oportuna en el Sistema
Único de Gestión e Información Litigiosa del Estado – E-KOGUl las solicitudes de
conciliación extrajudicial, los procesos judiciales, los trámites arbitrales a su
cargo, así como, informar a la ANDJE y al Ministerio dentro de los quince (15)
días calendario siguientes, cualquier inconsistencia para su corrección.
2.2.2.6. Diligenciar las fichas que serán presentadas para estudio ante el Comité
de Conciliación, de conformidad con las recomendaciones de la Agencia
Nacional de Defensa Jurídica del Estado, la guía y el procedimiento
adoptados por el Ministerio para tal fin.
2.2.2.7. Realizar las capacitaciones sobre el uso y alcance del Sistema Único de
Gestión e Información de la Actividad Litigiosa del Estado – E-KOGUI que
convoque la Agencia Nacional de Defensa Jurídica del Estado, o el administrador
E-KOGUI de la entidad, así como realizar los cursos virtuales programados por
la misma ANDJE e informar al supervisor.
2.2.2.8. Apoyar en la elaboración y seguimiento de las actividades de la Política
de Prevención de Daño Antijurídico, así como, la Política de la Defensa Jurídica
del Ministerio.
2.2.2.9. Mantener actualizadas las bases de datos y matrices de información a
cargo de la Oficina Asesora Jurídica del Ministerio, especialmente la de procesos
judiciales.
2.2.2.10. Apoyar en la rendición de los informes y/o reportes relacionados con
los procesos judiciales, solicitados por las dependencias y/o autoridades
competentes de conformidad con las directrices impartidas por el supervisor.
2.2.2.11. Presentar el informe de Litigios, Demandas y Conciliaciones requerido
por la Dirección Administrativa y Financiera y la revisión de la conciliación del
reporte de Litigios, Demandas y Conciliaciones enviado por la Dirección
Administrativa y Financiera, para firma del Jefe de la Oficina Asesora Jurídica.</v>
          </cell>
          <cell r="AC45" t="str">
            <v>2.2.2.1. Ejercer de manera diligente y oportuna, la defensa y/o representación judicial y extrajudicial en que sea parte el Ministerio y cumplir con las actividades encomendadas que se deban desarrollar en cada una de las etapas e instancias procesales.
2.2.2.2. Brindar soporte al Jefe de la Oficina Asesora Jurídica, en lo relacionado con los riesgos, implicaciones y contingencia de los procesos, su estrategia de defensa y solicitar la confirmación de las actuaciones, especialmente cuando existan circunstancias nuevas o especiales que puedan definir el curso del proceso.
2.2.2.3. Remitir copia de las actuaciones procesales derivadas de los procesos judiciales a su cargo y en general cualquier información relevante para la supervisión, así como actualizar los expedientes judiciales de acuerdo con la documentación remitida por los despachos judiciales.
2.2.2.4. Presentar informes mensuales sobre el estado de los procesos judiciales, en el que adicionalmente se indique el reporte de todo registro o modificación que se realice en el Sistema Único de Gestión e Información de la Actividad Litigiosa del Estado – E-KOGUI.
2.2.2.5. Realizar el registro y actualización de manera oportuna en el Sistema Único de Gestión e Información Litigiosa del Estado – E-KOGUl las solicitudes de conciliación extrajudicial, los procesos judiciales, los trámites arbitrales a su cargo, así como, informar a la ANDJE y al Ministerio dentro de los quince (15) días calendario siguientes, cualquier inconsistencia para su corrección.
2.2.2.6. Diligenciar las fichas que serán presentadas para estudio ante el Comité de Conciliación, de conformidad con las recomendaciones de la Agencia Nacional de Defensa Jurídica del Estado, la guía y el procedimiento adoptados por el Ministerio para tal fin.
2.2.2.7. Realizar las capacitaciones sobre el uso y alcance del Sistema Único de Gestión e Información de la Actividad Litigiosa del Estado – E-KOGUI que convoque la Agencia Nacional de Defensa Jurídica del Estado, o el administrador E-KOGUI de la entidad, así como realizar los cursos virtuales programados por la misma ANDJE e informar al supervisor.
2.2.2.8. Apoyar en la elaboración y seguimiento de las actividades de la Política de Prevención de Daño Antijurídico, así como, la Política de la Defensa Jurídica del Ministerio.
2.2.2.9. Mantener actualizadas las bases de datos y matrices de información a cargo de la Oficina Asesora Jurídica del Ministerio, especialmente la de procesos judiciales.
2.2.2.10. Apoyar en la rendición de los informes y/o reportes relacionados con los procesos judiciales, solicitados por las dependencias y/o autoridades competentes de conformidad con las directrices impartidas por el supervisor.
2.2.2.11. Presentar el informe de Litigios, Demandas y Conciliaciones requerido por la Dirección Administrativa y Financiera y la revisión de la conciliación del reporte de Litigios, Demandas y Conciliaciones enviado por la Dirección Administrativa y Financiera, para firma del Jefe de la Oficina Asesora Jurídica.</v>
          </cell>
          <cell r="AD45" t="str">
            <v>Oficina Asesora Jurídica</v>
          </cell>
          <cell r="AE45" t="str">
            <v>ANDRES FELIPE VALENCIA LOPEZ</v>
          </cell>
          <cell r="AF45">
            <v>75097407</v>
          </cell>
          <cell r="AG45" t="str">
            <v>Secretaria General</v>
          </cell>
          <cell r="AH45">
            <v>46029</v>
          </cell>
          <cell r="AI45">
            <v>46030</v>
          </cell>
          <cell r="AJ45">
            <v>46210</v>
          </cell>
          <cell r="AK45">
            <v>180</v>
          </cell>
          <cell r="AL45">
            <v>56811198</v>
          </cell>
          <cell r="AM45" t="str">
            <v>No</v>
          </cell>
          <cell r="AN45">
            <v>9468533</v>
          </cell>
          <cell r="AS45" t="str">
            <v>INVERSION</v>
          </cell>
          <cell r="AT45" t="str">
            <v>NACION</v>
          </cell>
          <cell r="AU45" t="str">
            <v>No</v>
          </cell>
          <cell r="AW45" t="str">
            <v>Supervisión</v>
          </cell>
          <cell r="AX45" t="str">
            <v>ANDRES FELIPE VALENCIA LOPEZ</v>
          </cell>
          <cell r="AY45" t="str">
            <v>Cédula</v>
          </cell>
          <cell r="AZ45">
            <v>75097407</v>
          </cell>
          <cell r="BA45">
            <v>3</v>
          </cell>
          <cell r="BB45">
            <v>0</v>
          </cell>
          <cell r="BC45">
            <v>46030</v>
          </cell>
          <cell r="BD45">
            <v>46030</v>
          </cell>
          <cell r="BE45" t="str">
            <v>SEGUROS DEL ESTADO S.A.</v>
          </cell>
          <cell r="BF45" t="str">
            <v>2 CUMPLIMIENTO</v>
          </cell>
          <cell r="BG45" t="str">
            <v>1 PÓLIZA</v>
          </cell>
          <cell r="CJ45">
            <v>46210</v>
          </cell>
          <cell r="CK45">
            <v>0</v>
          </cell>
          <cell r="CN45">
            <v>56811198</v>
          </cell>
          <cell r="CO45" t="e">
            <v>#N/A</v>
          </cell>
          <cell r="CP45" t="e">
            <v>#N/A</v>
          </cell>
          <cell r="CQ45" t="e">
            <v>#N/A</v>
          </cell>
          <cell r="CR45">
            <v>80111600</v>
          </cell>
          <cell r="CS45" t="str">
            <v>https://community.secop.gov.co/Public/Tendering/OpportunityDetail/Index?noticeUID=CO1.NTC.9406931&amp;isFromPublicArea=True&amp;isModal=true&amp;asPopupView=true</v>
          </cell>
          <cell r="CT45" t="str">
            <v>En Ejecucion</v>
          </cell>
          <cell r="CU45">
            <v>46053</v>
          </cell>
          <cell r="CW45" t="str">
            <v>ENERO</v>
          </cell>
          <cell r="CX45" t="e">
            <v>#N/A</v>
          </cell>
          <cell r="CY45">
            <v>0</v>
          </cell>
          <cell r="CZ45" t="e">
            <v>#VALUE!</v>
          </cell>
        </row>
        <row r="46">
          <cell r="D46" t="str">
            <v>044-2026</v>
          </cell>
          <cell r="E46" t="str">
            <v>CPS-013-2026</v>
          </cell>
          <cell r="F46" t="str">
            <v>Contrato de Prestacion De Servicios Profesionales</v>
          </cell>
          <cell r="G46" t="str">
            <v>Contratación directa</v>
          </cell>
          <cell r="H46" t="str">
            <v>NAZLY MAYET CADENA RODRIGUEZ</v>
          </cell>
          <cell r="I46" t="str">
            <v>Cédula</v>
          </cell>
          <cell r="J46">
            <v>1098644122</v>
          </cell>
          <cell r="K46">
            <v>1</v>
          </cell>
          <cell r="L46" t="str">
            <v>FEMENINO</v>
          </cell>
          <cell r="M46" t="str">
            <v>Natural</v>
          </cell>
          <cell r="N46" t="str">
            <v>Ninguno</v>
          </cell>
          <cell r="O46">
            <v>32074</v>
          </cell>
          <cell r="P46">
            <v>46192</v>
          </cell>
          <cell r="Q46">
            <v>38</v>
          </cell>
          <cell r="R46" t="str">
            <v>ABOGADO</v>
          </cell>
          <cell r="S46" t="str">
            <v xml:space="preserve">DIAGONAL 61 D  # 24 46 APTO 408 CAMPIN </v>
          </cell>
          <cell r="T46" t="str">
            <v>BOGOTA D.C.</v>
          </cell>
          <cell r="U46" t="str">
            <v>COLOMBIA</v>
          </cell>
          <cell r="V46" t="str">
            <v>NAZLYCADENARODRIGUEZ@GMAIL.COM</v>
          </cell>
          <cell r="W46">
            <v>3002568945</v>
          </cell>
          <cell r="X46" t="str">
            <v>NA</v>
          </cell>
          <cell r="Y46" t="str">
            <v>NA</v>
          </cell>
          <cell r="Z46" t="str">
            <v>Titulo profesional + titulo especializacion de 33 o mas meses de experiencia profesional (Resolución 861 de 2025)</v>
          </cell>
          <cell r="AA46" t="str">
            <v>LA CONTRATISTA se obliga a prestar a la ENTIDAD con plena autonomía técnica y administrativa, servicios profesionales especializados en la Oficina Asesora Jurídica del Ministerio de Ciencia, Tecnología e Innovación, brindando apoyo en revisar y proyectar respuestas jurídicas en materia de convocatorias públicas, acciones de tutela, procesos disciplinarios en etapa de juzgamiento, y conceptos legales asignados a la Oficina Asesora Jurídica.</v>
          </cell>
          <cell r="AB46" t="str">
            <v>2.2.2.1. Revisar y/o proyectar respuestas a las peticiones asignadas por el
supervisor, conceptos y/o consultas jurídicas solicitadas por las
dependencias, ciudadanos y/o entidades teniendo en cuenta los
procedimientos internos del Ministerio y las directrices impartidas
por el supervisor.
2.2.2.2. Revisar y/o proyectar los actos administrativos en el marco de las
competencias de la Oficina Asesora Jurídica.
2.2.2.3. Brindar soporte en la revisión, de conformidad con la información
suministrada por las dependencias del Ministerio, de las
convocatorias públicas planeadas por el Ministerio y demás
documentos similares, en el marco de las competencias de la
Oficina Asesora Jurídica.
2.2.2.4. Apoyar en la proyección y/o revisión dentro de los términos legales,
las respuestas a los requerimientos formulados por autoridades
judiciales en el trámite de acciones de tutela.
2.2.2.5. Adelantar el trámite de los procesos disciplinarios en etapa de
juzgamiento, asignados por el supervisor, de acuerdo con los
procedimientos Internos de la Entidad.
2.2.2.6. Mantener actualizadas las bases de datos y matrices de información
a cargo de la Oficina Asesora Jurídica del Ministerio, de acuerdo con
los trámites asignados.</v>
          </cell>
          <cell r="AC46" t="str">
            <v>2.2.2.1. Revisar y/o proyectar respuestas a las peticiones asignadas por el supervisor, conceptos y/o consultas jurídicas solicitadas por las dependencias, ciudadanos y/o entidades teniendo en cuenta los procedimientos internos del Ministerio y las directrices impartidas por el supervisor.
2.2.2.2. Revisar y/o proyectar los actos administrativos en el marco de las competencias de la Oficina Asesora Jurídica.
2.2.2.3. Brindar soporte en la revisión, de conformidad con la información suministrada por las dependencias del Ministerio, de las convocatorias públicas planeadas por el Ministerio y demás documentos similares, en el marco de las competencias de la Oficina Asesora Jurídica.
2.2.2.4. Apoyar en la proyección y/o revisión dentro de los términos legales, las respuestas a los requerimientos formulados por autoridades judiciales en el trámite de acciones de tutela.
2.2.2.5. Adelantar el trámite de los procesos disciplinarios en etapa de juzgamiento, asignados por el supervisor, de acuerdo con los procedimientos Internos de la Entidad.
2.2.2.6. Mantener actualizadas las bases de datos y matrices de información a cargo de la Oficina Asesora Jurídica del Ministerio, de acuerdo con los trámites asignados.</v>
          </cell>
          <cell r="AD46" t="str">
            <v>Oficina Asesora Jurídica</v>
          </cell>
          <cell r="AE46" t="str">
            <v>ANDRES FELIPE VALENCIA LOPEZ</v>
          </cell>
          <cell r="AF46">
            <v>75097407</v>
          </cell>
          <cell r="AG46" t="str">
            <v>Secretaria General</v>
          </cell>
          <cell r="AH46">
            <v>46029</v>
          </cell>
          <cell r="AI46">
            <v>46030</v>
          </cell>
          <cell r="AJ46">
            <v>46210</v>
          </cell>
          <cell r="AK46">
            <v>180</v>
          </cell>
          <cell r="AL46">
            <v>55620000</v>
          </cell>
          <cell r="AM46" t="str">
            <v>No</v>
          </cell>
          <cell r="AN46">
            <v>9270000</v>
          </cell>
          <cell r="AS46" t="str">
            <v>INVERSION</v>
          </cell>
          <cell r="AT46" t="str">
            <v>NACION</v>
          </cell>
          <cell r="AU46" t="str">
            <v>No</v>
          </cell>
          <cell r="AW46" t="str">
            <v>Supervisión</v>
          </cell>
          <cell r="AX46" t="str">
            <v>ANDRES FELIPE VALENCIA LOPEZ</v>
          </cell>
          <cell r="AY46" t="str">
            <v>Cédula</v>
          </cell>
          <cell r="AZ46">
            <v>75097407</v>
          </cell>
          <cell r="BA46">
            <v>3</v>
          </cell>
          <cell r="BB46">
            <v>0</v>
          </cell>
          <cell r="BC46">
            <v>46030</v>
          </cell>
          <cell r="BD46">
            <v>46030</v>
          </cell>
          <cell r="BE46" t="str">
            <v>COMPAÑIA MUNDIAL DE SEGUROS S.A</v>
          </cell>
          <cell r="BF46" t="str">
            <v>2 CUMPLIMIENTO</v>
          </cell>
          <cell r="BG46" t="str">
            <v>1 PÓLIZA</v>
          </cell>
          <cell r="CJ46">
            <v>46210</v>
          </cell>
          <cell r="CK46">
            <v>0</v>
          </cell>
          <cell r="CN46">
            <v>55620000</v>
          </cell>
          <cell r="CO46" t="e">
            <v>#N/A</v>
          </cell>
          <cell r="CP46" t="e">
            <v>#N/A</v>
          </cell>
          <cell r="CQ46" t="e">
            <v>#N/A</v>
          </cell>
          <cell r="CR46">
            <v>80111600</v>
          </cell>
          <cell r="CS46" t="str">
            <v>https://community.secop.gov.co/Public/Tendering/OpportunityDetail/Index?noticeUID=CO1.NTC.9408137&amp;isFromPublicArea=True&amp;isModal=true&amp;asPopupView=true</v>
          </cell>
          <cell r="CT46" t="str">
            <v>En Ejecucion</v>
          </cell>
          <cell r="CU46">
            <v>46053</v>
          </cell>
          <cell r="CW46" t="str">
            <v>ENERO</v>
          </cell>
          <cell r="CX46" t="e">
            <v>#N/A</v>
          </cell>
          <cell r="CY46">
            <v>10</v>
          </cell>
          <cell r="CZ46" t="e">
            <v>#VALUE!</v>
          </cell>
        </row>
        <row r="47">
          <cell r="D47" t="str">
            <v>045-2026</v>
          </cell>
          <cell r="E47" t="str">
            <v>CPS-014-2026</v>
          </cell>
          <cell r="F47" t="str">
            <v>Contrato de Prestacion De Servicios Profesionales</v>
          </cell>
          <cell r="G47" t="str">
            <v>Contratación directa</v>
          </cell>
          <cell r="H47" t="str">
            <v>LUIS ARIEL MANCHOLA VARON</v>
          </cell>
          <cell r="I47" t="str">
            <v>Cédula</v>
          </cell>
          <cell r="J47">
            <v>14398962</v>
          </cell>
          <cell r="K47">
            <v>1</v>
          </cell>
          <cell r="L47" t="str">
            <v>MASCULINO</v>
          </cell>
          <cell r="M47" t="str">
            <v>Natural</v>
          </cell>
          <cell r="N47" t="str">
            <v>Ninguno</v>
          </cell>
          <cell r="O47">
            <v>30474</v>
          </cell>
          <cell r="P47">
            <v>46192</v>
          </cell>
          <cell r="Q47">
            <v>43</v>
          </cell>
          <cell r="R47" t="str">
            <v>CONTADOR PUBLICO</v>
          </cell>
          <cell r="S47" t="str">
            <v xml:space="preserve">CALLE 19 S  # 69 55 </v>
          </cell>
          <cell r="T47" t="str">
            <v>IBAGUE</v>
          </cell>
          <cell r="U47" t="str">
            <v>COLOMBIA</v>
          </cell>
          <cell r="V47" t="str">
            <v>LUISARIELMANCHOLA07@HOTMAIL.COM</v>
          </cell>
          <cell r="W47">
            <v>3212546328</v>
          </cell>
          <cell r="X47" t="str">
            <v>NA</v>
          </cell>
          <cell r="Y47" t="str">
            <v>NA</v>
          </cell>
          <cell r="Z47" t="str">
            <v>Titulo profesional + titulo especializacion de 0 meses de experiencia profesional a 22 meses de experiencia profesional (Resolución 861 de 2025)</v>
          </cell>
          <cell r="AA47" t="str">
            <v>EL/LA CONTRATISTA prestará a LA ENTIDAD, de forma autónoma y con sus propios medios, servicios profesionales especializados para apoyar a la Dirección Administrativa y Financiera Grupo de Apoyo Financiero y Presupuestal, en la ejecución presupuestal, gestión de la central de cuentas y administración de la información contable en el SIIF Nación y en el Sistema General de Regalías.</v>
          </cell>
          <cell r="AB47" t="str">
            <v>2.2.1.1 Adelantar la proyección de estudios previos, y demás documentos
precontractuales y prestar apoyo a la supervisión del proceso de adquisición
de certificados digitales.
2.2.1.2 Verificar que las órdenes de pago radicadas ante el Grupo Interno de
Trabajo de Apoyo Financiero y Presupuestal cumplan con todos los soportes
establecidos en los contratos o actos administrativos para su
obligación y posterior pago.
2.2.1.3 Realizar la correcta liquidación de los distintos descuentos a las
autorizaciones de pago siguiendo la normatividad aplicable en materia
tributaria, financiera y conforme con las cláusulas establecidas en cada uno
de los contratos.
2.2.1.4 Registrar las cuentas por pagar, obligaciones presupuestales, no
presupuestales y acreedores en el aplicativo SIIF Nación y Sistema de
Presupuesto y Giro de Regalías (SPGR) de las órdenes de pago realizando
los distintos descuentos a que haya lugar.
2.2.1.5 Verificar a través de los distintos medios la causación contable de las
obligaciones registradas en el sistema SIIF Nación y realizar los respectivos
ajustes contables a que haya lugar, los cuales deberán ser revisados y
aprobados por el Contador de la entidad.
2.2.1.6 Realizar la conciliación de las operaciones recíprocas que se reportan
trimestralmente en el SCHIP de la Contaduría General de la Nación, solicitar
soporte emitido por la entidad, documentar las conciliaciones con cada una
de las Entidades y presentar un informe de la gestión realizada por
trimestre.
2.2.1.7 Revisar mensualmente el cumplimiento de las políticas contables adoptadas
para los Inventarios, propiedad, planta y equipo e intangibles y efectuar el
correspondiente registro de los movimientos del almacén reportado por el
GIT de Apoyo Logístico y Documental en el Sistema Integrado de Información Financiera SIIF Nación y remitir para aprobación del Profesional
especializado con funciones de Contador.
2.2.1.8 Apoyar en la elaboración de las notas a los estados financieros siguiendo la
normatividad aplicable de conformidad con la distribución efectuada.
2.2.1.9 Actualizar las cuentas contables relacionadas con los contratos de
recuperación contingente, teniendo como soporte los respectivos informes
de supervisión aprobados y remitir para la respectiva revisión y aprobación
del Profesional especializado con funciones de Contador del Ministerio, en los
aplicativos y medios establecidos.
2.2.1.10 Realizar la verificación de las cuentas bancarias en el aplicativo manejado
por la entidad y apoyar las autorizaciones de endosos de cuentas.
2.2.1.11 Estructurar y/o evaluar financieramente los procesos de contratación del
Ministerio que le sean asignados, realizando el respectivo acompañamiento
en las diferentes etapas del proceso.
2.2.1.12 Proponer desde sus conocimientos el mejoramiento de las distintas ayudas
tecnológicas, plantillas utilizadas dentro del proceso de liquidación de
deducciones de los distintos contratos.
2.2.1.13 Apoyar con la estructuración y elaboración de los medios magnéticos de
carácter nacional garantizando la correcta validación de los formatos.
2.2.1.14 Elaborar los medios magnéticos de carácter territorial, garantizando la
correcta validación de las cifras que se van a reportar.
2.2.1.15 Realizar circularización de saldos, de manera periódica a las entidades
privadas con las cuales el Ministerio haya realizado contratos de
recuperación contingente, presentando un informe trimestral de las
gestiones realizadas.</v>
          </cell>
          <cell r="AC47" t="str">
            <v>2.2.1.1 Adelantar la proyección de estudios previos, y demás documentos precontractuales y prestar apoyo a la supervisión del proceso de adquisición de certificados digitales.
2.2.1.2 Verificar que las órdenes de pago radicadas ante el Grupo Interno de Trabajo de Apoyo Financiero y Presupuestal cumplan con todos los soportes establecidos en los contratos o actos administrativos para su obligación y posterior pago.
2.2.1.3 Realizar la correcta liquidación de los distintos descuentos a las autorizaciones de pago siguiendo la normatividad aplicable en materia tributaria, financiera y conforme con las cláusulas establecidas en cada uno de los contratos.
2.2.1.4 Registrar las cuentas por pagar, obligaciones presupuestales, no presupuestales y acreedores en el aplicativo SIIF Nación y Sistema de Presupuesto y Giro de Regalías (SPGR) de las órdenes de pago realizando los distintos descuentos a que haya lugar.
2.2.1.5 Verificar a través de los distintos medios la causación contable de las obligaciones registradas en el sistema SIIF Nación y realizar los respectivos ajustes contables a que haya lugar, los cuales deberán ser revisados y aprobados por el Contador de la entidad.
2.2.1.6 Realizar la conciliación de las operaciones recíprocas que se reportan trimestralmente en el SCHIP de la Contaduría General de la Nación, solicitar soporte emitido por la entidad, documentar las conciliaciones con cada una de las Entidades y presentar un informe de la gestión realizada por trimestre.
2.2.1.7 Revisar mensualmente el cumplimiento de las políticas contables adoptadas para los Inventarios, propiedad, planta y equipo e intangibles y efectuar el correspondiente registro de los movimientos del almacén reportado por el GIT de Apoyo Logístico y Documental en el Sistema Integrado de Información Financiera SIIF Nación y remitir para aprobación del Profesional especializado con funciones de Contador.
2.2.1.8 Apoyar en la elaboración de las notas a los estados financieros siguiendo la normatividad aplicable de conformidad con la distribución efectuada.
2.2.1.9 Actualizar las cuentas contables relacionadas con los contratos de recuperación contingente, teniendo como soporte los respectivos informes de supervisión aprobados y remitir para la respectiva revisión y aprobación del Profesional especializado con funciones de Contador del Ministerio, en los aplicativos y medios establecidos.
2.2.1.10 Realizar la verificación de las cuentas bancarias en el aplicativo manejado por la entidad y apoyar las autorizaciones de endosos de cuentas.
2.2.1.11 Estructurar y/o evaluar financieramente los procesos de contratación del Ministerio que le sean asignados, realizando el respectivo acompañamiento en las diferentes etapas del proceso.
2.2.1.12 Proponer desde sus conocimientos el mejoramiento de las distintas ayudas tecnológicas, plantillas utilizadas dentro del proceso de liquidación de deducciones de los distintos contratos.
2.2.1.13 Apoyar con la estructuración y elaboración de los medios magnéticos de carácter nacional garantizando la correcta validación de los formatos.
2.2.1.14 Elaborar los medios magnéticos de carácter territorial, garantizando la correcta validación de las cifras que se van a reportar.
2.2.1.15 Realizar circularización de saldos, de manera periódica a las entidades privadas con las cuales el Ministerio haya realizado contratos de recuperación contingente, presentando un informe trimestral de las gestiones realizadas.</v>
          </cell>
          <cell r="AD47" t="str">
            <v>Dirección Administrativa y Financiera</v>
          </cell>
          <cell r="AE47" t="str">
            <v>ANDRES FELIPE VALENCIA LOPEZ</v>
          </cell>
          <cell r="AF47">
            <v>75097407</v>
          </cell>
          <cell r="AG47" t="str">
            <v>Secretaria General</v>
          </cell>
          <cell r="AH47">
            <v>46029</v>
          </cell>
          <cell r="AI47">
            <v>46030</v>
          </cell>
          <cell r="AJ47">
            <v>46210</v>
          </cell>
          <cell r="AK47">
            <v>180</v>
          </cell>
          <cell r="AL47">
            <v>39000000</v>
          </cell>
          <cell r="AM47" t="str">
            <v>No</v>
          </cell>
          <cell r="AN47">
            <v>6500000</v>
          </cell>
          <cell r="AS47" t="str">
            <v>INVERSION</v>
          </cell>
          <cell r="AT47" t="str">
            <v>NACION</v>
          </cell>
          <cell r="AU47" t="str">
            <v>No</v>
          </cell>
          <cell r="AW47" t="str">
            <v>Supervisión</v>
          </cell>
          <cell r="AX47" t="str">
            <v>LUZ MYRIAM LOZADA MARTIN</v>
          </cell>
          <cell r="AY47" t="str">
            <v>Cédula</v>
          </cell>
          <cell r="AZ47">
            <v>52237315</v>
          </cell>
          <cell r="BA47">
            <v>2</v>
          </cell>
          <cell r="BB47" t="str">
            <v>Profesional Especializado, Código 2028 Grado 19</v>
          </cell>
          <cell r="BC47">
            <v>46029</v>
          </cell>
          <cell r="BD47">
            <v>46029</v>
          </cell>
          <cell r="BE47" t="str">
            <v>COMPAÑIA MUNDIAL DE SEGUROS S.A</v>
          </cell>
          <cell r="BF47" t="str">
            <v>2 CUMPLIMIENTO</v>
          </cell>
          <cell r="BG47" t="str">
            <v>1 PÓLIZA</v>
          </cell>
          <cell r="CJ47">
            <v>46210</v>
          </cell>
          <cell r="CK47">
            <v>0</v>
          </cell>
          <cell r="CN47">
            <v>39000000</v>
          </cell>
          <cell r="CO47" t="e">
            <v>#N/A</v>
          </cell>
          <cell r="CP47" t="e">
            <v>#N/A</v>
          </cell>
          <cell r="CQ47" t="e">
            <v>#N/A</v>
          </cell>
          <cell r="CR47">
            <v>80111600</v>
          </cell>
          <cell r="CS47" t="str">
            <v>https://community.secop.gov.co/Public/Tendering/OpportunityDetail/Index?noticeUID=CO1.NTC.9408166&amp;isFromPublicArea=True&amp;isModal=true&amp;asPopupView=true</v>
          </cell>
          <cell r="CT47" t="str">
            <v>En Ejecucion</v>
          </cell>
          <cell r="CU47">
            <v>46053</v>
          </cell>
          <cell r="CW47" t="str">
            <v>ENERO</v>
          </cell>
          <cell r="CX47" t="e">
            <v>#N/A</v>
          </cell>
          <cell r="CY47">
            <v>1</v>
          </cell>
          <cell r="CZ47" t="e">
            <v>#VALUE!</v>
          </cell>
        </row>
        <row r="48">
          <cell r="D48" t="str">
            <v>046-2026</v>
          </cell>
          <cell r="E48" t="str">
            <v>CPS-STR-018-2026</v>
          </cell>
          <cell r="F48" t="str">
            <v>Contrato de Prestacion De Servicios Profesionales</v>
          </cell>
          <cell r="G48" t="str">
            <v>Contratación directa</v>
          </cell>
          <cell r="H48" t="str">
            <v>ALEXANDER MEDINA CHARRY</v>
          </cell>
          <cell r="I48" t="str">
            <v>Cédula</v>
          </cell>
          <cell r="J48">
            <v>1075281747</v>
          </cell>
          <cell r="K48">
            <v>1</v>
          </cell>
          <cell r="L48" t="str">
            <v>MASCULINO</v>
          </cell>
          <cell r="M48" t="str">
            <v>Natural</v>
          </cell>
          <cell r="N48" t="str">
            <v>Ninguno</v>
          </cell>
          <cell r="O48">
            <v>34537</v>
          </cell>
          <cell r="P48">
            <v>46192</v>
          </cell>
          <cell r="Q48">
            <v>31</v>
          </cell>
          <cell r="R48" t="str">
            <v/>
          </cell>
          <cell r="S48" t="str">
            <v>CALLE 67 1 3</v>
          </cell>
          <cell r="T48" t="str">
            <v/>
          </cell>
          <cell r="U48" t="str">
            <v>COLOMBIA</v>
          </cell>
          <cell r="V48" t="str">
            <v>ALEXANDERMEDINA_11@HOTMAIL.COM</v>
          </cell>
          <cell r="W48">
            <v>321488536</v>
          </cell>
          <cell r="X48" t="str">
            <v>NA</v>
          </cell>
          <cell r="Y48" t="str">
            <v>NA</v>
          </cell>
          <cell r="Z48">
            <v>0</v>
          </cell>
          <cell r="AC48" t="str">
            <v/>
          </cell>
          <cell r="AD48" t="str">
            <v>Secretaría Técnica OCAD-SGR</v>
          </cell>
          <cell r="AE48" t="str">
            <v>CAROLINA OTILIA MONTEALEGRE CASTILLO</v>
          </cell>
          <cell r="AF48">
            <v>20928128</v>
          </cell>
          <cell r="AG48" t="str">
            <v>Secretaría Técnica OCAD-SGR</v>
          </cell>
          <cell r="AH48">
            <v>46029</v>
          </cell>
          <cell r="AI48">
            <v>46030</v>
          </cell>
          <cell r="AJ48">
            <v>46210</v>
          </cell>
          <cell r="AK48">
            <v>180</v>
          </cell>
          <cell r="AL48">
            <v>42000000</v>
          </cell>
          <cell r="AM48" t="str">
            <v>No</v>
          </cell>
          <cell r="AN48">
            <v>7000000</v>
          </cell>
          <cell r="AT48" t="str">
            <v>REGALIAS</v>
          </cell>
          <cell r="AU48" t="str">
            <v>No</v>
          </cell>
          <cell r="AW48" t="str">
            <v>Supervisión</v>
          </cell>
          <cell r="AX48" t="str">
            <v>CAROLINA OTILIA MONTEALEGRE CASTILLO</v>
          </cell>
          <cell r="AY48" t="str">
            <v>Cédula</v>
          </cell>
          <cell r="AZ48">
            <v>20928128</v>
          </cell>
          <cell r="BA48">
            <v>0</v>
          </cell>
          <cell r="BB48" t="str">
            <v>Director de Gestión de Recursos para la Ciencia la Tecnologia e Innovacion (CTeI)</v>
          </cell>
          <cell r="CJ48">
            <v>46210</v>
          </cell>
          <cell r="CK48">
            <v>0</v>
          </cell>
          <cell r="CN48">
            <v>42000000</v>
          </cell>
          <cell r="CO48" t="e">
            <v>#N/A</v>
          </cell>
          <cell r="CP48" t="e">
            <v>#N/A</v>
          </cell>
          <cell r="CQ48" t="e">
            <v>#N/A</v>
          </cell>
          <cell r="CS48" t="str">
            <v>https://community.secop.gov.co/Public/Tendering/OpportunityDetail/Index?noticeUID=CO1.NTC.9408846&amp;isFromPublicArea=True&amp;isModal=true&amp;asPopupView=true</v>
          </cell>
          <cell r="CX48" t="e">
            <v>#N/A</v>
          </cell>
          <cell r="CY48">
            <v>10</v>
          </cell>
          <cell r="CZ48" t="e">
            <v>#VALUE!</v>
          </cell>
        </row>
        <row r="49">
          <cell r="D49" t="str">
            <v>047-2026</v>
          </cell>
          <cell r="E49" t="str">
            <v>CPS-015-2025</v>
          </cell>
          <cell r="F49" t="str">
            <v>Contrato de Prestacion De Servicios Profesionales</v>
          </cell>
          <cell r="G49" t="str">
            <v>Contratación directa</v>
          </cell>
          <cell r="H49" t="str">
            <v>OLGA ISABEL ALFONSO CIFUENTES</v>
          </cell>
          <cell r="I49" t="str">
            <v>Cédula</v>
          </cell>
          <cell r="J49">
            <v>20568611</v>
          </cell>
          <cell r="K49">
            <v>1</v>
          </cell>
          <cell r="L49" t="str">
            <v>FEMENINO</v>
          </cell>
          <cell r="M49" t="str">
            <v>Natural</v>
          </cell>
          <cell r="N49" t="str">
            <v>Ninguno</v>
          </cell>
          <cell r="O49">
            <v>21678</v>
          </cell>
          <cell r="P49">
            <v>46192</v>
          </cell>
          <cell r="Q49">
            <v>67</v>
          </cell>
          <cell r="R49" t="str">
            <v>ADMINISTRADOR DE EMPRESAS</v>
          </cell>
          <cell r="S49" t="str">
            <v xml:space="preserve">CALLE 7 A  # 73 B 98 APTO 303 INT. 12 APARTAMENTO CASTILLA FONTIBON </v>
          </cell>
          <cell r="T49" t="str">
            <v>BOGOTA D.C.</v>
          </cell>
          <cell r="U49" t="str">
            <v>COLOMBIA</v>
          </cell>
          <cell r="V49" t="str">
            <v>OIALFONSO@MINCIENCIAS.GOV.CO</v>
          </cell>
          <cell r="W49">
            <v>3203494044</v>
          </cell>
          <cell r="X49" t="str">
            <v>NA</v>
          </cell>
          <cell r="Y49" t="str">
            <v>NA</v>
          </cell>
          <cell r="Z49" t="str">
            <v>Titulo profesional + titulo especializacion de 33 o mas meses de experiencia profesional (Resolución 861 de 2025)</v>
          </cell>
          <cell r="AA49" t="str">
            <v>El CONTRATISTA se obliga a prestar a la ENTIDAD, con plena autonomía técnica y administrativa, los servicios profesionales especializados en la Dirección de Talento Humano en actividades relacionadas con la liquidación y pago de la nómina y demás prestaciones sociales que devenguen los servidores públicos pertenecientes a la planta de personal de la Entidad, de conformidad con el proceso y los procedimientos definidos por el Ministerio y las normas que regulan la materia.</v>
          </cell>
          <cell r="AB49" t="str">
            <v>2.2.2.1 Colaborar y apoyar en el proceso de liquidación, en el reconocimiento oportuno de salarios y demás
prestaciones o conceptos laborales del personal de la planta de empleos del Ministerio, incluyendo la
recepción y validación de novedades, el cálculo y verificación de devengos y descuentos, la determinación
y trámite de aportes a seguridad social y parafiscales, embargos y demás,e igualmente en la elaboración
de soportes y reportes y la custodia de la información, conforme a los procedimientos internos y a la
normativa vigente, garantizando oportunidad, exactitud, trazabilidad y reserva.
2.2.2.2 Apoyar la liquidación mensual de la nómina institucional, incorporando e igualmente verificando las
novedades reportadas; gestionar los pagos correspondientes salarios, prestaciones, aportes a seguridad
social y parafiscales, embargos y demás, e igualmente elaborar los informes y soportes derivados del
proceso, garantizando oportunidad, exactitud, trazabilidad, reserva, conforme a los procedimientos
internos y a la normativa vigente.
2.2.2.3 Preparar y consolidar el archivo de pagos para su carga en el Sistema Integrado de Información Financiera
(SIIF); elaborar los reportes necesarios para la gestión del Registro Presupuestal , las Obligaciones
Presupuestales y las órdenes de pago de la nómina mensual y nóminas adicionales; y generar los insumos
contables que alimenten el sistema de contabilidad, asegurando oportunidad, exactitud, consistencia y
trazabilidad, de conformidad con los procedimientos internos y la normativa vigente.
2.2.2.4 Contribuir a la elaboración mensual de los actos administrativos relacionados con aspectos salariales y
prestacionales del personal dentro de las cuales se encuentran las novedades, reconocimientos,
reliquidaciones y demás, asegurando fundamentación normativa, consistencia con nómina y registros,
oportunidad en su trámite y trazabilidad en el gestor documental, conforme a los procedimientos internos
y a la normativa vigente.
2.2.2.5 Presentar estimaciones y proyecciones de los costos asociados a la planta de empleos de la Entidad y
mantener actualizado el registro de ejecución presupuestal de los rubros de Funcionamiento Gastos de Personal, conciliando con nómina SIIF y soportes, para atender requerimientos internos y externos,
garantizando oportunidad, exactitud, consistencia y trazabilidad conforme a los procedimientos internos y
la normativa vigente.
2.2.2.6 Actualizar y mantener al día los sistemas de información utilizados por la Dirección de Talento Humano,
realizando carga, depuración, conciliación y validación de datos; generando los reportes requeridos y
asegurando calidad, integridad, oportunidad, trazabilidad y seguridad de la información, conforme a las
directrices del Gobierno nacional, los procedimientos internos y normas de protección de datos vigentes.
2.2.2.7 Elaborar las respuestas a los requerimientos formulados por organismos de control, entidades del Sistema
de Seguridad Social y áreas internas de la Entidad, en lo relacionado con el objeto contractual,
garantizando fundamentación normativa, coherencia técnica, anexos y soportes pertinentes, así como su
radicación oportuna, trazabilidad en el gestor documental y reserva de la información conforme a la
normativa vigente.
2.2.2.8 Gestionar mensualmente la solicitud del Plan Anualizado de Caja para Servicios Personales vinculados a
la nómina, incluyendo las contribuciones del sector público y privado, así como los recursos destinados a
capacitación, bienestar social y estímulos, asegurando oportunidad, exactitud y coherencia con la
programación presupuestal y los lineamientos institucionales.
2.2.2.9 Verificar las certificaciones requeridas para la emisión del bono pensional, asegurando el cumplimiento de
requisitos y plazos establecidos en la plataforma CETIL, incluyendo la revisión de soportes, la validación
de datos, el cargue y seguimiento del trámite, y la conservación de la trazabilidad conforme a la normativa
vigente.
2.2.2.10 Elaborar de manera oportuna y con estándares de calidad los informes requeridos por la Dirección de
Talento Humano, asegurando integridad, precisión, coherencia técnica, soportes y trazabilidad en las
labores desarrolladas, conforme a los procedimientos internos y la normativa vigente.
2.2.2.11 Gestionar ante el Fondo Nacional del Ahorro las solicitudes de retiro de cesantías presentadas por los
servidores públicos de la Entidad, realizando la revisión de requisitos y soportes, garantizando
oportunidad, exactitud, trazabilidad y protección de datos personales, conforme a los procedimientos
internos y la normativa vigente.</v>
          </cell>
          <cell r="AC49" t="str">
            <v>2.2.2.1 Colaborar y apoyar en el proceso de liquidación, en el reconocimiento oportuno de salarios y demás prestaciones o conceptos laborales del personal de la planta de empleos del Ministerio, incluyendo la recepción y validación de novedades, el cálculo y verificación de devengos y descuentos, la determinación y trámite de aportes a seguridad social y parafiscales, embargos y demás,e igualmente en la elaboración de soportes y reportes y la custodia de la información, conforme a los procedimientos internos y a la normativa vigente, garantizando oportunidad, exactitud, trazabilidad y reserva.
2.2.2.2 Apoyar la liquidación mensual de la nómina institucional, incorporando e igualmente verificando las novedades reportadas; gestionar los pagos correspondientes salarios, prestaciones, aportes a seguridad social y parafiscales, embargos y demás, e igualmente elaborar los informes y soportes derivados del proceso, garantizando oportunidad, exactitud, trazabilidad, reserva, conforme a los procedimientos internos y a la normativa vigente.
2.2.2.3 Preparar y consolidar el archivo de pagos para su carga en el Sistema Integrado de Información Financiera (SIIF); elaborar los reportes necesarios para la gestión del Registro Presupuestal , las Obligaciones Presupuestales y las órdenes de pago de la nómina mensual y nóminas adicionales; y generar los insumos contables que alimenten el sistema de contabilidad, asegurando oportunidad, exactitud, consistencia y trazabilidad, de conformidad con los procedimientos internos y la normativa vigente.
2.2.2.4 Contribuir a la elaboración mensual de los actos administrativos relacionados con aspectos salariales y prestacionales del personal dentro de las cuales se encuentran las novedades, reconocimientos, reliquidaciones y demás, asegurando fundamentación normativa, consistencia con nómina y registros, oportunidad en su trámite y trazabilidad en el gestor documental, conforme a los procedimientos internos y a la normativa vigente.
2.2.2.5 Presentar estimaciones y proyecciones de los costos asociados a la planta de empleos de la Entidad y mantener actualizado el registro de ejecución presupuestal de los rubros de Funcionamiento Gastos de Personal, conciliando con nómina SIIF y soportes, para atender requerimientos internos y externos, garantizando oportunidad, exactitud, consistencia y trazabilidad conforme a los procedimientos internos y la normativa vigente.
2.2.2.6 Actualizar y mantener al día los sistemas de información utilizados por la Dirección de Talento Humano, realizando carga, depuración, conciliación y validación de datos; generando los reportes requeridos y asegurando calidad, integridad, oportunidad, trazabilidad y seguridad de la información, conforme a las directrices del Gobierno nacional, los procedimientos internos y normas de protección de datos vigentes.
2.2.2.7 Elaborar las respuestas a los requerimientos formulados por organismos de control, entidades del Sistema de Seguridad Social y áreas internas de la Entidad, en lo relacionado con el objeto contractual, garantizando fundamentación normativa, coherencia técnica, anexos y soportes pertinentes, así como su radicación oportuna, trazabilidad en el gestor documental y reserva de la información conforme a la normativa vigente.
2.2.2.8 Gestionar mensualmente la solicitud del Plan Anualizado de Caja para Servicios Personales vinculados a la nómina, incluyendo las contribuciones del sector público y privado, así como los recursos destinados a capacitación, bienestar social y estímulos, asegurando oportunidad, exactitud y coherencia con la programación presupuestal y los lineamientos institucionales.
2.2.2.9 Verificar las certificaciones requeridas para la emisión del bono pensional, asegurando el cumplimiento de requisitos y plazos establecidos en la plataforma CETIL, incluyendo la revisión de soportes, la validación de datos, el cargue y seguimiento del trámite, y la conservación de la trazabilidad conforme a la normativa vigente.
2.2.2.10 Elaborar de manera oportuna y con estándares de calidad los informes requeridos por la Dirección de Talento Humano, asegurando integridad, precisión, coherencia técnica, soportes y trazabilidad en las labores desarrolladas, conforme a los procedimientos internos y la normativa vigente.
2.2.2.11 Gestionar ante el Fondo Nacional del Ahorro las solicitudes de retiro de cesantías presentadas por los servidores públicos de la Entidad, realizando la revisión de requisitos y soportes, garantizando oportunidad, exactitud, trazabilidad y protección de datos personales, conforme a los procedimientos internos y la normativa vigente.</v>
          </cell>
          <cell r="AD49" t="str">
            <v>Dirección de Talento Humano</v>
          </cell>
          <cell r="AE49" t="str">
            <v>ANDRES FELIPE VALENCIA LOPEZ</v>
          </cell>
          <cell r="AF49">
            <v>75097407</v>
          </cell>
          <cell r="AG49" t="str">
            <v>Secretaria General</v>
          </cell>
          <cell r="AH49">
            <v>46029</v>
          </cell>
          <cell r="AI49">
            <v>46030</v>
          </cell>
          <cell r="AJ49">
            <v>46210</v>
          </cell>
          <cell r="AK49">
            <v>180</v>
          </cell>
          <cell r="AL49">
            <v>58710000</v>
          </cell>
          <cell r="AM49" t="str">
            <v>No</v>
          </cell>
          <cell r="AN49">
            <v>9785000</v>
          </cell>
          <cell r="AS49" t="str">
            <v>INVERSION</v>
          </cell>
          <cell r="AT49" t="str">
            <v>NACION</v>
          </cell>
          <cell r="AU49" t="str">
            <v>No</v>
          </cell>
          <cell r="AW49" t="str">
            <v>Supervisión</v>
          </cell>
          <cell r="AX49" t="str">
            <v>FELIPE ALEJANDRO GONZALEZ SABOGAL</v>
          </cell>
          <cell r="AY49" t="str">
            <v>Cédula</v>
          </cell>
          <cell r="AZ49">
            <v>1110464163</v>
          </cell>
          <cell r="BA49">
            <v>3</v>
          </cell>
          <cell r="BB49" t="str">
            <v>Director de Talento Humano</v>
          </cell>
          <cell r="BC49">
            <v>46030</v>
          </cell>
          <cell r="BD49">
            <v>46030</v>
          </cell>
          <cell r="BE49" t="str">
            <v>SEGUROS DEL ESTADO S.A.</v>
          </cell>
          <cell r="BF49" t="str">
            <v>2 CUMPLIMIENTO</v>
          </cell>
          <cell r="BG49" t="str">
            <v>1 PÓLIZA</v>
          </cell>
          <cell r="CJ49">
            <v>46210</v>
          </cell>
          <cell r="CK49">
            <v>0</v>
          </cell>
          <cell r="CN49">
            <v>58710000</v>
          </cell>
          <cell r="CO49" t="e">
            <v>#N/A</v>
          </cell>
          <cell r="CP49" t="e">
            <v>#N/A</v>
          </cell>
          <cell r="CQ49" t="e">
            <v>#N/A</v>
          </cell>
          <cell r="CR49">
            <v>80111600</v>
          </cell>
          <cell r="CS49" t="str">
            <v>https://community.secop.gov.co/Public/Tendering/OpportunityDetail/Index?noticeUID=CO1.NTC.9410203&amp;isFromPublicArea=True&amp;isModal=true&amp;asPopupView=true</v>
          </cell>
          <cell r="CT49" t="str">
            <v>En Ejecucion</v>
          </cell>
          <cell r="CU49">
            <v>46053</v>
          </cell>
          <cell r="CW49" t="str">
            <v>ENERO</v>
          </cell>
          <cell r="CX49" t="e">
            <v>#N/A</v>
          </cell>
          <cell r="CY49">
            <v>10</v>
          </cell>
          <cell r="CZ49" t="e">
            <v>#VALUE!</v>
          </cell>
        </row>
        <row r="50">
          <cell r="D50" t="str">
            <v>048-2026</v>
          </cell>
          <cell r="E50" t="str">
            <v>CPS-016-2026</v>
          </cell>
          <cell r="F50" t="str">
            <v>Contrato de Prestacion De Servicios Profesionales</v>
          </cell>
          <cell r="G50" t="str">
            <v>Contratación directa</v>
          </cell>
          <cell r="H50" t="str">
            <v>MARTHA ISABEL ROJAS</v>
          </cell>
          <cell r="I50" t="str">
            <v>Cédula</v>
          </cell>
          <cell r="J50">
            <v>1020741732</v>
          </cell>
          <cell r="K50">
            <v>6</v>
          </cell>
          <cell r="L50" t="str">
            <v>FEMENINO</v>
          </cell>
          <cell r="M50" t="str">
            <v>Natural</v>
          </cell>
          <cell r="N50" t="str">
            <v>Ninguno</v>
          </cell>
          <cell r="O50">
            <v>32608</v>
          </cell>
          <cell r="P50">
            <v>46192</v>
          </cell>
          <cell r="Q50">
            <v>37</v>
          </cell>
          <cell r="R50" t="str">
            <v>ADMINISTRADOR EN SALUD OCUPACIONAL</v>
          </cell>
          <cell r="S50" t="str">
            <v xml:space="preserve">CARRERA 10 N  # 15 84 TORRE 3  ENGATIVA APARTAMENTO 512 </v>
          </cell>
          <cell r="T50" t="str">
            <v>BUCARAMANGA</v>
          </cell>
          <cell r="U50" t="str">
            <v>COLOMBIA</v>
          </cell>
          <cell r="V50" t="str">
            <v>MIROJAS10@GMAIL.COM</v>
          </cell>
          <cell r="W50">
            <v>3046466540</v>
          </cell>
          <cell r="X50" t="str">
            <v>NA</v>
          </cell>
          <cell r="Y50" t="str">
            <v>NA</v>
          </cell>
          <cell r="Z50" t="str">
            <v>Titulo profesional + titulo especializacion de 33 o mas meses de experiencia profesional (Resolución 861 de 2025)</v>
          </cell>
          <cell r="AA50" t="str">
            <v>El CONTRATISTA se obliga a prestar a la ENTIDAD, con plena autonomía técnica y administrativa y por sus propios medios los servicios profesionales especializados al Despacho del Ministerio de Ciencia, Tecnología e Innovación, para brindar apoyo a la organización, planificación y seguimiento integral a la agenda institucional del Despacho Ministerial, asegurando su articulación con las prioridades estratégicas del Ministerio</v>
          </cell>
          <cell r="AB50" t="str">
            <v>2.2.2.1. Organizar y gestionar la agenda institucional de la Ministra, asegurando su alineación con las
prioridades estratégicas del Despacho y la disponibilidad de tiempo para el cumplimiento de sus compromisos
misionales.
2.2.2.2. Coordinar con dependencias internas y actores externos la programación de reuniones, eventos y
desplazamientos de la Ministra, alineando tiempos, disponibilidades y prioridades institucionales para garantizar
una articulación fluida y una ejecución eficiente.
2.2.2.3. Gestionar la logística de los eventos y reuniones incluidos en la agenda de la Ministra, verificando la
disponibilidad de recursos, el cumplimiento de los tiempos establecidos y las condiciones operativas necesarias
para su ejecución adecuada y oportuna.
2.2.2.4. Monitorear y actualizar la agenda institucional de la Ministra, incorporando cambios, ajustes y nuevas
solicitudes, y garantizando su trazabilidad, registro documental y comunicación oportuna a los responsables
correspondientes.
2.2.2.5. Revisar y analizar los insumos técnicos remitidos por las áreas responsables, relacionados con los
espacios en los que la Ministra tenga participación, asegurando su pertinencia y alineación con los objetivos
estratégicos del Despacho.
2.2.2.6. Elaborar los insumos técnicos y documentos de soporte necesarios para la participación de la Ministra
en reuniones, eventos y actividades institucionales, incluyendo, de manera enunciativa mas no limitativa: fichas
temáticas, notas informativas, presentaciones institucionales y reportes de seguimiento o resultados.
2.2.2.7. Realizar el seguimiento a los compromisos asumidos por la Ministra en los espacios agendados,
garantizando su registro oportuno, trazabilidad documental y reporte periódico al Despacho.
2.2.2.8. Consolidar y presentar informes periódicos sobre la gestión de la agenda de la Ministra, incluyendo un
análisis del grado de cumplimiento, los ajustes efectuados y recomendaciones orientadas a su optimización.
2.2.2.9. Organizar el archivo documental en físico o magnético según corresponda de los trámites que le sean
asignados, y hacer entrega de este al supervisor a la terminación del contrato.
2.2.2.10. Ejecutar las demás actividades relacionadas con la organización y gestión de la agenda de la Ministra
que le sean asignadas por el Despacho, siempre que dichas actividades se encuentren directamente vinculadas
al objeto del presente contrato.</v>
          </cell>
          <cell r="AC50" t="str">
            <v>2.2.2.1. Organizar y gestionar la agenda institucional de la Ministra, asegurando su alineación con las prioridades estratégicas del Despacho y la disponibilidad de tiempo para el cumplimiento de sus compromisos misionales.
2.2.2.2. Coordinar con dependencias internas y actores externos la programación de reuniones, eventos y desplazamientos de la Ministra, alineando tiempos, disponibilidades y prioridades institucionales para garantizar una articulación fluida y una ejecución eficiente.
2.2.2.3. Gestionar la logística de los eventos y reuniones incluidos en la agenda de la Ministra, verificando la disponibilidad de recursos, el cumplimiento de los tiempos establecidos y las condiciones operativas necesarias para su ejecución adecuada y oportuna.
2.2.2.4. Monitorear y actualizar la agenda institucional de la Ministra, incorporando cambios, ajustes y nuevas solicitudes, y garantizando su trazabilidad, registro documental y comunicación oportuna a los responsables correspondientes.
2.2.2.5. Revisar y analizar los insumos técnicos remitidos por las áreas responsables, relacionados con los espacios en los que la Ministra tenga participación, asegurando su pertinencia y alineación con los objetivos estratégicos del Despacho.
2.2.2.6. Elaborar los insumos técnicos y documentos de soporte necesarios para la participación de la Ministra en reuniones, eventos y actividades institucionales, incluyendo, de manera enunciativa mas no limitativa: fichas temáticas, notas informativas, presentaciones institucionales y reportes de seguimiento o resultados.
2.2.2.7. Realizar el seguimiento a los compromisos asumidos por la Ministra en los espacios agendados, garantizando su registro oportuno, trazabilidad documental y reporte periódico al Despacho.
2.2.2.8. Consolidar y presentar informes periódicos sobre la gestión de la agenda de la Ministra, incluyendo un análisis del grado de cumplimiento, los ajustes efectuados y recomendaciones orientadas a su optimización.
2.2.2.9. Organizar el archivo documental en físico o magnético según corresponda de los trámites que le sean asignados, y hacer entrega de este al supervisor a la terminación del contrato.
2.2.2.10. Ejecutar las demás actividades relacionadas con la organización y gestión de la agenda de la Ministra que le sean asignadas por el Despacho, siempre que dichas actividades se encuentren directamente vinculadas al objeto del presente contrato.</v>
          </cell>
          <cell r="AD50" t="str">
            <v>Despacho del Ministro</v>
          </cell>
          <cell r="AE50" t="str">
            <v>ANDRES FELIPE VALENCIA LOPEZ</v>
          </cell>
          <cell r="AF50">
            <v>75097407</v>
          </cell>
          <cell r="AG50" t="str">
            <v>Secretaria General</v>
          </cell>
          <cell r="AH50">
            <v>46029</v>
          </cell>
          <cell r="AI50">
            <v>46030</v>
          </cell>
          <cell r="AJ50">
            <v>46210</v>
          </cell>
          <cell r="AK50">
            <v>180</v>
          </cell>
          <cell r="AL50">
            <v>70573248</v>
          </cell>
          <cell r="AM50" t="str">
            <v>No</v>
          </cell>
          <cell r="AN50">
            <v>11762208</v>
          </cell>
          <cell r="AS50" t="str">
            <v>INVERSION</v>
          </cell>
          <cell r="AT50" t="str">
            <v>NACION</v>
          </cell>
          <cell r="AU50" t="str">
            <v>No</v>
          </cell>
          <cell r="AW50" t="str">
            <v>Supervisión</v>
          </cell>
          <cell r="AX50" t="str">
            <v>ANDRES FELIPE CUASPUD DIAZ</v>
          </cell>
          <cell r="AY50" t="str">
            <v>Cédula</v>
          </cell>
          <cell r="AZ50">
            <v>1085313675</v>
          </cell>
          <cell r="BA50">
            <v>5</v>
          </cell>
          <cell r="BB50" t="str">
            <v>Asesor, Código 1020 Grado 14</v>
          </cell>
          <cell r="BC50">
            <v>46030</v>
          </cell>
          <cell r="BD50">
            <v>46029</v>
          </cell>
          <cell r="BE50" t="str">
            <v>SEGUROS DEL ESTADO S.A.</v>
          </cell>
          <cell r="BF50" t="str">
            <v>2 CUMPLIMIENTO</v>
          </cell>
          <cell r="BG50" t="str">
            <v>1 PÓLIZA</v>
          </cell>
          <cell r="CJ50">
            <v>46210</v>
          </cell>
          <cell r="CK50">
            <v>0</v>
          </cell>
          <cell r="CN50">
            <v>70573248</v>
          </cell>
          <cell r="CO50" t="e">
            <v>#N/A</v>
          </cell>
          <cell r="CP50" t="e">
            <v>#N/A</v>
          </cell>
          <cell r="CQ50" t="e">
            <v>#N/A</v>
          </cell>
          <cell r="CR50">
            <v>80111600</v>
          </cell>
          <cell r="CS50" t="str">
            <v>https://community.secop.gov.co/Public/Tendering/OpportunityDetail/Index?noticeUID=CO1.NTC.9410738&amp;isFromPublicArea=True&amp;isModal=true&amp;asPopupView=true</v>
          </cell>
          <cell r="CT50" t="str">
            <v>En Ejecucion</v>
          </cell>
          <cell r="CU50">
            <v>46053</v>
          </cell>
          <cell r="CW50" t="str">
            <v>ENERO</v>
          </cell>
          <cell r="CX50" t="e">
            <v>#N/A</v>
          </cell>
          <cell r="CY50">
            <v>5</v>
          </cell>
          <cell r="CZ50" t="e">
            <v>#VALUE!</v>
          </cell>
        </row>
        <row r="51">
          <cell r="D51" t="str">
            <v>049-2026</v>
          </cell>
          <cell r="E51" t="str">
            <v>CPS-017-2026</v>
          </cell>
          <cell r="F51" t="str">
            <v>Contrato de Prestacion De Servicios Profesionales</v>
          </cell>
          <cell r="G51" t="str">
            <v>Contratación directa</v>
          </cell>
          <cell r="H51" t="str">
            <v>JENIRETEE JUVELYS MOZ MERCADO</v>
          </cell>
          <cell r="I51" t="str">
            <v>Cédula</v>
          </cell>
          <cell r="J51">
            <v>1030599263</v>
          </cell>
          <cell r="K51">
            <v>1</v>
          </cell>
          <cell r="L51" t="str">
            <v>FEMENINO</v>
          </cell>
          <cell r="M51" t="str">
            <v>Natural</v>
          </cell>
          <cell r="N51" t="str">
            <v>Ninguno</v>
          </cell>
          <cell r="O51">
            <v>33509</v>
          </cell>
          <cell r="P51">
            <v>46192</v>
          </cell>
          <cell r="Q51">
            <v>34</v>
          </cell>
          <cell r="R51" t="str">
            <v>ABOGADO</v>
          </cell>
          <cell r="S51" t="str">
            <v>CALLE 2 N 89D- 37 MANZANA 12 CASA 093</v>
          </cell>
          <cell r="T51" t="str">
            <v>BOGOTA D.C.</v>
          </cell>
          <cell r="U51" t="str">
            <v>COLOMBIA</v>
          </cell>
          <cell r="V51" t="str">
            <v>MAAT.JJ2@GMAIL.COM</v>
          </cell>
          <cell r="W51">
            <v>3153704546</v>
          </cell>
          <cell r="X51" t="str">
            <v>NA</v>
          </cell>
          <cell r="Y51" t="str">
            <v>NA</v>
          </cell>
          <cell r="Z51" t="str">
            <v>Titulo profesional + titulo especializacion de 22 meses de experiencia profesional a 32 meses de experiencia profesional (Resolución 861 de 2025)</v>
          </cell>
          <cell r="AA51" t="str">
            <v>EL CONTRATISTA se obliga a prestar a LA ENTIDAD, con plena autonomía, técnica y administrativa y por sus propios medios los servicios profesionales especializados al Despacho Ministerial de Ciencia, Tecnología e Innovación, con el fin de apoyar los procesos de carácter jurídico y procedimientos de contratación requeridos en el Despacho.</v>
          </cell>
          <cell r="AB51" t="str">
            <v>2.2.2.1 Revisar y hacer seguimiento a las solicitudes de contratación en todas sus etapas: precontractual,
contractual y postcontractual, bajo los lineamientos del Despacho Ministerial.
2.2.2.2 Estructurar y elaborar los documentos requeridos para el desarrollo de los procesos contractuales,
asegurando su conformidad con la normativa vigente y los lineamientos del Despacho Ministerial.
2.2.2.3 Brindar apoyo jurídico en la supervisión a los contratos solicitados por el Despacho.
2.2.2.4 Elaborar y proyectar respuestas a derechos de petición, quejas y reclamos asignados, garantizando
su entrega en los términos legales establecidos.
2.2.2.5 Analizar y revisar documentos técnicos, jurídicos, lineamientos, justificaciones y solicitudes que articule
el Despacho con otras dependencias del Ministerio.
2.2.2.6 Elaborar actas, ayudas de memoria, y reportes requeridos por el Despacho Ministerial.
2.2.2.7 Asistir a reuniones y mesas de trabajo, levantando actas e informes cuando sea requerido.
2.2.2.8 Organizar y custodiar el archivo documental, físico o digital, de los trámites asignados, entregándolo
al supervisor al finalizar el contrato de conformidad con los lineamientos de Gestión Documental.
2.2.2.9 Cumplir con todas las demás actividades inherentes o necesarias para la correcta ejecución del objeto
contractual.</v>
          </cell>
          <cell r="AC51" t="str">
            <v>2.2.2.1 Revisar y hacer seguimiento a las solicitudes de contratación en todas sus etapas: precontractual, contractual y postcontractual, bajo los lineamientos del Despacho Ministerial.
2.2.2.2 Estructurar y elaborar los documentos requeridos para el desarrollo de los procesos contractuales, asegurando su conformidad con la normativa vigente y los lineamientos del Despacho Ministerial.
2.2.2.3 Brindar apoyo jurídico en la supervisión a los contratos solicitados por el Despacho.
2.2.2.4 Elaborar y proyectar respuestas a derechos de petición, quejas y reclamos asignados, garantizando su entrega en los términos legales establecidos.
2.2.2.5 Analizar y revisar documentos técnicos, jurídicos, lineamientos, justificaciones y solicitudes que articule el Despacho con otras dependencias del Ministerio.
2.2.2.6 Elaborar actas, ayudas de memoria, y reportes requeridos por el Despacho Ministerial.
2.2.2.7 Asistir a reuniones y mesas de trabajo, levantando actas e informes cuando sea requerido.
2.2.2.8 Organizar y custodiar el archivo documental, físico o digital, de los trámites asignados, entregándolo al supervisor al finalizar el contrato de conformidad con los lineamientos de Gestión Documental.
2.2.2.9 Cumplir con todas las demás actividades inherentes o necesarias para la correcta ejecución del objeto contractual.</v>
          </cell>
          <cell r="AD51" t="str">
            <v>Despacho del Ministro</v>
          </cell>
          <cell r="AE51" t="str">
            <v>ANDRES FELIPE VALENCIA LOPEZ</v>
          </cell>
          <cell r="AF51">
            <v>75097407</v>
          </cell>
          <cell r="AG51" t="str">
            <v>Secretaria General</v>
          </cell>
          <cell r="AH51">
            <v>46029</v>
          </cell>
          <cell r="AI51">
            <v>46030</v>
          </cell>
          <cell r="AJ51">
            <v>46210</v>
          </cell>
          <cell r="AK51">
            <v>180</v>
          </cell>
          <cell r="AL51">
            <v>50923200</v>
          </cell>
          <cell r="AM51" t="str">
            <v>No</v>
          </cell>
          <cell r="AN51">
            <v>8487200</v>
          </cell>
          <cell r="AS51" t="str">
            <v>INVERSION</v>
          </cell>
          <cell r="AT51" t="str">
            <v>NACION</v>
          </cell>
          <cell r="AU51" t="str">
            <v>No</v>
          </cell>
          <cell r="AW51" t="str">
            <v>Supervisión</v>
          </cell>
          <cell r="AX51" t="str">
            <v>ANDRES FELIPE CUASPUD DIAZ</v>
          </cell>
          <cell r="AY51" t="str">
            <v>Cédula</v>
          </cell>
          <cell r="AZ51">
            <v>1085313675</v>
          </cell>
          <cell r="BA51">
            <v>5</v>
          </cell>
          <cell r="BB51" t="str">
            <v>Asesor, Código 1020 Grado 14</v>
          </cell>
          <cell r="BC51">
            <v>46030</v>
          </cell>
          <cell r="BD51">
            <v>46029</v>
          </cell>
          <cell r="BE51" t="str">
            <v>SEGUROS DEL ESTADO S.A.</v>
          </cell>
          <cell r="BF51" t="str">
            <v>2 CUMPLIMIENTO</v>
          </cell>
          <cell r="BG51" t="str">
            <v>1 PÓLIZA</v>
          </cell>
          <cell r="CJ51">
            <v>46210</v>
          </cell>
          <cell r="CK51">
            <v>0</v>
          </cell>
          <cell r="CN51">
            <v>50923200</v>
          </cell>
          <cell r="CO51" t="e">
            <v>#N/A</v>
          </cell>
          <cell r="CP51" t="e">
            <v>#N/A</v>
          </cell>
          <cell r="CQ51" t="e">
            <v>#N/A</v>
          </cell>
          <cell r="CR51">
            <v>80111600</v>
          </cell>
          <cell r="CS51" t="str">
            <v>https://community.secop.gov.co/Public/Tendering/OpportunityDetail/Index?noticeUID=CO1.NTC.9411017&amp;isFromPublicArea=True&amp;isModal=true&amp;asPopupView=true</v>
          </cell>
          <cell r="CT51" t="str">
            <v>En Ejecucion</v>
          </cell>
          <cell r="CU51">
            <v>46053</v>
          </cell>
          <cell r="CW51" t="str">
            <v>ENERO</v>
          </cell>
          <cell r="CX51" t="e">
            <v>#N/A</v>
          </cell>
          <cell r="CY51">
            <v>10</v>
          </cell>
          <cell r="CZ51" t="e">
            <v>#VALUE!</v>
          </cell>
        </row>
        <row r="52">
          <cell r="D52" t="str">
            <v>050-2026</v>
          </cell>
          <cell r="E52" t="str">
            <v>CPS-018-2026</v>
          </cell>
          <cell r="F52" t="str">
            <v>Contrato de Prestacion De Servicios Profesionales</v>
          </cell>
          <cell r="G52" t="str">
            <v>Contratación directa</v>
          </cell>
          <cell r="H52" t="str">
            <v>CRISTIAN JAIR MARTIN CORREDOR</v>
          </cell>
          <cell r="I52" t="str">
            <v>Cédula</v>
          </cell>
          <cell r="J52">
            <v>1014217873</v>
          </cell>
          <cell r="K52">
            <v>8</v>
          </cell>
          <cell r="L52" t="str">
            <v>MASCULINO</v>
          </cell>
          <cell r="M52" t="str">
            <v>Natural</v>
          </cell>
          <cell r="N52" t="str">
            <v>Ninguno</v>
          </cell>
          <cell r="O52">
            <v>33212</v>
          </cell>
          <cell r="P52">
            <v>46192</v>
          </cell>
          <cell r="Q52">
            <v>35</v>
          </cell>
          <cell r="R52" t="str">
            <v>CONTABILIZACION DE LAS OPERACIONES COMERCIALES Y FINANCIERAS</v>
          </cell>
          <cell r="S52" t="str">
            <v>TV 65 SUR # 59 21</v>
          </cell>
          <cell r="T52" t="str">
            <v>BOGOTA D.C.</v>
          </cell>
          <cell r="U52" t="str">
            <v>COLOMBIA</v>
          </cell>
          <cell r="V52" t="str">
            <v>CJMARTINC5@GMAIL.COM</v>
          </cell>
          <cell r="W52">
            <v>3013909875</v>
          </cell>
          <cell r="X52" t="str">
            <v>NA</v>
          </cell>
          <cell r="Y52" t="str">
            <v>NA</v>
          </cell>
          <cell r="Z52" t="str">
            <v>Titulo profesional de 0 a 21 mas meses de experiencia profesional (Resolución 861 de 2025)</v>
          </cell>
          <cell r="AA52" t="str">
            <v>EL/LA CONTRATISTA se obliga a prestar con plena autonomía, técnica y administrativa por sus propios medios, sus servicios profesionales a la Dirección Administrativa y Financiera - Grupo Interno de Apoyo Financiero y Presupuestal, en las actividades derivadas del procedimiento viáticos, gastos de viaje y gastos de desplazamiento de acuerdo con las directrices y aplicativos dispuestos por la entidad, para el cumplimiento del objeto.</v>
          </cell>
          <cell r="AB52" t="str">
            <v>2.2.2.1. Adelantar la verificación de las solicitudes de comisión y gastos de
desplazamiento radicados en el Grupo Interno de Trabajo de Apoyo
Financiero y Presupuestal, y efectuar el registro de la autorización,
reconocimiento y ordenación en el Sistema Integrado de Información
Financiera SIIF Nación.
2.2.2.2 Apoyar en la reserva de los tiquetes aéreos conforme los trayectos
registrados en las solicitudes de comisión y gastos de desplazamiento en la
plataforma dispuesta por el proveedor de la orden de compra o contrato
que tenga vigente el Ministerio.
2.2.2.3 Actualizar e incluir la información de las reservas, sus modificaciones y
cancelaciones, de los tiquetes emitidos en la base de datos dispuesta para
el control y seguimiento del consumo del contrato/orden de compra de
tiquetes.
2.2.2.4 Apoyar en la proyección de actos administrativos de autorización de
comisiones y gastos de manutención y desplazamiento, así como en sus
modificaciones.
2.2.2.5 Apoyar la verificación y seguimiento a los informes de gastos de
desplazamiento y los cumplidos de comisión, así como a los reintegros de
los recursos sin legalizar cuando sea necesario.
2.2.2.6 Apoyar la conformación de los documentos soporte, autorizaciones,
resoluciones, obligaciones y órdenes de pago presupuestales de los pagos de las comisiones y gastos de desplazamiento, y garantizar que se
encuentren archivados correctamente en los expedientes digitales
dispuestos para ello.
2.2.2.7 Colaborar en la actualización de los procedimientos, instructivos,
herramientas y resoluciones internas de la gestión de viáticos y gastos de
manutención y desplazamiento.</v>
          </cell>
          <cell r="AC52" t="str">
            <v>2.2.2.1. Adelantar la verificación de las solicitudes de comisión y gastos de desplazamiento radicados en el Grupo Interno de Trabajo de Apoyo Financiero y Presupuestal, y efectuar el registro de la autorización, reconocimiento y ordenación en el Sistema Integrado de Información Financiera SIIF Nación.
2.2.2.2 Apoyar en la reserva de los tiquetes aéreos conforme los trayectos registrados en las solicitudes de comisión y gastos de desplazamiento en la plataforma dispuesta por el proveedor de la orden de compra o contrato que tenga vigente el Ministerio.
2.2.2.3 Actualizar e incluir la información de las reservas, sus modificaciones y cancelaciones, de los tiquetes emitidos en la base de datos dispuesta para el control y seguimiento del consumo del contrato/orden de compra de tiquetes.
2.2.2.4 Apoyar en la proyección de actos administrativos de autorización de comisiones y gastos de manutención y desplazamiento, así como en sus modificaciones.
2.2.2.5 Apoyar la verificación y seguimiento a los informes de gastos de desplazamiento y los cumplidos de comisión, así como a los reintegros de los recursos sin legalizar cuando sea necesario.
2.2.2.6 Apoyar la conformación de los documentos soporte, autorizaciones, resoluciones, obligaciones y órdenes de pago presupuestales de los pagos de las comisiones y gastos de desplazamiento, y garantizar que se encuentren archivados correctamente en los expedientes digitales dispuestos para ello.
2.2.2.7 Colaborar en la actualización de los procedimientos, instructivos, herramientas y resoluciones internas de la gestión de viáticos y gastos de manutención y desplazamiento.</v>
          </cell>
          <cell r="AD52" t="str">
            <v>Dirección Administrativa y Financiera</v>
          </cell>
          <cell r="AE52" t="str">
            <v>ANDRES FELIPE VALENCIA LOPEZ</v>
          </cell>
          <cell r="AF52">
            <v>75097407</v>
          </cell>
          <cell r="AG52" t="str">
            <v>Secretaria General</v>
          </cell>
          <cell r="AH52">
            <v>46029</v>
          </cell>
          <cell r="AI52">
            <v>46030</v>
          </cell>
          <cell r="AJ52">
            <v>46210</v>
          </cell>
          <cell r="AK52">
            <v>180</v>
          </cell>
          <cell r="AL52">
            <v>27000000</v>
          </cell>
          <cell r="AM52" t="str">
            <v>No</v>
          </cell>
          <cell r="AN52">
            <v>4500000</v>
          </cell>
          <cell r="AS52" t="str">
            <v>INVERSION</v>
          </cell>
          <cell r="AT52" t="str">
            <v>NACION</v>
          </cell>
          <cell r="AU52" t="str">
            <v>No</v>
          </cell>
          <cell r="AW52" t="str">
            <v>Supervisión</v>
          </cell>
          <cell r="AX52" t="str">
            <v>LUZ MYRIAM LOZADA MARTIN</v>
          </cell>
          <cell r="AY52" t="str">
            <v>Cédula</v>
          </cell>
          <cell r="AZ52">
            <v>52237315</v>
          </cell>
          <cell r="BA52">
            <v>2</v>
          </cell>
          <cell r="BB52" t="str">
            <v>Profesional Especializado, Código 2028 Grado 19</v>
          </cell>
          <cell r="BC52">
            <v>46030</v>
          </cell>
          <cell r="BD52">
            <v>46030</v>
          </cell>
          <cell r="BE52" t="str">
            <v>COMPAÑIA MUNDIAL DE SEGUROS S.A</v>
          </cell>
          <cell r="BF52" t="str">
            <v>2 CUMPLIMIENTO</v>
          </cell>
          <cell r="BG52" t="str">
            <v>1 PÓLIZA</v>
          </cell>
          <cell r="CJ52">
            <v>46210</v>
          </cell>
          <cell r="CK52">
            <v>0</v>
          </cell>
          <cell r="CN52">
            <v>27000000</v>
          </cell>
          <cell r="CO52" t="e">
            <v>#N/A</v>
          </cell>
          <cell r="CP52" t="e">
            <v>#N/A</v>
          </cell>
          <cell r="CQ52" t="e">
            <v>#N/A</v>
          </cell>
          <cell r="CR52">
            <v>80111600</v>
          </cell>
          <cell r="CS52" t="str">
            <v>https://community.secop.gov.co/Public/Tendering/OpportunityDetail/Index?noticeUID=CO1.NTC.9410770&amp;isFromPublicArea=True&amp;isModal=true&amp;asPopupView=true</v>
          </cell>
          <cell r="CT52" t="str">
            <v>En Ejecucion</v>
          </cell>
          <cell r="CU52">
            <v>46053</v>
          </cell>
          <cell r="CW52" t="str">
            <v>ENERO</v>
          </cell>
          <cell r="CX52" t="e">
            <v>#N/A</v>
          </cell>
          <cell r="CY52">
            <v>3</v>
          </cell>
          <cell r="CZ52" t="e">
            <v>#VALUE!</v>
          </cell>
        </row>
        <row r="53">
          <cell r="D53" t="str">
            <v>051-2026</v>
          </cell>
          <cell r="E53" t="str">
            <v>CPS-019-2026</v>
          </cell>
          <cell r="F53" t="str">
            <v>Contrato de Prestacion De Servicios Profesionales</v>
          </cell>
          <cell r="G53" t="str">
            <v>Contratación directa</v>
          </cell>
          <cell r="H53" t="str">
            <v>JULIO ENRIQUE MEDRANIO OLIER</v>
          </cell>
          <cell r="I53" t="str">
            <v>Cédula</v>
          </cell>
          <cell r="J53">
            <v>73184415</v>
          </cell>
          <cell r="K53">
            <v>8</v>
          </cell>
          <cell r="L53" t="str">
            <v>MASCULINO</v>
          </cell>
          <cell r="M53" t="str">
            <v>Natural</v>
          </cell>
          <cell r="N53" t="str">
            <v>Ninguno</v>
          </cell>
          <cell r="O53">
            <v>29754</v>
          </cell>
          <cell r="P53">
            <v>46192</v>
          </cell>
          <cell r="Q53">
            <v>45</v>
          </cell>
          <cell r="R53" t="str">
            <v>CONTADOR PUBLICO</v>
          </cell>
          <cell r="S53" t="str">
            <v xml:space="preserve">CALLE 167  # 56 25 CONJUNTO PIETRA SANTA INT. 4 APTO 301 </v>
          </cell>
          <cell r="T53" t="str">
            <v>CARTAGENA DE INDIAS</v>
          </cell>
          <cell r="U53" t="str">
            <v>COLOMBIA</v>
          </cell>
          <cell r="V53" t="str">
            <v>JMEDRANO.OLIER@GMAIL.COM</v>
          </cell>
          <cell r="W53">
            <v>3012614281</v>
          </cell>
          <cell r="X53" t="str">
            <v>NA</v>
          </cell>
          <cell r="Y53" t="str">
            <v>NA</v>
          </cell>
          <cell r="Z53" t="str">
            <v>Titulo profesional + titulo especializacion de 22 meses de experiencia profesional a 32 meses de experiencia profesional (Resolución 861 de 2025)</v>
          </cell>
          <cell r="AA53" t="str">
            <v>EL/LA CONTRATISTA se obliga a prestar a la Dirección Administrativa y Financiera Grupo Interno de Trabajo de Apoyo Financiero y Presupuestal (GITAFyP), con plena autonomía técnica y administrativa y por sus propios medios, servicios profesionales especializados de apoyo técnico, orientados al análisis, validación y seguimiento de la información contable, así como al acompañamiento técnico en los procesos de preparación, consolidación y reporte de información financiera, incluyendo
la verificación de consistencia de los estados financieros y reportes contables.</v>
          </cell>
          <cell r="AB53" t="str">
            <v>2.2.2.1 Efectuar y colaborar en la conciliación de operaciones recíprocas del
Ministerio.
2.2.2.2 Apoyar en la elaboración de las diferentes conciliaciones que sean requeridas
dentro del Grupo Interno de Trabajo de Apoyo Financiero y Presupuestal.
2.2.2.3 Apoyar en la preparación y transmisión de la información contable pública en
las plataformas destinadas para ello.
2.2.2.4 Realizar las evaluaciones económicas-financieras dentro de los procesos de
contratación que le sean asignadas.
2.2.2.5 Apoyar técnicamente al GIT de Apoyo Financiero y Presupuestal en la
elaboración, actualización, gestión y depuración de los procedimientos,
formatos y documentos del Sistema de Gestión de Calidad en el aplicativo
GINA.
2.2.2.6 Adelantar respuesta a las PQR que le sean asignadas, en relación con
temas contables, financieros y tributarios.
2.2.2.7 Colaborar en el análisis de cuentas, conciliaciones, depuración, reclasificación
y ajustes, para la preparación y elaboración de los estados financieros del
Ministerio.
2.2.2.8 Contribuir con el análisis y presentación de información exógena nacional y
distrital de acuerdo a los lineamientos del supervisor del contrato.
2.2.2.9 Apoyar la proyección de respuestas a consultas, requerimientos y peticiones
formuladas a la dependencia a nivel interno, por los organismos de control o
por los ciudadanos.
2.2.2.10 Colaborar con el control los soportes, las deducciones y los usos
presupuestales de las obligaciones generadas para pagos en los sistemas
dispuestos para ello.
2.2.2.11 Apoyar las actividades operativas y administrativas del Grupo de
apoyo financiero y Presupuestal asignados por el supervisor del
contrato, de acuerdo con los tiempos y procedimiento establecidos 2.2.2.12 Apoyar las actividades dirigidas a la elaboración de la circularización de saldos
con las entidades privadas y públicas provenientes de la recuperación
contingente
2.2.2.13 Apoyar en el proceso de revisión de todas las obligaciones presupuestales
verificando las deducciones y la respectiva afectación contable</v>
          </cell>
          <cell r="AC53" t="str">
            <v>2.2.2.1 Efectuar y colaborar en la conciliación de operaciones recíprocas del Ministerio.
2.2.2.2 Apoyar en la elaboración de las diferentes conciliaciones que sean requeridas dentro del Grupo Interno de Trabajo de Apoyo Financiero y Presupuestal.
2.2.2.3 Apoyar en la preparación y transmisión de la información contable pública en las plataformas destinadas para ello.
2.2.2.4 Realizar las evaluaciones económicas-financieras dentro de los procesos de contratación que le sean asignadas.
2.2.2.5 Apoyar técnicamente al GIT de Apoyo Financiero y Presupuestal en la elaboración, actualización, gestión y depuración de los procedimientos, formatos y documentos del Sistema de Gestión de Calidad en el aplicativo GINA.
2.2.2.6 Adelantar respuesta a las PQR que le sean asignadas, en relación con temas contables, financieros y tributarios.
2.2.2.7 Colaborar en el análisis de cuentas, conciliaciones, depuración, reclasificación y ajustes, para la preparación y elaboración de los estados financieros del Ministerio.
2.2.2.8 Contribuir con el análisis y presentación de información exógena nacional y distrital de acuerdo a los lineamientos del supervisor del contrato.
2.2.2.9 Apoyar la proyección de respuestas a consultas, requerimientos y peticiones formuladas a la dependencia a nivel interno, por los organismos de control o por los ciudadanos.
2.2.2.10 Colaborar con el control los soportes, las deducciones y los usos presupuestales de las obligaciones generadas para pagos en los sistemas dispuestos para ello.
2.2.2.11 Apoyar las actividades operativas y administrativas del Grupo de apoyo financiero y Presupuestal asignados por el supervisor del contrato, de acuerdo con los tiempos y procedimiento establecidos 2.2.2.12 Apoyar las actividades dirigidas a la elaboración de la circularización de saldos con las entidades privadas y públicas provenientes de la recuperación contingente
2.2.2.13 Apoyar en el proceso de revisión de todas las obligaciones presupuestales verificando las deducciones y la respectiva afectación contable</v>
          </cell>
          <cell r="AD53" t="str">
            <v>Dirección Administrativa y Financiera</v>
          </cell>
          <cell r="AE53" t="str">
            <v>ANDRES FELIPE VALENCIA LOPEZ</v>
          </cell>
          <cell r="AF53">
            <v>75097407</v>
          </cell>
          <cell r="AG53" t="str">
            <v>Secretaria General</v>
          </cell>
          <cell r="AH53">
            <v>46029</v>
          </cell>
          <cell r="AI53">
            <v>46030</v>
          </cell>
          <cell r="AJ53">
            <v>46210</v>
          </cell>
          <cell r="AK53">
            <v>180</v>
          </cell>
          <cell r="AL53">
            <v>42000000</v>
          </cell>
          <cell r="AM53" t="str">
            <v>No</v>
          </cell>
          <cell r="AN53">
            <v>7274948</v>
          </cell>
          <cell r="AS53" t="str">
            <v>INVERSION</v>
          </cell>
          <cell r="AT53" t="str">
            <v>NACION</v>
          </cell>
          <cell r="AU53" t="str">
            <v>No</v>
          </cell>
          <cell r="AW53" t="str">
            <v>Supervisión</v>
          </cell>
          <cell r="AX53" t="str">
            <v>LUZ MYRIAM LOZADA MARTIN</v>
          </cell>
          <cell r="AY53" t="str">
            <v>Cédula</v>
          </cell>
          <cell r="AZ53">
            <v>52237315</v>
          </cell>
          <cell r="BA53">
            <v>2</v>
          </cell>
          <cell r="BB53" t="str">
            <v>Profesional Especializado, Código 2028 Grado 19</v>
          </cell>
          <cell r="BC53">
            <v>46030</v>
          </cell>
          <cell r="BD53">
            <v>46030</v>
          </cell>
          <cell r="BE53" t="str">
            <v>COMPAÑIA MUNDIAL DE SEGUROS S.A</v>
          </cell>
          <cell r="BF53" t="str">
            <v>2 CUMPLIMIENTO</v>
          </cell>
          <cell r="BG53" t="str">
            <v>1 PÓLIZA</v>
          </cell>
          <cell r="BN53">
            <v>888999</v>
          </cell>
          <cell r="BO53">
            <v>46142</v>
          </cell>
          <cell r="BP53">
            <v>46147</v>
          </cell>
          <cell r="BQ53">
            <v>42888999</v>
          </cell>
          <cell r="CJ53">
            <v>46210</v>
          </cell>
          <cell r="CK53">
            <v>888999</v>
          </cell>
          <cell r="CM53" t="str">
            <v>ADICION Y OBLIGACIONES ESPECIFICAS //</v>
          </cell>
          <cell r="CN53">
            <v>42888999</v>
          </cell>
          <cell r="CO53" t="e">
            <v>#N/A</v>
          </cell>
          <cell r="CP53" t="e">
            <v>#N/A</v>
          </cell>
          <cell r="CQ53" t="e">
            <v>#N/A</v>
          </cell>
          <cell r="CR53">
            <v>80111600</v>
          </cell>
          <cell r="CS53" t="str">
            <v>https://community.secop.gov.co/Public/Tendering/OpportunityDetail/Index?noticeUID=CO1.NTC.9412156&amp;isFromPublicArea=True&amp;isModal=true&amp;asPopupView=true</v>
          </cell>
          <cell r="CT53" t="str">
            <v>En Ejecucion</v>
          </cell>
          <cell r="CU53">
            <v>46053</v>
          </cell>
          <cell r="CV53">
            <v>46142</v>
          </cell>
          <cell r="CW53" t="str">
            <v>ABRIL</v>
          </cell>
          <cell r="CX53" t="e">
            <v>#N/A</v>
          </cell>
          <cell r="CY53">
            <v>3</v>
          </cell>
          <cell r="CZ53" t="e">
            <v>#VALUE!</v>
          </cell>
        </row>
        <row r="54">
          <cell r="D54" t="str">
            <v>052-2026</v>
          </cell>
          <cell r="E54" t="str">
            <v>CPS-020-2026</v>
          </cell>
          <cell r="F54" t="str">
            <v>Contrato de Prestacion De Servicios Profesionales</v>
          </cell>
          <cell r="G54" t="str">
            <v>Contratación directa</v>
          </cell>
          <cell r="H54" t="str">
            <v>DIANA ESPERANZA CHAVARRO PEREZ
CEDIDO A:
MIGUEL ANGEL VELA MEDINA</v>
          </cell>
          <cell r="I54" t="str">
            <v>Cédula</v>
          </cell>
          <cell r="J54">
            <v>1110545414</v>
          </cell>
          <cell r="K54">
            <v>5</v>
          </cell>
          <cell r="L54" t="str">
            <v>MASCULINO</v>
          </cell>
          <cell r="M54" t="str">
            <v>Natural</v>
          </cell>
          <cell r="N54" t="str">
            <v>Ninguno</v>
          </cell>
          <cell r="O54">
            <v>34374</v>
          </cell>
          <cell r="P54">
            <v>46192</v>
          </cell>
          <cell r="Q54">
            <v>32</v>
          </cell>
          <cell r="R54" t="str">
            <v>COMUNICADOR SOCIAL - PERIODISTA</v>
          </cell>
          <cell r="S54" t="str">
            <v>CALLE 21 #5-44</v>
          </cell>
          <cell r="T54" t="str">
            <v>IBAGUE</v>
          </cell>
          <cell r="U54" t="str">
            <v>COLOMBIA</v>
          </cell>
          <cell r="V54" t="str">
            <v>MAVM08@HOTMAIL.COM</v>
          </cell>
          <cell r="W54">
            <v>3204483118</v>
          </cell>
          <cell r="X54" t="str">
            <v>NA</v>
          </cell>
          <cell r="Y54" t="str">
            <v>NA</v>
          </cell>
          <cell r="Z54" t="str">
            <v>Titulo profesional + titulo especializacion de 22 meses de experiencia profesional a 32 meses de experiencia profesional (Resolución 861 de 2025)</v>
          </cell>
          <cell r="AA54" t="str">
            <v>El CONTRATISTA se obliga a prestar a la ENTIDAD, con plena autonomía, técnica y administrativa los servicios profesionales especializados, brindando apoyo y acompañamiento a las actividades relacionadas con el proceso de gestión de Talento Humano de la Entidad en temas asociados al Plan Estratégico de Talento Humano, situaciones administrativas, gestión de integridad, clima, cultura y comunicación organizacional, de conformidad con los procedimientos definidos por el Ministerio y las normas.</v>
          </cell>
          <cell r="AB54" t="str">
            <v>2.2.2.1Apoyar en la ejecución de las estrategias relacionadas con las labores de talento humano para su
fortalecimiento, gestión y mejoramiento, atendiendo el marco técnico del modelo integrado de planeación
y gestión señalado por la Dirección de Talento Humano y la Secretaría General.
2.2.2.2Brindar acompañamiento a la Dirección de Talento Humano y la Secretaría General en las actividades,
labores, gestiones y estratégicas relacionadas con las actividades del talento humano.
2.2.2.3Apoyar a la Dirección de Talento Humano en la formulación y seguimiento del Plan Estratégico de Talento
Humano.
2.2.2.4Apoyar en la elaboración, realización y seguimiento de las estrategias, mecanismos y procedimientos
relacionados con la comunicación organizacional y las publicaciones en los medios de comunicación
interna que requiera de la Dirección de Talento Humano, en articulación con la Oficina Asesora de
Comunicaciones e igualmente proyectar los actos administrativos y/o Circulares que se le requiera en
relación al objeto del contrato.
2.2.2.5Gestionar la ejecución del Plan de Bienestar Institucional, apoyando las actividades y acciones para tal fin.
2.2.2.6Apoyar las actividades de la Dirección de Talento Humano que se desarrollen en el marco de las funciones
del Comité de Convivencia Laboral y en temas de equidad de género.
2.2.2.7Apoyar el diseño, estructura e implementación de estrategias para el fortalecimiento del clima y cultura
organizacional del Ministerio.
2.2.2.8Realizar las actividades que se le asignen relacionadas con el proceso de vinculación y desvinculación de los
servidores públicos del Ministerio conforme a las normas y procedimientos establecidos para tales fines.
2.2.2.9Brindar apoyo, acompañamiento y elaboración en las gestiones inherentes al seguimiento de la ejecución
presupuestal de los recursos asignados a la Dirección de Talento Humano y los documentos que requieran
para adelantar los procesos contractuales de la Dirección de Talento Humano.
2.2.2.10 Apoyar el diseño, elaboración e implementación de estrategias para la implementación del código de
integridad e igualmente de los elementos conceptuales y/o técnicos necesarios para la formulación y
evaluación de las políticas, planes, programas y estrategias de gestión y proyección requeridos por la
Dirección de Talento Humano.</v>
          </cell>
          <cell r="AC54" t="str">
            <v>2.2.2.1Apoyar en la ejecución de las estrategias relacionadas con las labores de talento humano para su fortalecimiento, gestión y mejoramiento, atendiendo el marco técnico del modelo integrado de planeación y gestión señalado por la Dirección de Talento Humano y la Secretaría General.
2.2.2.2Brindar acompañamiento a la Dirección de Talento Humano y la Secretaría General en las actividades, labores, gestiones y estratégicas relacionadas con las actividades del talento humano.
2.2.2.3Apoyar a la Dirección de Talento Humano en la formulación y seguimiento del Plan Estratégico de Talento Humano.
2.2.2.4Apoyar en la elaboración, realización y seguimiento de las estrategias, mecanismos y procedimientos relacionados con la comunicación organizacional y las publicaciones en los medios de comunicación interna que requiera de la Dirección de Talento Humano, en articulación con la Oficina Asesora de Comunicaciones e igualmente proyectar los actos administrativos y/o Circulares que se le requiera en relación al objeto del contrato.
2.2.2.5Gestionar la ejecución del Plan de Bienestar Institucional, apoyando las actividades y acciones para tal fin.
2.2.2.6Apoyar las actividades de la Dirección de Talento Humano que se desarrollen en el marco de las funciones del Comité de Convivencia Laboral y en temas de equidad de género.
2.2.2.7Apoyar el diseño, estructura e implementación de estrategias para el fortalecimiento del clima y cultura organizacional del Ministerio.
2.2.2.8Realizar las actividades que se le asignen relacionadas con el proceso de vinculación y desvinculación de los servidores públicos del Ministerio conforme a las normas y procedimientos establecidos para tales fines.
2.2.2.9Brindar apoyo, acompañamiento y elaboración en las gestiones inherentes al seguimiento de la ejecución presupuestal de los recursos asignados a la Dirección de Talento Humano y los documentos que requieran para adelantar los procesos contractuales de la Dirección de Talento Humano.
2.2.2.10 Apoyar el diseño, elaboración e implementación de estrategias para la implementación del código de integridad e igualmente de los elementos conceptuales y/o técnicos necesarios para la formulación y evaluación de las políticas, planes, programas y estrategias de gestión y proyección requeridos por la Dirección de Talento Humano.</v>
          </cell>
          <cell r="AD54" t="str">
            <v>Dirección de Talento Humano</v>
          </cell>
          <cell r="AE54" t="str">
            <v>ANDRES FELIPE VALENCIA LOPEZ</v>
          </cell>
          <cell r="AF54">
            <v>75097407</v>
          </cell>
          <cell r="AG54" t="str">
            <v>Secretaria General</v>
          </cell>
          <cell r="AH54">
            <v>46030</v>
          </cell>
          <cell r="AI54">
            <v>46031</v>
          </cell>
          <cell r="AJ54">
            <v>46211</v>
          </cell>
          <cell r="AK54">
            <v>180</v>
          </cell>
          <cell r="AL54">
            <v>45000000</v>
          </cell>
          <cell r="AM54" t="str">
            <v>No</v>
          </cell>
          <cell r="AN54">
            <v>7500000</v>
          </cell>
          <cell r="AS54" t="str">
            <v>INVERSION</v>
          </cell>
          <cell r="AT54" t="str">
            <v>NACION</v>
          </cell>
          <cell r="AU54" t="str">
            <v>No</v>
          </cell>
          <cell r="AW54" t="str">
            <v>Supervisión</v>
          </cell>
          <cell r="AX54" t="str">
            <v>FELIPE ALEJANDRO GONZALEZ SABOGAL</v>
          </cell>
          <cell r="AY54" t="str">
            <v>Cédula</v>
          </cell>
          <cell r="AZ54">
            <v>1110464163</v>
          </cell>
          <cell r="BA54">
            <v>3</v>
          </cell>
          <cell r="BB54" t="str">
            <v>Director de Talento Humano</v>
          </cell>
          <cell r="BC54">
            <v>46031</v>
          </cell>
          <cell r="BD54">
            <v>46030</v>
          </cell>
          <cell r="BE54" t="str">
            <v>SEGUROS DEL ESTADO S.A.</v>
          </cell>
          <cell r="BF54" t="str">
            <v>2 CUMPLIMIENTO</v>
          </cell>
          <cell r="BG54" t="str">
            <v>1 PÓLIZA</v>
          </cell>
          <cell r="CD54">
            <v>46085</v>
          </cell>
          <cell r="CJ54">
            <v>46211</v>
          </cell>
          <cell r="CK54">
            <v>0</v>
          </cell>
          <cell r="CM54" t="str">
            <v>CEDIDO A:
MIGUEL ANGEL VELA MEDINA</v>
          </cell>
          <cell r="CN54">
            <v>45000000</v>
          </cell>
          <cell r="CO54" t="e">
            <v>#N/A</v>
          </cell>
          <cell r="CP54" t="e">
            <v>#N/A</v>
          </cell>
          <cell r="CQ54" t="e">
            <v>#N/A</v>
          </cell>
          <cell r="CR54">
            <v>80111600</v>
          </cell>
          <cell r="CS54" t="str">
            <v>https://community.secop.gov.co/Public/Tendering/OpportunityDetail/Index?noticeUID=CO1.NTC.9417780&amp;isFromPublicArea=True&amp;isModal=true&amp;asPopupView=true</v>
          </cell>
          <cell r="CT54" t="str">
            <v>En Ejecucion</v>
          </cell>
          <cell r="CU54">
            <v>46053</v>
          </cell>
          <cell r="CV54">
            <v>46112</v>
          </cell>
          <cell r="CW54" t="str">
            <v>MARZO</v>
          </cell>
          <cell r="CX54" t="e">
            <v>#N/A</v>
          </cell>
          <cell r="CY54">
            <v>6</v>
          </cell>
          <cell r="CZ54" t="e">
            <v>#VALUE!</v>
          </cell>
        </row>
        <row r="55">
          <cell r="D55" t="str">
            <v>053-2026</v>
          </cell>
          <cell r="E55" t="str">
            <v>CPS-STR-019-2026</v>
          </cell>
          <cell r="F55" t="str">
            <v>Contrato de Prestacion De Servicios De Apoyo a La Gestion</v>
          </cell>
          <cell r="G55" t="str">
            <v>Contratación directa</v>
          </cell>
          <cell r="H55" t="str">
            <v>MARITZA GUZMAN PORTILLA</v>
          </cell>
          <cell r="I55" t="str">
            <v>Cédula</v>
          </cell>
          <cell r="J55">
            <v>38283046</v>
          </cell>
          <cell r="K55">
            <v>0</v>
          </cell>
          <cell r="L55" t="str">
            <v>MASCULINO</v>
          </cell>
          <cell r="M55" t="str">
            <v>Natural</v>
          </cell>
          <cell r="N55" t="str">
            <v>Ninguno</v>
          </cell>
          <cell r="O55">
            <v>23694</v>
          </cell>
          <cell r="P55">
            <v>46192</v>
          </cell>
          <cell r="Q55">
            <v>61</v>
          </cell>
          <cell r="R55" t="str">
            <v>TECNICA PROFESIONA EN SECRETARIADO</v>
          </cell>
          <cell r="S55" t="str">
            <v>TRANSVERSAL 86 - 99 25 INT 4 APTO 501</v>
          </cell>
          <cell r="T55" t="str">
            <v>BOGOTA D.C.</v>
          </cell>
          <cell r="U55" t="str">
            <v>COLOMBIA</v>
          </cell>
          <cell r="V55" t="str">
            <v>MARITZAGUZMAN.2008@HOTMAIL.COM</v>
          </cell>
          <cell r="W55">
            <v>3183071668</v>
          </cell>
          <cell r="X55" t="str">
            <v>NA</v>
          </cell>
          <cell r="Y55" t="str">
            <v>NA</v>
          </cell>
          <cell r="Z55">
            <v>0</v>
          </cell>
          <cell r="AC55" t="str">
            <v/>
          </cell>
          <cell r="AD55" t="str">
            <v>Secretaría Técnica OCAD-SGR</v>
          </cell>
          <cell r="AE55" t="str">
            <v>CAROLINA OTILIA MONTEALEGRE CASTILLO</v>
          </cell>
          <cell r="AF55">
            <v>20928128</v>
          </cell>
          <cell r="AG55" t="str">
            <v>Secretaría Técnica OCAD-SGR</v>
          </cell>
          <cell r="AH55">
            <v>46030</v>
          </cell>
          <cell r="AI55">
            <v>46031</v>
          </cell>
          <cell r="AJ55">
            <v>46211</v>
          </cell>
          <cell r="AK55">
            <v>180</v>
          </cell>
          <cell r="AL55">
            <v>20349774</v>
          </cell>
          <cell r="AM55" t="str">
            <v>No</v>
          </cell>
          <cell r="AN55">
            <v>3391629</v>
          </cell>
          <cell r="AT55" t="str">
            <v>REGALIAS</v>
          </cell>
          <cell r="AU55" t="str">
            <v>No</v>
          </cell>
          <cell r="AW55" t="str">
            <v>Supervisión</v>
          </cell>
          <cell r="AX55" t="str">
            <v>CAROLINA OTILIA MONTEALEGRE CASTILLO</v>
          </cell>
          <cell r="AY55" t="str">
            <v>Cédula</v>
          </cell>
          <cell r="AZ55">
            <v>20928128</v>
          </cell>
          <cell r="BA55">
            <v>0</v>
          </cell>
          <cell r="BB55" t="str">
            <v>Director de Gestión de Recursos para la Ciencia la Tecnologia e Innovacion (CTeI)</v>
          </cell>
          <cell r="CJ55">
            <v>46211</v>
          </cell>
          <cell r="CK55">
            <v>0</v>
          </cell>
          <cell r="CN55">
            <v>20349774</v>
          </cell>
          <cell r="CO55" t="e">
            <v>#N/A</v>
          </cell>
          <cell r="CP55" t="e">
            <v>#N/A</v>
          </cell>
          <cell r="CQ55" t="e">
            <v>#N/A</v>
          </cell>
          <cell r="CS55" t="str">
            <v>https://community.secop.gov.co/Public/Tendering/OpportunityDetail/Index?noticeUID=CO1.NTC.9415197&amp;isFromPublicArea=True&amp;isModal=true&amp;asPopupView=true</v>
          </cell>
          <cell r="CX55" t="e">
            <v>#N/A</v>
          </cell>
          <cell r="CY55">
            <v>0</v>
          </cell>
          <cell r="CZ55" t="e">
            <v>#VALUE!</v>
          </cell>
        </row>
        <row r="56">
          <cell r="D56" t="str">
            <v>054-2026</v>
          </cell>
          <cell r="E56" t="str">
            <v>CPS-STR-020-2026.</v>
          </cell>
          <cell r="F56" t="str">
            <v>Contrato de Prestacion De Servicios Profesionales</v>
          </cell>
          <cell r="G56" t="str">
            <v>Contratación directa</v>
          </cell>
          <cell r="H56" t="str">
            <v>IRINA ALEXANDRA ARROYO CASTILLA</v>
          </cell>
          <cell r="I56" t="str">
            <v>Cédula</v>
          </cell>
          <cell r="J56">
            <v>45475320</v>
          </cell>
          <cell r="K56">
            <v>4</v>
          </cell>
          <cell r="L56" t="str">
            <v>FEMENINO</v>
          </cell>
          <cell r="M56" t="str">
            <v>Natural</v>
          </cell>
          <cell r="N56" t="str">
            <v>Ninguno</v>
          </cell>
          <cell r="O56">
            <v>24766</v>
          </cell>
          <cell r="P56">
            <v>46192</v>
          </cell>
          <cell r="Q56">
            <v>58</v>
          </cell>
          <cell r="R56" t="str">
            <v>INGENIERA INDUSTRIAL</v>
          </cell>
          <cell r="S56" t="str">
            <v>CALLE 21 N 88 A 80 BLOQUE C APARTAMENTO 116</v>
          </cell>
          <cell r="T56" t="str">
            <v>BOGOTA D.C.</v>
          </cell>
          <cell r="U56" t="str">
            <v>COLOMBIA</v>
          </cell>
          <cell r="V56" t="str">
            <v>IRINAARROYO@HOTMAIL.COM</v>
          </cell>
          <cell r="W56">
            <v>4211284</v>
          </cell>
          <cell r="X56" t="str">
            <v>NA</v>
          </cell>
          <cell r="Y56" t="str">
            <v>NA</v>
          </cell>
          <cell r="Z56">
            <v>0</v>
          </cell>
          <cell r="AC56" t="str">
            <v/>
          </cell>
          <cell r="AD56" t="str">
            <v>Secretaría Técnica OCAD-SGR</v>
          </cell>
          <cell r="AE56" t="str">
            <v>CAROLINA OTILIA MONTEALEGRE CASTILLO</v>
          </cell>
          <cell r="AF56">
            <v>20928128</v>
          </cell>
          <cell r="AG56" t="str">
            <v>Secretaría Técnica OCAD-SGR</v>
          </cell>
          <cell r="AH56">
            <v>46030</v>
          </cell>
          <cell r="AI56">
            <v>46031</v>
          </cell>
          <cell r="AJ56">
            <v>46211</v>
          </cell>
          <cell r="AK56">
            <v>180</v>
          </cell>
          <cell r="AL56">
            <v>68400000</v>
          </cell>
          <cell r="AM56" t="str">
            <v>No</v>
          </cell>
          <cell r="AN56">
            <v>11400000</v>
          </cell>
          <cell r="AT56" t="str">
            <v>REGALIAS</v>
          </cell>
          <cell r="AU56" t="str">
            <v>No</v>
          </cell>
          <cell r="AW56" t="str">
            <v>Supervisión</v>
          </cell>
          <cell r="AX56" t="str">
            <v>CAROLINA OTILIA MONTEALEGRE CASTILLO</v>
          </cell>
          <cell r="AY56" t="str">
            <v>Cédula</v>
          </cell>
          <cell r="AZ56">
            <v>20928128</v>
          </cell>
          <cell r="BA56">
            <v>0</v>
          </cell>
          <cell r="BB56" t="str">
            <v>Director de Gestión de Recursos para la Ciencia la Tecnologia e Innovacion (CTeI)</v>
          </cell>
          <cell r="CJ56">
            <v>46211</v>
          </cell>
          <cell r="CK56">
            <v>0</v>
          </cell>
          <cell r="CN56">
            <v>68400000</v>
          </cell>
          <cell r="CO56" t="e">
            <v>#N/A</v>
          </cell>
          <cell r="CP56" t="e">
            <v>#N/A</v>
          </cell>
          <cell r="CQ56" t="e">
            <v>#N/A</v>
          </cell>
          <cell r="CS56" t="str">
            <v>https://community.secop.gov.co/Public/Tendering/OpportunityDetail/Index?noticeUID=CO1.NTC.9415343&amp;isFromPublicArea=True&amp;isModal=true&amp;asPopupView=true</v>
          </cell>
          <cell r="CX56" t="e">
            <v>#N/A</v>
          </cell>
          <cell r="CY56">
            <v>7</v>
          </cell>
          <cell r="CZ56" t="e">
            <v>#VALUE!</v>
          </cell>
        </row>
        <row r="57">
          <cell r="D57" t="str">
            <v>055-2026</v>
          </cell>
          <cell r="E57" t="str">
            <v>CPS-021-2026</v>
          </cell>
          <cell r="F57" t="str">
            <v>Contrato de Prestacion De Servicios Profesionales</v>
          </cell>
          <cell r="G57" t="str">
            <v>Contratación directa</v>
          </cell>
          <cell r="H57" t="str">
            <v>LUZ DARY LASO MONSALVE</v>
          </cell>
          <cell r="I57" t="str">
            <v>Cédula</v>
          </cell>
          <cell r="J57">
            <v>52359158</v>
          </cell>
          <cell r="K57">
            <v>6</v>
          </cell>
          <cell r="L57" t="str">
            <v>FEMENINO</v>
          </cell>
          <cell r="M57" t="str">
            <v>Natural</v>
          </cell>
          <cell r="N57" t="str">
            <v>Ninguno</v>
          </cell>
          <cell r="O57">
            <v>28468</v>
          </cell>
          <cell r="P57">
            <v>46192</v>
          </cell>
          <cell r="Q57">
            <v>48</v>
          </cell>
          <cell r="R57" t="str">
            <v xml:space="preserve">PSICOLOGO </v>
          </cell>
          <cell r="S57" t="str">
            <v xml:space="preserve">CALLE 151  # 114 40 CASA 6 SUBA  6 </v>
          </cell>
          <cell r="T57" t="str">
            <v>COVARACHIA</v>
          </cell>
          <cell r="U57" t="str">
            <v>COLOMBIA</v>
          </cell>
          <cell r="V57" t="str">
            <v>LDLASOM@UNAL.EDU.CO</v>
          </cell>
          <cell r="W57">
            <v>3057645830</v>
          </cell>
          <cell r="X57" t="str">
            <v>NA</v>
          </cell>
          <cell r="Y57" t="str">
            <v>NA</v>
          </cell>
          <cell r="Z57" t="str">
            <v>Titulo profesional + titulo especializacion de 0 meses de experiencia profesional a 22 meses de experiencia profesional (Resolución 861 de 2025)</v>
          </cell>
          <cell r="AA57" t="str">
            <v>EL CONTRATISTA se obliga a prestar a la ENTIDAD con plena autonomía, técnica y administrativa los servicios profesionales especializados a la Dirección de Talento Humano brindando apoyo y gestión en el trámite de asuntos relacionados con el proceso de ingreso y retiro al Ministerio, así mismo respecto de situaciones administrativas que se presentan en la fase de permanencia en el servicio público, de conformidad con las funciones, procesos y procedimientos definidos por el Ministerio.</v>
          </cell>
          <cell r="AB57" t="str">
            <v>2.2.2.1 Apoyar en la custodia, depuración, organización y actualización de la documentación que conforman las
historias laborales de los servidores públicos de la Entidad.
2.2.2.2 Recepcionar los documentos del grupo de Talento Humano, que son generados por situaciones
administrativas de los servidores públicos, con el fin de que sean incorporarlos en las historias laborales.
2.2.2.3 Realizar las gestiones tendientes a la actualización, manejo y control de información que debe ser reportada
en el Sistema de Información y Gestión del Empleo Público – SIGEP II, atender las auditorías realizadas por
parte de la oficina de Control Interno.
2.2.2.4 Apoyar el proceso de afiliación de los servidores públicos y contratistas de la entidad a la Administradora de
Riesgos Laborales.
2.2.2.5 Apoyar el proceso de vinculación de los servidores públicos a cargos de carrera administrativa, libre
nombramiento y provisionalidad, de conformidad con el procedimiento de selección y vinculación de personal,
definido por el Ministerio.
2.2.2.6 Coadyuvar con insumos para dar respuestas a los requerimientos de los organismos de vigilancia y control,
así como de las dependencias internas de la entidad, relacionados con el objeto contractual.
2.2.2.7 Apoyar los procesos de la Dirección de Talento Humano derivados de las situaciones administrativas que
presenten los servidores públicos de la Entidad.
2.2.2.8 Apoyar a la Dirección de Talento Humano, en la elaboración de estudios previos fichas de cumplimiento de
requisitos, derivados de los contratos que maneja la Dirección de Talento Humano, de conformidad con la
normatividad vigente en materia de contratación estatal.
2.2.2.9 Elaborar los oficios de entrega de cargo, llevar a cabo las actividades para la correcta recepción de los
informes de entrega y puesto de trabajo de los servidores públicos salientes del Ministerio, con el fin de
conservar la memoria documental de la Entidad.
2.2.2.10 Validar las hojas de vida de los contratistas que ingresan al Ministerio en el aplicativo SIGEP II, llevar el
respectivo control en la matriz destinada para tal fin.</v>
          </cell>
          <cell r="AC57" t="str">
            <v>2.2.2.1 Apoyar en la custodia, depuración, organización y actualización de la documentación que conforman las historias laborales de los servidores públicos de la Entidad.
2.2.2.2 Recepcionar los documentos del grupo de Talento Humano, que son generados por situaciones administrativas de los servidores públicos, con el fin de que sean incorporarlos en las historias laborales.
2.2.2.3 Realizar las gestiones tendientes a la actualización, manejo y control de información que debe ser reportada en el Sistema de Información y Gestión del Empleo Público – SIGEP II, atender las auditorías realizadas por parte de la oficina de Control Interno.
2.2.2.4 Apoyar el proceso de afiliación de los servidores públicos y contratistas de la entidad a la Administradora de Riesgos Laborales.
2.2.2.5 Apoyar el proceso de vinculación de los servidores públicos a cargos de carrera administrativa, libre nombramiento y provisionalidad, de conformidad con el procedimiento de selección y vinculación de personal, definido por el Ministerio.
2.2.2.6 Coadyuvar con insumos para dar respuestas a los requerimientos de los organismos de vigilancia y control, así como de las dependencias internas de la entidad, relacionados con el objeto contractual.
2.2.2.7 Apoyar los procesos de la Dirección de Talento Humano derivados de las situaciones administrativas que presenten los servidores públicos de la Entidad.
2.2.2.8 Apoyar a la Dirección de Talento Humano, en la elaboración de estudios previos fichas de cumplimiento de requisitos, derivados de los contratos que maneja la Dirección de Talento Humano, de conformidad con la normatividad vigente en materia de contratación estatal.
2.2.2.9 Elaborar los oficios de entrega de cargo, llevar a cabo las actividades para la correcta recepción de los informes de entrega y puesto de trabajo de los servidores públicos salientes del Ministerio, con el fin de conservar la memoria documental de la Entidad.
2.2.2.10 Validar las hojas de vida de los contratistas que ingresan al Ministerio en el aplicativo SIGEP II, llevar el respectivo control en la matriz destinada para tal fin.</v>
          </cell>
          <cell r="AD57" t="str">
            <v>Dirección de Talento Humano</v>
          </cell>
          <cell r="AE57" t="str">
            <v>ANDRES FELIPE VALENCIA LOPEZ</v>
          </cell>
          <cell r="AF57">
            <v>75097407</v>
          </cell>
          <cell r="AG57" t="str">
            <v>Secretaria General</v>
          </cell>
          <cell r="AH57">
            <v>46030</v>
          </cell>
          <cell r="AI57">
            <v>46031</v>
          </cell>
          <cell r="AJ57">
            <v>46211</v>
          </cell>
          <cell r="AK57">
            <v>180</v>
          </cell>
          <cell r="AL57">
            <v>38192400</v>
          </cell>
          <cell r="AM57" t="str">
            <v>No</v>
          </cell>
          <cell r="AN57">
            <v>6365400</v>
          </cell>
          <cell r="AS57" t="str">
            <v>INVERSION</v>
          </cell>
          <cell r="AT57" t="str">
            <v>NACION</v>
          </cell>
          <cell r="AU57" t="str">
            <v>No</v>
          </cell>
          <cell r="AW57" t="str">
            <v>Supervisión</v>
          </cell>
          <cell r="AX57" t="str">
            <v>FELIPE ALEJANDRO GONZALEZ SABOGAL</v>
          </cell>
          <cell r="AY57" t="str">
            <v>Cédula</v>
          </cell>
          <cell r="AZ57">
            <v>1110464163</v>
          </cell>
          <cell r="BA57">
            <v>3</v>
          </cell>
          <cell r="BB57" t="str">
            <v>Director de Talento Humano</v>
          </cell>
          <cell r="BC57">
            <v>46031</v>
          </cell>
          <cell r="BD57">
            <v>46030</v>
          </cell>
          <cell r="BE57" t="str">
            <v>SEGUROS DEL ESTADO S.A.</v>
          </cell>
          <cell r="BF57" t="str">
            <v>2 CUMPLIMIENTO</v>
          </cell>
          <cell r="BG57" t="str">
            <v>1 PÓLIZA</v>
          </cell>
          <cell r="CJ57">
            <v>46211</v>
          </cell>
          <cell r="CK57">
            <v>0</v>
          </cell>
          <cell r="CN57">
            <v>38192400</v>
          </cell>
          <cell r="CO57" t="e">
            <v>#N/A</v>
          </cell>
          <cell r="CP57" t="e">
            <v>#N/A</v>
          </cell>
          <cell r="CQ57" t="e">
            <v>#N/A</v>
          </cell>
          <cell r="CR57">
            <v>80111600</v>
          </cell>
          <cell r="CS57" t="str">
            <v>https://community.secop.gov.co/Public/Tendering/OpportunityDetail/Index?noticeUID=CO1.NTC.9417697&amp;isFromPublicArea=True&amp;isModal=true&amp;asPopupView=true</v>
          </cell>
          <cell r="CT57" t="str">
            <v>En Ejecucion</v>
          </cell>
          <cell r="CU57">
            <v>46053</v>
          </cell>
          <cell r="CW57" t="str">
            <v>ENERO</v>
          </cell>
          <cell r="CX57" t="e">
            <v>#N/A</v>
          </cell>
          <cell r="CY57">
            <v>5</v>
          </cell>
          <cell r="CZ57" t="e">
            <v>#VALUE!</v>
          </cell>
        </row>
        <row r="58">
          <cell r="D58" t="str">
            <v>056-2026</v>
          </cell>
          <cell r="E58" t="str">
            <v>CPS-022-2026</v>
          </cell>
          <cell r="F58" t="str">
            <v>Contrato de Prestacion De Servicios Profesionales</v>
          </cell>
          <cell r="G58" t="str">
            <v>Contratación directa</v>
          </cell>
          <cell r="H58" t="str">
            <v>ALEJANDRO ESTEBAN LOPEZ VILLOTA</v>
          </cell>
          <cell r="I58" t="str">
            <v>Cédula</v>
          </cell>
          <cell r="J58">
            <v>1085274396</v>
          </cell>
          <cell r="K58">
            <v>7</v>
          </cell>
          <cell r="L58" t="str">
            <v>MASCULINO</v>
          </cell>
          <cell r="M58" t="str">
            <v>Natural</v>
          </cell>
          <cell r="N58" t="str">
            <v>Ninguno</v>
          </cell>
          <cell r="O58">
            <v>32524</v>
          </cell>
          <cell r="P58">
            <v>46192</v>
          </cell>
          <cell r="Q58">
            <v>37</v>
          </cell>
          <cell r="R58" t="str">
            <v>ABOGADO</v>
          </cell>
          <cell r="S58" t="str">
            <v>CALLE 44D 45-30 RAFAEL NUNEZ</v>
          </cell>
          <cell r="T58" t="str">
            <v>PASTO</v>
          </cell>
          <cell r="U58" t="str">
            <v>COLOMBIA</v>
          </cell>
          <cell r="V58" t="str">
            <v>ALEJANDROLOPEZ@PRESIDENCIA.GOV.CO</v>
          </cell>
          <cell r="W58">
            <v>3014662593</v>
          </cell>
          <cell r="X58" t="str">
            <v>NA</v>
          </cell>
          <cell r="Y58" t="str">
            <v>NA</v>
          </cell>
          <cell r="Z58" t="str">
            <v>Titulo profesional + titulo especializacion de 33 o mas meses de experiencia profesional (Resolución 861 de 2025)</v>
          </cell>
          <cell r="AA58" t="str">
            <v>El CONTRATISTA se obliga a prestar a la ENTIDAD, con plena autonomía técnica y administrativa y por sus propios medios los servicios profesionales especializados de carácter jurídico, orientados a apoyar integralmente al Despacho Ministerial del Ministerio de Ciencia, Tecnología e Innovación en el análisis, revisión, preparación y seguimiento de asuntos jurídicos estratégicos, requeridos para el adecuado ejercicio de sus funciones.</v>
          </cell>
          <cell r="AB58" t="str">
            <v>2.2.2.1 Identificar riesgos normativos y brindar insumos jurídicos para la toma de decisiones estratégicas del
Despacho Ministerial, proponiendo alternativas de mitigación cuando aplique.
2.2.2.2. Elaborar, revisar, comentar y/o aportar seguimiento jurídico a los actos administrativos, conceptos y
documentos jurídicos que sean necesarios para el ejercicio de las funciones del Despacho, velando por la
coherencia normativa y debida motivación.
2.2.2.3. Apoyar la atención de requerimientos jurídicos provenientes de órganos de control, instancias de control
político y demás entidades externas o internas, de acuerdo con la competencia del Despacho Ministerial.
2.2.2.4. Participar, cuando sea convocado, en reuniones, mesas de trabajo, comités o espacios
interinstitucionales, aportando análisis y acompañamiento jurídico especializado dentro del ámbito contractual.
2.2.2.5. Aportar seguimiento jurídico cuando se requiera a planes de mejoramiento, compromisos
interinstitucionales, iniciativas normativas o acciones estratégicas relacionadas con la gestión del Despacho
Ministerial.
2.2.2.6. Revisar jurídicamente las actas y soportes de reunión que deban ser suscritos por la señora Ministra,
verificando la coherencia normativa aplicable.
2.2.2.7. Analizar iniciativas normativas (proyectos de ley, decretos, circulares y demás instrumentos) que sean
de competencia del Despacho, elaborando alertas jurídicas, comentarios o insumos según las necesidades
institucionales.
2.2.2.8. Contribuir a la elaboración de lineamientos, criterios u orientaciones jurídicas internas, orientados a
fortalecer la gestión del Despacho Ministerial.
2.2.2.9. Organizar y custodiar el archivo documental, físico o digital, de los trámites asignados, entregándolo al
supervisor al finalizar el contrato de conformidad con los lineamientos dé Gestión Documental.
2.2.2.10. Cumplir con todas las demás actividades inherentes o necesarias para la correcta ejecución del objeto
contractual.</v>
          </cell>
          <cell r="AC58" t="str">
            <v>2.2.2.1 Identificar riesgos normativos y brindar insumos jurídicos para la toma de decisiones estratégicas del Despacho Ministerial, proponiendo alternativas de mitigación cuando aplique.
2.2.2.2. Elaborar, revisar, comentar y/o aportar seguimiento jurídico a los actos administrativos, conceptos y documentos jurídicos que sean necesarios para el ejercicio de las funciones del Despacho, velando por la coherencia normativa y debida motivación.
2.2.2.3. Apoyar la atención de requerimientos jurídicos provenientes de órganos de control, instancias de control político y demás entidades externas o internas, de acuerdo con la competencia del Despacho Ministerial.
2.2.2.4. Participar, cuando sea convocado, en reuniones, mesas de trabajo, comités o espacios interinstitucionales, aportando análisis y acompañamiento jurídico especializado dentro del ámbito contractual.
2.2.2.5. Aportar seguimiento jurídico cuando se requiera a planes de mejoramiento, compromisos interinstitucionales, iniciativas normativas o acciones estratégicas relacionadas con la gestión del Despacho Ministerial.
2.2.2.6. Revisar jurídicamente las actas y soportes de reunión que deban ser suscritos por la señora Ministra, verificando la coherencia normativa aplicable.
2.2.2.7. Analizar iniciativas normativas (proyectos de ley, decretos, circulares y demás instrumentos) que sean de competencia del Despacho, elaborando alertas jurídicas, comentarios o insumos según las necesidades institucionales.
2.2.2.8. Contribuir a la elaboración de lineamientos, criterios u orientaciones jurídicas internas, orientados a fortalecer la gestión del Despacho Ministerial.
2.2.2.9. Organizar y custodiar el archivo documental, físico o digital, de los trámites asignados, entregándolo al supervisor al finalizar el contrato de conformidad con los lineamientos dé Gestión Documental.
2.2.2.10. Cumplir con todas las demás actividades inherentes o necesarias para la correcta ejecución del objeto contractual.</v>
          </cell>
          <cell r="AD58" t="str">
            <v>Despacho del Ministro</v>
          </cell>
          <cell r="AE58" t="str">
            <v>ANDRES FELIPE VALENCIA LOPEZ</v>
          </cell>
          <cell r="AF58">
            <v>75097407</v>
          </cell>
          <cell r="AG58" t="str">
            <v>Secretaria General</v>
          </cell>
          <cell r="AH58">
            <v>46030</v>
          </cell>
          <cell r="AI58">
            <v>46030</v>
          </cell>
          <cell r="AJ58">
            <v>46210</v>
          </cell>
          <cell r="AK58">
            <v>180</v>
          </cell>
          <cell r="AL58">
            <v>66000000</v>
          </cell>
          <cell r="AM58" t="str">
            <v>No</v>
          </cell>
          <cell r="AN58">
            <v>11000000</v>
          </cell>
          <cell r="AS58" t="str">
            <v>INVERSION</v>
          </cell>
          <cell r="AT58" t="str">
            <v>NACION</v>
          </cell>
          <cell r="AU58" t="str">
            <v>No</v>
          </cell>
          <cell r="AW58" t="str">
            <v>Supervisión</v>
          </cell>
          <cell r="AX58" t="str">
            <v>ANDRES FELIPE CUASPUD DIAZ</v>
          </cell>
          <cell r="AY58" t="str">
            <v>Cédula</v>
          </cell>
          <cell r="AZ58">
            <v>1085313675</v>
          </cell>
          <cell r="BA58">
            <v>5</v>
          </cell>
          <cell r="BB58" t="str">
            <v>Asesor, Código 1020 Grado 14</v>
          </cell>
          <cell r="BC58">
            <v>46030</v>
          </cell>
          <cell r="BD58">
            <v>46030</v>
          </cell>
          <cell r="BE58" t="str">
            <v>SEGUROS DEL ESTADO S.A.</v>
          </cell>
          <cell r="BF58" t="str">
            <v>2 CUMPLIMIENTO</v>
          </cell>
          <cell r="BG58" t="str">
            <v>1 PÓLIZA</v>
          </cell>
          <cell r="CJ58">
            <v>46210</v>
          </cell>
          <cell r="CK58">
            <v>0</v>
          </cell>
          <cell r="CN58">
            <v>66000000</v>
          </cell>
          <cell r="CO58" t="e">
            <v>#N/A</v>
          </cell>
          <cell r="CP58" t="e">
            <v>#N/A</v>
          </cell>
          <cell r="CQ58" t="e">
            <v>#N/A</v>
          </cell>
          <cell r="CR58">
            <v>80111600</v>
          </cell>
          <cell r="CS58" t="str">
            <v>https://community.secop.gov.co/Public/Tendering/OpportunityDetail/Index?noticeUID=CO1.NTC.9418342&amp;isFromPublicArea=True&amp;isModal=true&amp;asPopupView=true</v>
          </cell>
          <cell r="CT58" t="str">
            <v>En Ejecucion</v>
          </cell>
          <cell r="CU58">
            <v>46053</v>
          </cell>
          <cell r="CW58" t="str">
            <v>ENERO</v>
          </cell>
          <cell r="CX58" t="e">
            <v>#N/A</v>
          </cell>
          <cell r="CY58">
            <v>4</v>
          </cell>
          <cell r="CZ58" t="e">
            <v>#VALUE!</v>
          </cell>
        </row>
        <row r="59">
          <cell r="D59" t="str">
            <v>057-2026</v>
          </cell>
          <cell r="E59" t="str">
            <v>CPS-023-2026</v>
          </cell>
          <cell r="F59" t="str">
            <v>Contrato de Prestacion De Servicios Profesionales</v>
          </cell>
          <cell r="G59" t="str">
            <v>Contratación directa</v>
          </cell>
          <cell r="H59" t="str">
            <v>JUAN DAVID BALLEN GAMBOA</v>
          </cell>
          <cell r="I59" t="str">
            <v>Cédula</v>
          </cell>
          <cell r="J59">
            <v>1010244965</v>
          </cell>
          <cell r="K59">
            <v>7</v>
          </cell>
          <cell r="L59" t="str">
            <v>MASCULINO</v>
          </cell>
          <cell r="M59" t="str">
            <v>Natural</v>
          </cell>
          <cell r="N59" t="str">
            <v>Ninguno</v>
          </cell>
          <cell r="O59">
            <v>36239</v>
          </cell>
          <cell r="P59">
            <v>46192</v>
          </cell>
          <cell r="Q59">
            <v>27</v>
          </cell>
          <cell r="R59" t="str">
            <v>PROFESIONAL EN GOBIERNO Y RELACIONES INTERNACIONALES</v>
          </cell>
          <cell r="S59" t="str">
            <v xml:space="preserve">CARRERA 7  # 31 A 56 TORRES 2 APTO 904 </v>
          </cell>
          <cell r="T59" t="str">
            <v>POPAYAN</v>
          </cell>
          <cell r="U59" t="str">
            <v>COLOMBIA</v>
          </cell>
          <cell r="V59" t="str">
            <v>VININO.BALLEN@GMAIL.COM</v>
          </cell>
          <cell r="W59">
            <v>3013007903</v>
          </cell>
          <cell r="X59" t="str">
            <v>NA</v>
          </cell>
          <cell r="Y59" t="str">
            <v>NA</v>
          </cell>
          <cell r="Z59" t="str">
            <v>Titulo profesional + titulo especializacion de 22 meses de experiencia profesional a 32 meses de experiencia profesional (Resolución 861 de 2025)</v>
          </cell>
          <cell r="AA59" t="str">
            <v>El CONTRATISTA se obliga prestar a la Entidad, con plena autonomía, técnica y administrativa los servicios profesionales especializados al Despacho del Ministerio de Ciencia, Tecnología e Innovación para apoyar la articulación y el acompañamiento técnico de las iniciativas de cooperación bilateral en Ciencia, Tecnología e Innovación con países del continente africano, contribuyendo a la coherencia de las agendas institucionales y al fortalecimiento del diálogo político-técnico del Ministerio.</v>
          </cell>
          <cell r="AB59" t="str">
            <v>2.2.2.1. Apoyar técnicamente la articulación de las iniciativas de cooperación bilateral en Ciencia,
Tecnología e Innovación con países del continente africano, conforme a los lineamientos del
Ministerio.
2.2.2.2. Elaborar insumos técnicos y analíticos que contribuyan a la coherencia y alineación de las
agendas bilaterales de cooperación con África.
2.2.2.3. Acompañar el diálogo técnico - político con contrapartes africanas y actores institucionales,
mediante la preparación de notas conceptuales, agendas y documentos soporte.
2.2.2.4. Identificar y sistematizar oportunidades de cooperación en CTeI con países africanos,
considerando prioridades institucionales y marcos de cooperación vigentes.
2.2.2.5. Apoyar la coordinación interinstitucional con entidades del orden nacional y actores del
Sistema Nacional de Ciencia, Tecnología e Innovación que participen en iniciativas con África.
2.2.2.6. Realizar el seguimiento técnico a las acciones y compromisos derivados de las agendas
bilaterales de cooperación en CTeI con países africanos.
2.2.2.7. Elaborar informes periódicos sobre avances, retos y recomendaciones relacionados con la
cooperación bilateral en CTeI con África.
2.2.2.8. Apoyar la organización y preparación de espacios técnicos (reuniones, comisiones mixtas,
mesas de trabajo) relacionados con la cooperación en CTeI con países africanos.
2.2.2.9 Atender, gestionar y dar respuesta oportuna a las Peticiones, Quejas, Reclamos, Sugerencias
y Denuncias (PQRSD) que le sean asignadas, de conformidad con los procedimientos internos, los
términos legales vigentes y los lineamientos establecidos por la entidad, incluyendo la elaboración de
insumos técnicos y el seguimiento hasta su cierre.
2.2.2.10. Cumplir con los lineamientos, cronogramas y productos acordados en el marco del contrato,
garantizando calidad técnica y oportunidad en la entrega de los resultados.
2.2.2.11. Organizar y custodiar el archivo documental, físico o digital, de los trámites asignados,
entregándolo al supervisor al finalizar el contrato de conformidad con los lineamientos de Gestión
Documental.
2.2.2.12. Cumplir con todas las demás actividades inherentes o necesarias para la correcta ejecución
del objeto contractual</v>
          </cell>
          <cell r="AC59" t="str">
            <v>2.2.2.1. Apoyar técnicamente la articulación de las iniciativas de cooperación bilateral en Ciencia, Tecnología e Innovación con países del continente africano, conforme a los lineamientos del Ministerio.
2.2.2.2. Elaborar insumos técnicos y analíticos que contribuyan a la coherencia y alineación de las agendas bilaterales de cooperación con África.
2.2.2.3. Acompañar el diálogo técnico - político con contrapartes africanas y actores institucionales, mediante la preparación de notas conceptuales, agendas y documentos soporte.
2.2.2.4. Identificar y sistematizar oportunidades de cooperación en CTeI con países africanos, considerando prioridades institucionales y marcos de cooperación vigentes.
2.2.2.5. Apoyar la coordinación interinstitucional con entidades del orden nacional y actores del Sistema Nacional de Ciencia, Tecnología e Innovación que participen en iniciativas con África.
2.2.2.6. Realizar el seguimiento técnico a las acciones y compromisos derivados de las agendas bilaterales de cooperación en CTeI con países africanos.
2.2.2.7. Elaborar informes periódicos sobre avances, retos y recomendaciones relacionados con la cooperación bilateral en CTeI con África.
2.2.2.8. Apoyar la organización y preparación de espacios técnicos (reuniones, comisiones mixtas, mesas de trabajo) relacionados con la cooperación en CTeI con países africanos.
2.2.2.9 Atender, gestionar y dar respuesta oportuna a las Peticiones, Quejas, Reclamos, Sugerencias y Denuncias (PQRSD) que le sean asignadas, de conformidad con los procedimientos internos, los términos legales vigentes y los lineamientos establecidos por la entidad, incluyendo la elaboración de insumos técnicos y el seguimiento hasta su cierre.
2.2.2.10. Cumplir con los lineamientos, cronogramas y productos acordados en el marco del contrato, garantizando calidad técnica y oportunidad en la entrega de los resultados.
2.2.2.11. Organizar y custodiar el archivo documental, físico o digital, de los trámites asignados, entregándolo al supervisor al finalizar el contrato de conformidad con los lineamientos de Gestión Documental.
2.2.2.12. Cumplir con todas las demás actividades inherentes o necesarias para la correcta ejecución del objeto contractual</v>
          </cell>
          <cell r="AD59" t="str">
            <v>Despacho del Ministro</v>
          </cell>
          <cell r="AE59" t="str">
            <v>ANDRES FELIPE VALENCIA LOPEZ</v>
          </cell>
          <cell r="AF59">
            <v>75097407</v>
          </cell>
          <cell r="AG59" t="str">
            <v>Secretaria General</v>
          </cell>
          <cell r="AH59">
            <v>46030</v>
          </cell>
          <cell r="AI59">
            <v>46036</v>
          </cell>
          <cell r="AJ59">
            <v>46216</v>
          </cell>
          <cell r="AK59">
            <v>180</v>
          </cell>
          <cell r="AL59">
            <v>51000000</v>
          </cell>
          <cell r="AM59" t="str">
            <v>No</v>
          </cell>
          <cell r="AN59">
            <v>8500000</v>
          </cell>
          <cell r="AS59" t="str">
            <v>INVERSION</v>
          </cell>
          <cell r="AT59" t="str">
            <v>NACION</v>
          </cell>
          <cell r="AU59" t="str">
            <v>No</v>
          </cell>
          <cell r="AW59" t="str">
            <v>Supervisión</v>
          </cell>
          <cell r="AX59" t="str">
            <v>MARTHA VIVIANA GUERRERO RUALES</v>
          </cell>
          <cell r="AY59" t="str">
            <v>Cédula</v>
          </cell>
          <cell r="AZ59">
            <v>1085274795</v>
          </cell>
          <cell r="BA59">
            <v>2</v>
          </cell>
          <cell r="BB59" t="str">
            <v>Asesor, Código 1020 Grado 10</v>
          </cell>
          <cell r="BC59">
            <v>46030</v>
          </cell>
          <cell r="BD59">
            <v>46030</v>
          </cell>
          <cell r="BE59" t="str">
            <v>COMPAÑIA MUNDIAL DE SEGUROS S.A</v>
          </cell>
          <cell r="BF59" t="str">
            <v>2 CUMPLIMIENTO</v>
          </cell>
          <cell r="BG59" t="str">
            <v>1 PÓLIZA</v>
          </cell>
          <cell r="CJ59">
            <v>46216</v>
          </cell>
          <cell r="CK59">
            <v>0</v>
          </cell>
          <cell r="CN59">
            <v>51000000</v>
          </cell>
          <cell r="CO59" t="e">
            <v>#N/A</v>
          </cell>
          <cell r="CP59" t="e">
            <v>#N/A</v>
          </cell>
          <cell r="CQ59" t="e">
            <v>#N/A</v>
          </cell>
          <cell r="CR59">
            <v>80111600</v>
          </cell>
          <cell r="CS59" t="str">
            <v>https://community.secop.gov.co/Public/Tendering/OpportunityDetail/Index?noticeUID=CO1.NTC.9418624&amp;isFromPublicArea=True&amp;isModal=true&amp;asPopupView=true</v>
          </cell>
          <cell r="CT59" t="str">
            <v>En Ejecucion</v>
          </cell>
          <cell r="CU59">
            <v>46053</v>
          </cell>
          <cell r="CW59" t="str">
            <v>ENERO</v>
          </cell>
          <cell r="CX59" t="e">
            <v>#N/A</v>
          </cell>
          <cell r="CY59">
            <v>4</v>
          </cell>
          <cell r="CZ59" t="e">
            <v>#VALUE!</v>
          </cell>
        </row>
        <row r="60">
          <cell r="D60" t="str">
            <v>058-2026</v>
          </cell>
          <cell r="E60" t="str">
            <v>CPS-024-2026</v>
          </cell>
          <cell r="F60" t="str">
            <v>Contrato de Prestacion De Servicios Profesionales</v>
          </cell>
          <cell r="G60" t="str">
            <v>Contratación directa</v>
          </cell>
          <cell r="H60" t="str">
            <v>ZULLY BRIGITTE AGUDELO RICO</v>
          </cell>
          <cell r="I60" t="str">
            <v>Cédula</v>
          </cell>
          <cell r="J60">
            <v>1072709129</v>
          </cell>
          <cell r="K60">
            <v>9</v>
          </cell>
          <cell r="L60" t="str">
            <v>FEMENINO</v>
          </cell>
          <cell r="M60" t="str">
            <v>Natural</v>
          </cell>
          <cell r="N60" t="str">
            <v>Ninguno</v>
          </cell>
          <cell r="O60">
            <v>35127</v>
          </cell>
          <cell r="P60">
            <v>46192</v>
          </cell>
          <cell r="Q60">
            <v>30</v>
          </cell>
          <cell r="R60" t="str">
            <v>ABOGADO</v>
          </cell>
          <cell r="S60" t="str">
            <v xml:space="preserve">CALLE 32 0 32 </v>
          </cell>
          <cell r="T60" t="str">
            <v>CHIA</v>
          </cell>
          <cell r="U60" t="str">
            <v>COLOMBIA</v>
          </cell>
          <cell r="V60" t="str">
            <v>ZULLYTA96@HOTMAIL.COM</v>
          </cell>
          <cell r="W60">
            <v>3222457543</v>
          </cell>
          <cell r="X60" t="str">
            <v>NA</v>
          </cell>
          <cell r="Y60" t="str">
            <v>NA</v>
          </cell>
          <cell r="Z60" t="str">
            <v>Titulo profesional de 0 a 21 mas meses de experiencia profesional (Resolución 861 de 2025)</v>
          </cell>
          <cell r="AA60" t="str">
            <v>El/la contratista se obliga a prestar a la entidad, con plena autonomía, técnica y
administrativa, los servicios profesionales como apoyo a la supervisión de los contratos,
convenios u órdenes de compra que le sean asignados, atender los temas
administrativos, operativos y logísticos del proceso de gestión administrativa a cargo del
grupo interno de trabajo de apoyo logístico y documental de la dirección administrativa
y financiera.</v>
          </cell>
          <cell r="AB60" t="str">
            <v>2.2.2.1. Apoyar los trámites precontractuales a cargo del proceso de Gestión
Administrativa que sean requeridos y asignados por el supervisor del
contrato de acuerdo con la programación de actividades.
2.2.2.2. Atender y presentar con oportunidad y calidad los requerimientos
solicitados y/o PQRSD asignadas por el supervisor del contrato, de
acuerdo con las necesidades, compromisos y/o requerimientos de
entes internos o externos y ciudadanía en general, de competencia
del proceso de Gestión Administrativa.
2.2.2.3. Realizar seguimiento a las solicitudes de liquidación radicadas desde
los procesos de Gestión Administrativa y Documental, actualizando
de forma permanente la base de datos hasta obtener la liquidación y
cierre de expediente, garantizando la publicación de los documentos
generados en todas las etapas del proceso.
2.2.2.4. Apoyar las actividades operativas y administrativas del proceso de
Gestión Administrativa que sean asignadas, de acuerdo con los
tiempos y procedimiento establecidos por la entidad.
2.2.2.5. Realizar de forma bimensual y de acuerdo con el procedimiento
vigente, una revisión aleatoria del archivo documental generado
desde el Almacén y entregar un informe de novedades y/o
inconsistencias.
2.2.2.6. Realizar de manera mensual las tomas aleatorias de inventario a los
bienes y/o elementos que se encuentren en los depósitos de la
Entidad y entregar un informe de novedades y/o inconsistencias.
2.2.2.7. Apoyar la programación, formulación, socialización y ejecución de las
campañas de comunicación que deberán realizarse durante el tiempo
de ejecución del contrato.
2.2.2.8. Realizar las acciones operativas y administrativas relacionadas con el
componente ambiental, derivadas del funcionamiento de la Entidad
con el fin de dar cumplimiento y atender de forma oportuna los
requerimientos que sean realizados por los entes de control.</v>
          </cell>
          <cell r="AC60" t="str">
            <v>2.2.2.1. Apoyar los trámites precontractuales a cargo del proceso de Gestión Administrativa que sean requeridos y asignados por el supervisor del contrato de acuerdo con la programación de actividades.
2.2.2.2. Atender y presentar con oportunidad y calidad los requerimientos solicitados y/o PQRSD asignadas por el supervisor del contrato, de acuerdo con las necesidades, compromisos y/o requerimientos de entes internos o externos y ciudadanía en general, de competencia del proceso de Gestión Administrativa.
2.2.2.3. Realizar seguimiento a las solicitudes de liquidación radicadas desde los procesos de Gestión Administrativa y Documental, actualizando de forma permanente la base de datos hasta obtener la liquidación y cierre de expediente, garantizando la publicación de los documentos generados en todas las etapas del proceso.
2.2.2.4. Apoyar las actividades operativas y administrativas del proceso de Gestión Administrativa que sean asignadas, de acuerdo con los tiempos y procedimiento establecidos por la entidad.
2.2.2.5. Realizar de forma bimensual y de acuerdo con el procedimiento vigente, una revisión aleatoria del archivo documental generado desde el Almacén y entregar un informe de novedades y/o inconsistencias.
2.2.2.6. Realizar de manera mensual las tomas aleatorias de inventario a los bienes y/o elementos que se encuentren en los depósitos de la Entidad y entregar un informe de novedades y/o inconsistencias.
2.2.2.7. Apoyar la programación, formulación, socialización y ejecución de las campañas de comunicación que deberán realizarse durante el tiempo de ejecución del contrato.
2.2.2.8. Realizar las acciones operativas y administrativas relacionadas con el componente ambiental, derivadas del funcionamiento de la Entidad con el fin de dar cumplimiento y atender de forma oportuna los requerimientos que sean realizados por los entes de control.</v>
          </cell>
          <cell r="AD60" t="str">
            <v>Dirección Administrativa y Financiera</v>
          </cell>
          <cell r="AE60" t="str">
            <v>ANDRES FELIPE VALENCIA LOPEZ</v>
          </cell>
          <cell r="AF60">
            <v>75097407</v>
          </cell>
          <cell r="AG60" t="str">
            <v>Secretaria General</v>
          </cell>
          <cell r="AH60">
            <v>46030</v>
          </cell>
          <cell r="AI60">
            <v>46031</v>
          </cell>
          <cell r="AJ60">
            <v>46211</v>
          </cell>
          <cell r="AK60">
            <v>180</v>
          </cell>
          <cell r="AL60">
            <v>27000000</v>
          </cell>
          <cell r="AM60" t="str">
            <v>No</v>
          </cell>
          <cell r="AN60">
            <v>4500000</v>
          </cell>
          <cell r="AS60" t="str">
            <v>INVERSION</v>
          </cell>
          <cell r="AT60" t="str">
            <v>NACION</v>
          </cell>
          <cell r="AU60" t="str">
            <v>No</v>
          </cell>
          <cell r="AW60" t="str">
            <v>Supervisión</v>
          </cell>
          <cell r="AX60" t="str">
            <v>FANNY YANETH TORRES MESA</v>
          </cell>
          <cell r="AY60" t="str">
            <v>Cédula</v>
          </cell>
          <cell r="AZ60">
            <v>52065214</v>
          </cell>
          <cell r="BA60">
            <v>8</v>
          </cell>
          <cell r="BB60" t="str">
            <v xml:space="preserve">Profesional Especializado, Código 2028 Grado 19, de la Dirección Administrativa y Financiera – Coordinador Grupo Interno de Trabajo de Apoyo Logístico y Documental </v>
          </cell>
          <cell r="BC60">
            <v>46031</v>
          </cell>
          <cell r="BD60">
            <v>46030</v>
          </cell>
          <cell r="BE60" t="str">
            <v>COMPAÑIA MUNDIAL DE SEGUROS S.A</v>
          </cell>
          <cell r="BF60" t="str">
            <v>2 CUMPLIMIENTO</v>
          </cell>
          <cell r="BG60" t="str">
            <v>1 PÓLIZA</v>
          </cell>
          <cell r="CJ60">
            <v>46211</v>
          </cell>
          <cell r="CK60">
            <v>0</v>
          </cell>
          <cell r="CN60">
            <v>27000000</v>
          </cell>
          <cell r="CO60" t="e">
            <v>#N/A</v>
          </cell>
          <cell r="CP60" t="e">
            <v>#N/A</v>
          </cell>
          <cell r="CQ60" t="e">
            <v>#N/A</v>
          </cell>
          <cell r="CR60">
            <v>80111600</v>
          </cell>
          <cell r="CS60" t="str">
            <v>https://community.secop.gov.co/Public/Tendering/OpportunityDetail/Index?noticeUID=CO1.NTC.9418802&amp;isFromPublicArea=True&amp;isModal=true&amp;asPopupView=true</v>
          </cell>
          <cell r="CT60" t="str">
            <v>En Ejecucion</v>
          </cell>
          <cell r="CU60">
            <v>46053</v>
          </cell>
          <cell r="CW60" t="str">
            <v>ENERO</v>
          </cell>
          <cell r="CX60" t="e">
            <v>#N/A</v>
          </cell>
          <cell r="CY60">
            <v>2</v>
          </cell>
          <cell r="CZ60" t="e">
            <v>#VALUE!</v>
          </cell>
        </row>
        <row r="61">
          <cell r="D61" t="str">
            <v>059-2026</v>
          </cell>
          <cell r="E61" t="str">
            <v>CPS-STR-021-2026</v>
          </cell>
          <cell r="F61" t="str">
            <v>Contrato de Prestacion De Servicios Profesionales</v>
          </cell>
          <cell r="G61" t="str">
            <v>Contratación directa</v>
          </cell>
          <cell r="H61" t="str">
            <v>ALEXANDER RODRIGUEZ</v>
          </cell>
          <cell r="I61" t="str">
            <v>Cédula</v>
          </cell>
          <cell r="J61">
            <v>93421552</v>
          </cell>
          <cell r="K61">
            <v>9</v>
          </cell>
          <cell r="L61" t="str">
            <v>MASCULINO</v>
          </cell>
          <cell r="M61" t="str">
            <v>Natural</v>
          </cell>
          <cell r="N61" t="str">
            <v>Ninguno</v>
          </cell>
          <cell r="O61">
            <v>26217</v>
          </cell>
          <cell r="P61">
            <v>46192</v>
          </cell>
          <cell r="Q61">
            <v>54</v>
          </cell>
          <cell r="R61" t="str">
            <v>ADMINISTRADOR DE EMPRESAS</v>
          </cell>
          <cell r="S61" t="str">
            <v>CALLE 60 A 94 B 73</v>
          </cell>
          <cell r="T61" t="str">
            <v>BOGOTA D.C.</v>
          </cell>
          <cell r="U61" t="str">
            <v>COLOMBIA</v>
          </cell>
          <cell r="V61" t="str">
            <v>ALERO1971@HOTMAIL.COM</v>
          </cell>
          <cell r="W61">
            <v>3102063039</v>
          </cell>
          <cell r="X61" t="str">
            <v>NA</v>
          </cell>
          <cell r="Y61" t="str">
            <v>NA</v>
          </cell>
          <cell r="Z61">
            <v>0</v>
          </cell>
          <cell r="AC61" t="str">
            <v/>
          </cell>
          <cell r="AD61" t="str">
            <v>Secretaría Técnica OCAD-SGR</v>
          </cell>
          <cell r="AE61" t="str">
            <v>CAROLINA OTILIA MONTEALEGRE CASTILLO</v>
          </cell>
          <cell r="AF61">
            <v>20928128</v>
          </cell>
          <cell r="AG61" t="str">
            <v>Secretaría Técnica OCAD-SGR</v>
          </cell>
          <cell r="AH61">
            <v>46035</v>
          </cell>
          <cell r="AI61">
            <v>46036</v>
          </cell>
          <cell r="AJ61">
            <v>46216</v>
          </cell>
          <cell r="AK61">
            <v>180</v>
          </cell>
          <cell r="AL61">
            <v>49440000</v>
          </cell>
          <cell r="AM61" t="str">
            <v>No</v>
          </cell>
          <cell r="AN61">
            <v>8240000</v>
          </cell>
          <cell r="AT61" t="str">
            <v>REGALIAS</v>
          </cell>
          <cell r="AU61" t="str">
            <v>No</v>
          </cell>
          <cell r="AW61" t="str">
            <v>Supervisión</v>
          </cell>
          <cell r="AX61" t="str">
            <v>CAROLINA OTILIA MONTEALEGRE CASTILLO</v>
          </cell>
          <cell r="AY61" t="str">
            <v>Cédula</v>
          </cell>
          <cell r="AZ61">
            <v>20928128</v>
          </cell>
          <cell r="BA61">
            <v>0</v>
          </cell>
          <cell r="BB61" t="str">
            <v>Director de Gestión de Recursos para la Ciencia la Tecnologia e Innovacion (CTeI)</v>
          </cell>
          <cell r="CJ61">
            <v>46216</v>
          </cell>
          <cell r="CK61">
            <v>0</v>
          </cell>
          <cell r="CN61">
            <v>49440000</v>
          </cell>
          <cell r="CO61" t="e">
            <v>#N/A</v>
          </cell>
          <cell r="CP61" t="e">
            <v>#N/A</v>
          </cell>
          <cell r="CQ61" t="e">
            <v>#N/A</v>
          </cell>
          <cell r="CS61" t="str">
            <v>https://community.secop.gov.co/Public/Tendering/OpportunityDetail/Index?noticeUID=CO1.NTC.9480804&amp;isFromPublicArea=True&amp;isModal=true&amp;asPopupView=true</v>
          </cell>
          <cell r="CX61" t="e">
            <v>#N/A</v>
          </cell>
          <cell r="CY61">
            <v>2</v>
          </cell>
          <cell r="CZ61" t="e">
            <v>#VALUE!</v>
          </cell>
        </row>
        <row r="62">
          <cell r="D62" t="str">
            <v>060-2026</v>
          </cell>
          <cell r="E62" t="str">
            <v>CPS-025-2026</v>
          </cell>
          <cell r="F62" t="str">
            <v>Contrato de Prestacion De Servicios Profesionales</v>
          </cell>
          <cell r="G62" t="str">
            <v>Contratación directa</v>
          </cell>
          <cell r="H62" t="str">
            <v>CATALINA DEL CARMEN HERNANDEZ CORDOBA</v>
          </cell>
          <cell r="I62" t="str">
            <v>Cédula</v>
          </cell>
          <cell r="J62">
            <v>37085426</v>
          </cell>
          <cell r="K62">
            <v>3</v>
          </cell>
          <cell r="L62">
            <v>0</v>
          </cell>
          <cell r="M62" t="str">
            <v>Natural</v>
          </cell>
          <cell r="N62" t="str">
            <v>Ninguno</v>
          </cell>
          <cell r="O62">
            <v>31031</v>
          </cell>
          <cell r="P62">
            <v>46192</v>
          </cell>
          <cell r="Q62">
            <v>41</v>
          </cell>
          <cell r="R62" t="str">
            <v>ABOGADO</v>
          </cell>
          <cell r="S62" t="str">
            <v>TORRE 1 PTO 801 ALAMENDA DEL RIO</v>
          </cell>
          <cell r="T62" t="str">
            <v>PASTO</v>
          </cell>
          <cell r="U62" t="str">
            <v>COLOMBIA</v>
          </cell>
          <cell r="V62" t="str">
            <v>CATIKHERT@YAHOO.ES</v>
          </cell>
          <cell r="W62">
            <v>3008919646</v>
          </cell>
          <cell r="X62" t="str">
            <v>NA</v>
          </cell>
          <cell r="Y62" t="str">
            <v>NA</v>
          </cell>
          <cell r="Z62" t="str">
            <v>Titulo profesional + titulo especializacion de 22 meses de experiencia profesional a 32 meses de experiencia profesional (Resolución 861 de 2025)</v>
          </cell>
          <cell r="AA62" t="str">
            <v>LA CONTRATISTA se obliga a prestar a la ENTIDAD, con plena autonomía, técnica y administrativa, sus servicios profesionales especializados en la Oficina Asesora Jurídica del Ministerio de Ciencia, Tecnología e Innovación, brindando apoyo en el análisis y estudio de los asuntos asignados, en la proyección de respuestas a acciones de tutela, conceptos jurídicos y demás documentos relacionados con las funciones atribuidas en el marco de las competencias de la dependencia.</v>
          </cell>
          <cell r="AB62" t="str">
            <v>2.2.2.1. Atender dentro de los términos legales, las respuestas a los
requerimientos formulados por autoridades judiciales en el trámite de acciones
de tutela. 
2.2.2.2. Revisar y/o proyectar las respuestas a las peticiones asignadas por el
supervisor, teniendo en cuenta los procedimientos internos del Ministerio.
2.2.2.3. Revisar y/o proyectar conceptos y consultas jurídicas solicitadas por
las dependencias, ciudadanos y/o entidades, conforme a las directrices
impartidas por el supervisor.
2.2.2.4. Revisar y/o proyectar los actos administrativos en el marco de las
competencias de la Oficina Asesora Jurídica.
2.2.2.5. Mantener actualizadas las bases de datos y matrices de información a
cargo de la Oficina Asesora Jurídica del Ministerio, especialmente la de Tutelas.
2.2.2.6. Presentar los informes que sean requeridos, relacionados con las
acciones de tutelas.</v>
          </cell>
          <cell r="AC62" t="str">
            <v>2.2.2.1. Atender dentro de los términos legales, las respuestas a los requerimientos formulados por autoridades judiciales en el trámite de acciones de tutela. 
2.2.2.2. Revisar y/o proyectar las respuestas a las peticiones asignadas por el supervisor, teniendo en cuenta los procedimientos internos del Ministerio.
2.2.2.3. Revisar y/o proyectar conceptos y consultas jurídicas solicitadas por las dependencias, ciudadanos y/o entidades, conforme a las directrices impartidas por el supervisor.
2.2.2.4. Revisar y/o proyectar los actos administrativos en el marco de las competencias de la Oficina Asesora Jurídica.
2.2.2.5. Mantener actualizadas las bases de datos y matrices de información a cargo de la Oficina Asesora Jurídica del Ministerio, especialmente la de Tutelas.
2.2.2.6. Presentar los informes que sean requeridos, relacionados con las acciones de tutelas.</v>
          </cell>
          <cell r="AD62" t="str">
            <v>Oficina Asesora Jurídica</v>
          </cell>
          <cell r="AE62" t="str">
            <v>ANDRES FELIPE VALENCIA LOPEZ</v>
          </cell>
          <cell r="AF62">
            <v>75097407</v>
          </cell>
          <cell r="AG62" t="str">
            <v>Secretaria General</v>
          </cell>
          <cell r="AH62">
            <v>46030</v>
          </cell>
          <cell r="AI62">
            <v>46031</v>
          </cell>
          <cell r="AJ62">
            <v>46211</v>
          </cell>
          <cell r="AK62">
            <v>180</v>
          </cell>
          <cell r="AL62">
            <v>48000000</v>
          </cell>
          <cell r="AM62" t="str">
            <v>No</v>
          </cell>
          <cell r="AN62">
            <v>8000000</v>
          </cell>
          <cell r="AS62" t="str">
            <v>INVERSION</v>
          </cell>
          <cell r="AT62" t="str">
            <v>NACION</v>
          </cell>
          <cell r="AU62" t="str">
            <v>No</v>
          </cell>
          <cell r="AW62" t="str">
            <v>Supervisión</v>
          </cell>
          <cell r="AX62" t="str">
            <v>ANDRES FELIPE VALENCIA LOPEZ</v>
          </cell>
          <cell r="AY62" t="str">
            <v>Cédula</v>
          </cell>
          <cell r="AZ62">
            <v>75097407</v>
          </cell>
          <cell r="BA62">
            <v>3</v>
          </cell>
          <cell r="BB62">
            <v>0</v>
          </cell>
          <cell r="BC62">
            <v>46031</v>
          </cell>
          <cell r="BD62">
            <v>46030</v>
          </cell>
          <cell r="BE62" t="str">
            <v>SEGUROS DEL ESTADO S.A.</v>
          </cell>
          <cell r="BF62" t="str">
            <v>2 CUMPLIMIENTO</v>
          </cell>
          <cell r="BG62" t="str">
            <v>1 PÓLIZA</v>
          </cell>
          <cell r="CJ62">
            <v>46211</v>
          </cell>
          <cell r="CK62">
            <v>0</v>
          </cell>
          <cell r="CN62">
            <v>48000000</v>
          </cell>
          <cell r="CO62" t="e">
            <v>#N/A</v>
          </cell>
          <cell r="CP62" t="e">
            <v>#N/A</v>
          </cell>
          <cell r="CQ62" t="e">
            <v>#N/A</v>
          </cell>
          <cell r="CR62">
            <v>80111600</v>
          </cell>
          <cell r="CS62" t="str">
            <v>https://community.secop.gov.co/Public/Tendering/OpportunityDetail/Index?noticeUID=CO1.NTC.9420297&amp;isFromPublicArea=True&amp;isModal=true&amp;asPopupView=true</v>
          </cell>
          <cell r="CT62" t="str">
            <v>En Ejecucion</v>
          </cell>
          <cell r="CU62">
            <v>46053</v>
          </cell>
          <cell r="CW62" t="str">
            <v>ENERO</v>
          </cell>
          <cell r="CX62" t="e">
            <v>#N/A</v>
          </cell>
          <cell r="CY62">
            <v>8</v>
          </cell>
          <cell r="CZ62" t="e">
            <v>#VALUE!</v>
          </cell>
        </row>
        <row r="63">
          <cell r="D63" t="str">
            <v>061-2026</v>
          </cell>
          <cell r="E63" t="str">
            <v>CPS-026-2026</v>
          </cell>
          <cell r="F63" t="str">
            <v>Contrato de Prestacion De Servicios Profesionales</v>
          </cell>
          <cell r="G63" t="str">
            <v>Contratación directa</v>
          </cell>
          <cell r="H63" t="str">
            <v>JADIR LEONARDO ALARCON GUZMAN</v>
          </cell>
          <cell r="I63" t="str">
            <v>Cédula</v>
          </cell>
          <cell r="J63">
            <v>1030623197</v>
          </cell>
          <cell r="K63">
            <v>6</v>
          </cell>
          <cell r="L63" t="str">
            <v>MASCULINO</v>
          </cell>
          <cell r="M63" t="str">
            <v>Natural</v>
          </cell>
          <cell r="N63" t="str">
            <v>Ninguno</v>
          </cell>
          <cell r="O63">
            <v>35159</v>
          </cell>
          <cell r="P63">
            <v>46192</v>
          </cell>
          <cell r="Q63">
            <v>30</v>
          </cell>
          <cell r="R63" t="str">
            <v xml:space="preserve">INGENIERO INDUSTRIAL	</v>
          </cell>
          <cell r="S63" t="str">
            <v>CARRERA 48 # 165 46 APTO 203</v>
          </cell>
          <cell r="T63" t="str">
            <v>BOGOTA D.C.</v>
          </cell>
          <cell r="U63" t="str">
            <v>COLOMBIA</v>
          </cell>
          <cell r="V63" t="str">
            <v>LEONARDOALARCONGUZMAN@GMAIL.COM</v>
          </cell>
          <cell r="W63">
            <v>3187549766</v>
          </cell>
          <cell r="X63" t="str">
            <v>NA</v>
          </cell>
          <cell r="Y63" t="str">
            <v>NA</v>
          </cell>
          <cell r="Z63" t="str">
            <v>Titulo profesional + titulo especializacion de 0 meses de experiencia profesional a 22 meses de experiencia profesional (Resolución 861 de 2025)</v>
          </cell>
          <cell r="AA63" t="str">
            <v>El/la contratista se obliga a prestar a la entidad, con plena autonomía, técnica y
administrativa por sus propios medios, los servicios como profesional especializado para
prestar apoyo a la supervisión en los procesos de contratación de bienes y servicios que
le sean asignados en sus diferentes etapas y atender los temas administrativos,
operativos y logísticos del proceso de Gestión Administrativa a cargo del Grupo Interno
de Trabajo de Apoyo Logístico y Documental.</v>
          </cell>
          <cell r="AB63" t="str">
            <v>2.2.2.1 Apoyar la supervisión de los contratos, convenios u órdenes de compra
que le sean asignados.
2.2.2.2. Atender y presentar con oportunidad y calidad los requerimientos o
informes solicitados por el supervisor del contrato, de acuerdo con las
necesidades, compromisos y/o requerimientos de entes internos o
externos, de competencia del proceso de Gestión Administrativa.
2.2.2.3. Apoyar las actividades operativas y administrativas del proceso de
Gestión Administrativa que sean asignadas, de acuerdo con los tiempos y
procedimientos establecidos.
2.2.2.4. Realizar acompañamiento para garantizar el cumplimiento y la debida
ejecución de las actividades relacionadas con el proceso de Gestión
Administrativa y asignadas por el supervisor del contrato.
2.2.1.5. Hacer seguimiento a los distintos Planes de Mejoramiento cuyas acciones
de mejora estén a cargo del proceso de Gestión Administrativa y realizar,
como enlace, las gestiones pertinentes para dar cumplimiento dentro de
los tiempos establecidos.
2.2.1.6. Realizar seguimiento a la ejecución del Plan Anual de Adquisiciones y a la
ejecución presupuestal de los contratos, convenios u órdenes de compra que se encuentren en ejecución a cargo del del proceso de Gestión
Administrativa y Documental y notificar mensualmente el estado de los
mismos a la supervisión.
2.2.1.7. Realizar la consolidación y seguimiento a la ejecución del Plan Anual de
Caja derivado de las necesidades y actividades del proceso de Gestión
Administrativa y Documental y reportar mensualmente a la supervisión de
acuerdo con las fechas establecidas.
2.2.1.8. Realizar la revisión y actualización de los procedimientos vinculados al
proceso de Gestión Administrativa junto con sus documentos anexos y
gestionar la socialización de los mismos.
2.2.1.9. Efectuar los reportes establecidos en el Sistema de Gestión de Calidad que
se encuentren asociados al proceso de Gestión Administrativa de acuerdo
con las fechas establecidas.</v>
          </cell>
          <cell r="AC63" t="str">
            <v>2.2.2.1 Apoyar la supervisión de los contratos, convenios u órdenes de compra que le sean asignados.
2.2.2.2. Atender y presentar con oportunidad y calidad los requerimientos o informes solicitados por el supervisor del contrato, de acuerdo con las necesidades, compromisos y/o requerimientos de entes internos o externos, de competencia del proceso de Gestión Administrativa.
2.2.2.3. Apoyar las actividades operativas y administrativas del proceso de Gestión Administrativa que sean asignadas, de acuerdo con los tiempos y procedimientos establecidos.
2.2.2.4. Realizar acompañamiento para garantizar el cumplimiento y la debida ejecución de las actividades relacionadas con el proceso de Gestión Administrativa y asignadas por el supervisor del contrato.
2.2.1.5. Hacer seguimiento a los distintos Planes de Mejoramiento cuyas acciones de mejora estén a cargo del proceso de Gestión Administrativa y realizar, como enlace, las gestiones pertinentes para dar cumplimiento dentro de los tiempos establecidos.
2.2.1.6. Realizar seguimiento a la ejecución del Plan Anual de Adquisiciones y a la ejecución presupuestal de los contratos, convenios u órdenes de compra que se encuentren en ejecución a cargo del del proceso de Gestión Administrativa y Documental y notificar mensualmente el estado de los mismos a la supervisión.
2.2.1.7. Realizar la consolidación y seguimiento a la ejecución del Plan Anual de Caja derivado de las necesidades y actividades del proceso de Gestión Administrativa y Documental y reportar mensualmente a la supervisión de acuerdo con las fechas establecidas.
2.2.1.8. Realizar la revisión y actualización de los procedimientos vinculados al proceso de Gestión Administrativa junto con sus documentos anexos y gestionar la socialización de los mismos.
2.2.1.9. Efectuar los reportes establecidos en el Sistema de Gestión de Calidad que se encuentren asociados al proceso de Gestión Administrativa de acuerdo con las fechas establecidas.</v>
          </cell>
          <cell r="AD63" t="str">
            <v>Dirección Administrativa y Financiera</v>
          </cell>
          <cell r="AE63" t="str">
            <v>ANDRES FELIPE VALENCIA LOPEZ</v>
          </cell>
          <cell r="AF63">
            <v>75097407</v>
          </cell>
          <cell r="AG63" t="str">
            <v>Secretaria General</v>
          </cell>
          <cell r="AH63">
            <v>46030</v>
          </cell>
          <cell r="AI63">
            <v>46031</v>
          </cell>
          <cell r="AJ63">
            <v>46211</v>
          </cell>
          <cell r="AK63">
            <v>180</v>
          </cell>
          <cell r="AL63">
            <v>36000000</v>
          </cell>
          <cell r="AM63" t="str">
            <v>No</v>
          </cell>
          <cell r="AN63">
            <v>6000000</v>
          </cell>
          <cell r="AS63" t="str">
            <v>INVERSION</v>
          </cell>
          <cell r="AT63" t="str">
            <v>NACION</v>
          </cell>
          <cell r="AU63" t="str">
            <v>No</v>
          </cell>
          <cell r="AW63" t="str">
            <v>Supervisión</v>
          </cell>
          <cell r="AX63" t="str">
            <v>FANNY YANETH TORRES MESA</v>
          </cell>
          <cell r="AY63" t="str">
            <v>Cédula</v>
          </cell>
          <cell r="AZ63">
            <v>52065214</v>
          </cell>
          <cell r="BA63">
            <v>8</v>
          </cell>
          <cell r="BB63" t="str">
            <v xml:space="preserve">Profesional Especializado, Código 2028 Grado 19, de la Dirección Administrativa y Financiera – Coordinador Grupo Interno de Trabajo de Apoyo Logístico y Documental </v>
          </cell>
          <cell r="BC63">
            <v>46031</v>
          </cell>
          <cell r="BD63">
            <v>46030</v>
          </cell>
          <cell r="BE63" t="str">
            <v>COMPAÑIA MUNDIAL DE SEGUROS S.A</v>
          </cell>
          <cell r="BF63" t="str">
            <v>2 CUMPLIMIENTO</v>
          </cell>
          <cell r="BG63" t="str">
            <v>1 PÓLIZA</v>
          </cell>
          <cell r="CJ63">
            <v>46211</v>
          </cell>
          <cell r="CK63">
            <v>0</v>
          </cell>
          <cell r="CN63">
            <v>36000000</v>
          </cell>
          <cell r="CO63" t="e">
            <v>#N/A</v>
          </cell>
          <cell r="CP63" t="e">
            <v>#N/A</v>
          </cell>
          <cell r="CQ63" t="e">
            <v>#N/A</v>
          </cell>
          <cell r="CR63">
            <v>80111600</v>
          </cell>
          <cell r="CS63" t="str">
            <v>https://community.secop.gov.co/Public/Tendering/OpportunityDetail/Index?noticeUID=CO1.NTC.9420613&amp;isFromPublicArea=True&amp;isModal=true&amp;asPopupView=true</v>
          </cell>
          <cell r="CT63" t="str">
            <v>En Ejecucion</v>
          </cell>
          <cell r="CU63">
            <v>46053</v>
          </cell>
          <cell r="CW63" t="str">
            <v>ENERO</v>
          </cell>
          <cell r="CX63" t="e">
            <v>#N/A</v>
          </cell>
          <cell r="CY63">
            <v>5</v>
          </cell>
          <cell r="CZ63" t="e">
            <v>#VALUE!</v>
          </cell>
        </row>
        <row r="64">
          <cell r="D64" t="str">
            <v>062-2026</v>
          </cell>
          <cell r="E64" t="str">
            <v>CPS-027-2026</v>
          </cell>
          <cell r="F64" t="str">
            <v>Contrato de Prestacion De Servicios Profesionales</v>
          </cell>
          <cell r="G64" t="str">
            <v>Contratación directa</v>
          </cell>
          <cell r="H64" t="str">
            <v>DILMER JAVIER PINTO ARIZA</v>
          </cell>
          <cell r="I64" t="str">
            <v>Cédula</v>
          </cell>
          <cell r="J64">
            <v>1005030309</v>
          </cell>
          <cell r="K64">
            <v>8</v>
          </cell>
          <cell r="L64" t="str">
            <v>MASCULINO</v>
          </cell>
          <cell r="M64" t="str">
            <v>Natural</v>
          </cell>
          <cell r="N64" t="str">
            <v>Ninguno</v>
          </cell>
          <cell r="O64">
            <v>37166</v>
          </cell>
          <cell r="P64">
            <v>46192</v>
          </cell>
          <cell r="Q64">
            <v>24</v>
          </cell>
          <cell r="R64" t="str">
            <v>POLITOLOGO(A) ¿ PROFESIONAL EN CIENCIA POLITICA Y GOBIERNO</v>
          </cell>
          <cell r="S64" t="str">
            <v xml:space="preserve">CALLE 137  # 91 80 INT 1 APTO 301 </v>
          </cell>
          <cell r="T64" t="str">
            <v>CUCUTA</v>
          </cell>
          <cell r="U64" t="str">
            <v>COLOMBIA</v>
          </cell>
          <cell r="V64" t="str">
            <v>PINTODILMER@GMAIL.COM</v>
          </cell>
          <cell r="W64">
            <v>3232440332</v>
          </cell>
          <cell r="X64" t="str">
            <v>NA</v>
          </cell>
          <cell r="Y64" t="str">
            <v>NA</v>
          </cell>
          <cell r="Z64" t="str">
            <v>Titulo profesional de 0 a 21 mas meses de experiencia profesional (Resolución 861 de 2025)</v>
          </cell>
          <cell r="AA64" t="str">
            <v>EL CONTRATISTA se obliga a prestar a LA ENTIDAD con plena autonomía, técnica y administrativa, los servicios profesionales al Despacho del Ministerio de Ciencia, Tecnología e Innovación para apoyar de manera transversal las actividades relacionadas con la cooperación internacional, asuntos multilaterales y gestión administrativa asociada</v>
          </cell>
          <cell r="AB64" t="str">
            <v>2.2.2.1. Apoyar la elaboración de insumos técnicos básicos (matrices, cuadros de seguimiento, fichas país, listados y
presentaciones) para las actividades del equipo de Internacionalización.
2.2.2.2. Apoyar la organización, sistematización y actualización de información relacionada con cooperación internacional,
asuntos multilaterales y agendas de internacionalización.
2.2.2.3. Brindar apoyo técnico en el seguimiento a actividades, compromisos y cronogramas del equipo de
Internacionalización.
2.2.2.4. Apoyar la preparación logística y documental de reuniones, mesas de trabajo y espacios técnicos del equipo de
Internacionalización.
2.2.2.5. Apoyar el registro, actualización y control básico de información en los sistemas institucionales asociados a
cooperación e internacionalización, conforme a los lineamientos vigentes.
2.2.2.6. Apoyar la elaboración de informes de avance sobre las actividades desarrolladas en el marco del contrato
2.2.2.7. Brindar apoyo operativo a las diferentes áreas del equipo de Internacionalización, conforme a las orientaciones
técnicas impartidas y sin asumir funciones misionales permanentes.
2.2.2.8. Organizar y custodiar el archivo documental, físico o digital, de los trámites asignados, entregándolo al supervisor
al finalizar el contrato de conformidad con los lineamientos de Gestión Documental.
2.2.2.9. Cumplir con todas las demás actividades inherentes o necesarias para la correcta ejecución del objeto contractual.</v>
          </cell>
          <cell r="AC64" t="str">
            <v>2.2.2.1. Apoyar la elaboración de insumos técnicos básicos (matrices, cuadros de seguimiento, fichas país, listados y presentaciones) para las actividades del equipo de Internacionalización.
2.2.2.2. Apoyar la organización, sistematización y actualización de información relacionada con cooperación internacional, asuntos multilaterales y agendas de internacionalización.
2.2.2.3. Brindar apoyo técnico en el seguimiento a actividades, compromisos y cronogramas del equipo de Internacionalización.
2.2.2.4. Apoyar la preparación logística y documental de reuniones, mesas de trabajo y espacios técnicos del equipo de Internacionalización.
2.2.2.5. Apoyar el registro, actualización y control básico de información en los sistemas institucionales asociados a cooperación e internacionalización, conforme a los lineamientos vigentes.
2.2.2.6. Apoyar la elaboración de informes de avance sobre las actividades desarrolladas en el marco del contrato
2.2.2.7. Brindar apoyo operativo a las diferentes áreas del equipo de Internacionalización, conforme a las orientaciones técnicas impartidas y sin asumir funciones misionales permanentes.
2.2.2.8. Organizar y custodiar el archivo documental, físico o digital, de los trámites asignados, entregándolo al supervisor al finalizar el contrato de conformidad con los lineamientos de Gestión Documental.
2.2.2.9. Cumplir con todas las demás actividades inherentes o necesarias para la correcta ejecución del objeto contractual.</v>
          </cell>
          <cell r="AD64" t="str">
            <v>Despacho del Ministro</v>
          </cell>
          <cell r="AE64" t="str">
            <v>ANDRES FELIPE VALENCIA LOPEZ</v>
          </cell>
          <cell r="AF64">
            <v>75097407</v>
          </cell>
          <cell r="AG64" t="str">
            <v>Secretaria General</v>
          </cell>
          <cell r="AH64">
            <v>46030</v>
          </cell>
          <cell r="AI64">
            <v>46036</v>
          </cell>
          <cell r="AJ64">
            <v>46216</v>
          </cell>
          <cell r="AK64">
            <v>180</v>
          </cell>
          <cell r="AL64">
            <v>27057120</v>
          </cell>
          <cell r="AM64" t="str">
            <v>No</v>
          </cell>
          <cell r="AN64">
            <v>4509520</v>
          </cell>
          <cell r="AS64" t="str">
            <v>INVERSION</v>
          </cell>
          <cell r="AT64" t="str">
            <v>NACION</v>
          </cell>
          <cell r="AU64" t="str">
            <v>No</v>
          </cell>
          <cell r="AW64" t="str">
            <v>Supervisión</v>
          </cell>
          <cell r="AX64" t="str">
            <v>MARTHA VIVIANA GUERRERO RUALES</v>
          </cell>
          <cell r="AY64" t="str">
            <v>Cédula</v>
          </cell>
          <cell r="AZ64">
            <v>1085274795</v>
          </cell>
          <cell r="BA64">
            <v>2</v>
          </cell>
          <cell r="BB64" t="str">
            <v>Asesor, Código 1020 Grado 10</v>
          </cell>
          <cell r="BC64">
            <v>46031</v>
          </cell>
          <cell r="BD64">
            <v>46031</v>
          </cell>
          <cell r="BE64" t="str">
            <v>SEGUROS DEL ESTADO S.A.</v>
          </cell>
          <cell r="BF64" t="str">
            <v>2 CUMPLIMIENTO</v>
          </cell>
          <cell r="BG64" t="str">
            <v>1 PÓLIZA</v>
          </cell>
          <cell r="CJ64">
            <v>46216</v>
          </cell>
          <cell r="CK64">
            <v>0</v>
          </cell>
          <cell r="CN64">
            <v>27057120</v>
          </cell>
          <cell r="CO64" t="e">
            <v>#N/A</v>
          </cell>
          <cell r="CP64" t="e">
            <v>#N/A</v>
          </cell>
          <cell r="CQ64" t="e">
            <v>#N/A</v>
          </cell>
          <cell r="CR64">
            <v>80111600</v>
          </cell>
          <cell r="CS64" t="str">
            <v>https://community.secop.gov.co/Public/Tendering/OpportunityDetail/Index?noticeUID=CO1.NTC.9422405&amp;isFromPublicArea=True&amp;isModal=true&amp;asPopupView=true</v>
          </cell>
          <cell r="CT64" t="str">
            <v>En Ejecucion</v>
          </cell>
          <cell r="CU64">
            <v>46053</v>
          </cell>
          <cell r="CW64" t="str">
            <v>ENERO</v>
          </cell>
          <cell r="CX64" t="e">
            <v>#N/A</v>
          </cell>
          <cell r="CY64">
            <v>3</v>
          </cell>
          <cell r="CZ64" t="e">
            <v>#VALUE!</v>
          </cell>
        </row>
        <row r="65">
          <cell r="D65" t="str">
            <v>063-2026</v>
          </cell>
          <cell r="E65" t="str">
            <v>CPS-028-2026</v>
          </cell>
          <cell r="F65" t="str">
            <v>Contrato de Prestacion De Servicios De Apoyo a La Gestion</v>
          </cell>
          <cell r="G65" t="str">
            <v>Contratación directa</v>
          </cell>
          <cell r="H65" t="str">
            <v>NICOLE CAROLAINE CASTAÑEDA CORTES</v>
          </cell>
          <cell r="I65" t="str">
            <v>Cédula</v>
          </cell>
          <cell r="J65">
            <v>1000594480</v>
          </cell>
          <cell r="K65">
            <v>1</v>
          </cell>
          <cell r="L65" t="str">
            <v>FEMENINO</v>
          </cell>
          <cell r="M65" t="str">
            <v>Natural</v>
          </cell>
          <cell r="N65" t="str">
            <v>Ninguno</v>
          </cell>
          <cell r="O65">
            <v>37694</v>
          </cell>
          <cell r="P65">
            <v>46192</v>
          </cell>
          <cell r="Q65">
            <v>23</v>
          </cell>
          <cell r="R65" t="str">
            <v>BACHILLER</v>
          </cell>
          <cell r="S65" t="str">
            <v>TRASVERSAL 72F #433-59</v>
          </cell>
          <cell r="T65" t="str">
            <v>BOGOTA D.C.</v>
          </cell>
          <cell r="U65" t="str">
            <v>COLOMBIA</v>
          </cell>
          <cell r="V65" t="str">
            <v>MAUROCASTA0129@GMAIL.COM</v>
          </cell>
          <cell r="W65">
            <v>3026039437</v>
          </cell>
          <cell r="X65" t="str">
            <v>NA</v>
          </cell>
          <cell r="Y65" t="str">
            <v>NA</v>
          </cell>
          <cell r="Z65" t="str">
            <v>Titulo de tecnico de 0 a 12 meses de experiencia laboral (tecnico o tecnologo) o 24 meses de experiencia laboral relacionada (bachiller) (Resolución 861 de 2025)</v>
          </cell>
          <cell r="AA65" t="str">
            <v>El CONTRATISTA se obliga a prestar a la ENTIDAD, con plena autonomía, técnica y administrativa los servicios de apoyo a la gestión a la Secretaría General del Ministerio de Ciencia, Tecnología e Innovación, en el proceso de orientación y servicio a la ciudadanía a través de los diferentes canales de atención dispuestos por la entidad, así como el trámite oportuno y radicación de las peticiones, quejas, reclamos, denuncias y sugerencias allegadas por los grupos de interés y de valor acorde con los procesos, procedimientos definidos,
las normas y políticas que regulan la materia.</v>
          </cell>
          <cell r="AB65" t="str">
            <v>2.2.2.1 Recibir, tramitar y dar respuesta a las solicitudes de información presentadas por los grupos de
interés y de valor a través de los canales de atención (chat virtual, canal telefónico, y demás canales
autorizados por el Ministerio).
2.2.2.2 Recibir, clasificar, tramitar y dar respuesta a las peticiones que llegan al correo de atención al
ciudadano y formulario web que le hayan sido asignadas, de conformidad con el procedimiento
definido que regulan la materia.
2.2.2.3 Realizar el seguimiento y control a las peticiones, quejas, reclamos, denuncias y sugerencias
presentados por los grupos de interés y de valor, relacionados con la prestación de los servicios
de la entidad.
2.2.2.4 Participar en reuniones, mesas de trabajo, eventos y demás actividades programadas en materia
de atención al ciudadano, en las que sea convocado.
2.2.2.5 Apoyar la implementación de los lineamientos que emita la Secretaría General con el fin de cumplir
con las políticas de atención al ciudadano y de las estrategias que se formulen para mejorar la
gestión de las peticiones, quejas, reclamos, sugerencias y denuncias.
2.2.2.6 Apoyar la gestión de los asuntos administrativos relacionados con el funcionamiento del equipo a
cargo de la atención al ciudadano.</v>
          </cell>
          <cell r="AC65" t="str">
            <v>2.2.2.1 Recibir, tramitar y dar respuesta a las solicitudes de información presentadas por los grupos de interés y de valor a través de los canales de atención (chat virtual, canal telefónico, y demás canales autorizados por el Ministerio).
2.2.2.2 Recibir, clasificar, tramitar y dar respuesta a las peticiones que llegan al correo de atención al ciudadano y formulario web que le hayan sido asignadas, de conformidad con el procedimiento definido que regulan la materia.
2.2.2.3 Realizar el seguimiento y control a las peticiones, quejas, reclamos, denuncias y sugerencias presentados por los grupos de interés y de valor, relacionados con la prestación de los servicios de la entidad.
2.2.2.4 Participar en reuniones, mesas de trabajo, eventos y demás actividades programadas en materia de atención al ciudadano, en las que sea convocado.
2.2.2.5 Apoyar la implementación de los lineamientos que emita la Secretaría General con el fin de cumplir con las políticas de atención al ciudadano y de las estrategias que se formulen para mejorar la gestión de las peticiones, quejas, reclamos, sugerencias y denuncias.
2.2.2.6 Apoyar la gestión de los asuntos administrativos relacionados con el funcionamiento del equipo a cargo de la atención al ciudadano.</v>
          </cell>
          <cell r="AD65" t="str">
            <v>Secretaría General</v>
          </cell>
          <cell r="AE65" t="str">
            <v>ANDRES FELIPE VALENCIA LOPEZ</v>
          </cell>
          <cell r="AF65">
            <v>75097407</v>
          </cell>
          <cell r="AG65" t="str">
            <v>Secretaria General</v>
          </cell>
          <cell r="AH65">
            <v>46031</v>
          </cell>
          <cell r="AI65">
            <v>46035</v>
          </cell>
          <cell r="AJ65">
            <v>46215</v>
          </cell>
          <cell r="AK65">
            <v>180</v>
          </cell>
          <cell r="AL65">
            <v>18504864</v>
          </cell>
          <cell r="AM65" t="str">
            <v>No</v>
          </cell>
          <cell r="AN65">
            <v>3084144</v>
          </cell>
          <cell r="AS65" t="str">
            <v>INVERSION</v>
          </cell>
          <cell r="AT65" t="str">
            <v>NACION</v>
          </cell>
          <cell r="AU65" t="str">
            <v>No</v>
          </cell>
          <cell r="AW65" t="str">
            <v>Supervisión</v>
          </cell>
          <cell r="AX65" t="str">
            <v>ANDRES FELIPE VALENCIA LOPEZ</v>
          </cell>
          <cell r="AY65" t="str">
            <v>Cédula</v>
          </cell>
          <cell r="AZ65">
            <v>75097407</v>
          </cell>
          <cell r="BA65">
            <v>3</v>
          </cell>
          <cell r="BB65">
            <v>0</v>
          </cell>
          <cell r="BC65">
            <v>46031</v>
          </cell>
          <cell r="BD65">
            <v>46031</v>
          </cell>
          <cell r="BE65" t="str">
            <v>SEGUROS DEL ESTADO S.A.</v>
          </cell>
          <cell r="BF65" t="str">
            <v>2 CUMPLIMIENTO</v>
          </cell>
          <cell r="BG65" t="str">
            <v>1 PÓLIZA</v>
          </cell>
          <cell r="CJ65">
            <v>46215</v>
          </cell>
          <cell r="CK65">
            <v>0</v>
          </cell>
          <cell r="CN65">
            <v>18504864</v>
          </cell>
          <cell r="CO65" t="e">
            <v>#N/A</v>
          </cell>
          <cell r="CP65" t="e">
            <v>#N/A</v>
          </cell>
          <cell r="CQ65" t="e">
            <v>#N/A</v>
          </cell>
          <cell r="CR65">
            <v>80111600</v>
          </cell>
          <cell r="CS65" t="str">
            <v>https://community.secop.gov.co/Public/Tendering/OpportunityDetail/Index?noticeUID=CO1.NTC.9427476&amp;isFromPublicArea=True&amp;isModal=true&amp;asPopupView=true</v>
          </cell>
          <cell r="CT65" t="str">
            <v>En Ejecucion</v>
          </cell>
          <cell r="CU65">
            <v>46053</v>
          </cell>
          <cell r="CW65" t="str">
            <v>ENERO</v>
          </cell>
          <cell r="CX65" t="e">
            <v>#N/A</v>
          </cell>
          <cell r="CY65">
            <v>10</v>
          </cell>
          <cell r="CZ65" t="e">
            <v>#VALUE!</v>
          </cell>
        </row>
        <row r="66">
          <cell r="D66" t="str">
            <v>064-2026</v>
          </cell>
          <cell r="E66" t="str">
            <v>CPS-029-2026</v>
          </cell>
          <cell r="F66" t="str">
            <v>Contrato de Prestacion De Servicios Profesionales</v>
          </cell>
          <cell r="G66" t="str">
            <v>Contratación directa</v>
          </cell>
          <cell r="H66" t="str">
            <v>JOHANA EMILSE SALAMANDRA CRUZ</v>
          </cell>
          <cell r="I66" t="str">
            <v>Cédula</v>
          </cell>
          <cell r="J66">
            <v>1010179199</v>
          </cell>
          <cell r="K66">
            <v>3</v>
          </cell>
          <cell r="L66" t="str">
            <v>FEMENINO</v>
          </cell>
          <cell r="M66" t="str">
            <v>Natural</v>
          </cell>
          <cell r="N66" t="str">
            <v>Ninguno</v>
          </cell>
          <cell r="O66">
            <v>32455</v>
          </cell>
          <cell r="P66">
            <v>46192</v>
          </cell>
          <cell r="Q66">
            <v>37</v>
          </cell>
          <cell r="R66" t="str">
            <v>TRABAJADOR SOCIAL</v>
          </cell>
          <cell r="S66" t="str">
            <v xml:space="preserve">CALLE 44 SUR  # 27 90 </v>
          </cell>
          <cell r="T66" t="str">
            <v>BOGOTA D.C.</v>
          </cell>
          <cell r="U66" t="str">
            <v>COLOMBIA</v>
          </cell>
          <cell r="V66" t="str">
            <v>JOHANASC15@HOTMAIL.COM</v>
          </cell>
          <cell r="W66">
            <v>3107532062</v>
          </cell>
          <cell r="X66" t="str">
            <v>NA</v>
          </cell>
          <cell r="Y66" t="str">
            <v>NA</v>
          </cell>
          <cell r="Z66" t="str">
            <v>Titulo profesional + titulo especializacion de 0 meses de experiencia profesional a 22 meses de experiencia profesional (Resolución 861 de 2025)</v>
          </cell>
          <cell r="AA66" t="str">
            <v>El CONTRATISTA se obliga a prestar a la ENTIDAD, con plena autonomía, técnica y administrativa los servicios profesionales especializados a la Secretaría General del Ministerio de Ciencia, Tecnología e Innovación, a apoyar en el seguimiento y calidad de las peticiones, quejas, reclamos, denuncias y sugerencias allegadas por los grupos de interés y de valor acorde con los procesos y procedimientos definidos y las normas y políticas que regulan la materia.</v>
          </cell>
          <cell r="AB66" t="str">
            <v>2.2.2.1 Brindar apoyo en el trámite a las peticiones, quejas, reclamos, denuncias y sugerencias presentados por los
grupos de interés y de valor mediante los canales de atención, de conformidad con el proceso y los procedimientos
definidos y las normas y políticas que regulan la materia.
2.2.2.2 Realizar seguimiento a las solicitudes tipificadas como trámite escaladas a las otras dependencias de la
Entidad, para llevar un control y trazabilidad de las respuestas, de conformidad con el proceso y los procedimientos
definidos.
2.2.2.3 Apoyar la elaboración y actualización de los documentos que dan cuenta de la política de servicio al ciudadano,
incorporados en el Sistema de Gestión de Calidad.
2.2.2.4 Apoyar el seguimiento, control de calidad y oportunidad de las respuestas remitidas a los grupos de interés y de
valor con el fin de velar por la oportunidad y pertinencia de la información.
2.2.2.5 Coadyuvar la elaboración de informes, estadísticas, indicadores y alertas tempranas de seguimiento a la
gestión de trámites y servicios de la entidad y brindar acompañamiento en planes de acción de buenas prácticas que
garantice la adecuada ejecución y oportuno cumplimiento de las gestiones en materia de atención al ciudadano.
2.2.2.6 Realizar informes de las peticiones, quejas, reclamos, sugerencias y denuncias por cada una de las direcciones
y demás reportes que sean solicitados.
2.2.2.7 Participar en reuniones, mesas de trabajo, eventos y demás actividades programadas en materia de atención al
ciudadano en las que sea convocado.
2.2.2.8 Apoyar las actividades de capacitación del personal de Secretaría General que adelanta la atención de
peticiones, quejas, reclamos, sugerencias y denuncias, y del personal de las demás dependencias de la entidad, cuando
se requiera, con el fin de mejorar la atención al ciudadano.
2.2.2.9 Apoyar la implementación de los lineamientos que emita la Secretaría General con el fin de cumplir con las
políticas de atención al ciudadano y de las estrategias que se formulen para mejorar la gestión de las peticiones, quejas,
reclamos, sugerencias y denuncias.
2.2.2.10 Apoyar la atención de las solicitudes de información que reciba la Secretaría General por parte de otras
dependencias del Ministerio o de otras entidades públicas en relación con las actividades propias de la atención al
ciudadano.
2.2.2.11 Apoyar la gestión de los asuntos administrativos relacionados con el funcionamiento del equipo a cargo de la
atención al ciudadano.</v>
          </cell>
          <cell r="AC66" t="str">
            <v>2.2.2.1 Brindar apoyo en el trámite a las peticiones, quejas, reclamos, denuncias y sugerencias presentados por los grupos de interés y de valor mediante los canales de atención, de conformidad con el proceso y los procedimientos definidos y las normas y políticas que regulan la materia.
2.2.2.2 Realizar seguimiento a las solicitudes tipificadas como trámite escaladas a las otras dependencias de la Entidad, para llevar un control y trazabilidad de las respuestas, de conformidad con el proceso y los procedimientos definidos.
2.2.2.3 Apoyar la elaboración y actualización de los documentos que dan cuenta de la política de servicio al ciudadano, incorporados en el Sistema de Gestión de Calidad.
2.2.2.4 Apoyar el seguimiento, control de calidad y oportunidad de las respuestas remitidas a los grupos de interés y de valor con el fin de velar por la oportunidad y pertinencia de la información.
2.2.2.5 Coadyuvar la elaboración de informes, estadísticas, indicadores y alertas tempranas de seguimiento a la gestión de trámites y servicios de la entidad y brindar acompañamiento en planes de acción de buenas prácticas que garantice la adecuada ejecución y oportuno cumplimiento de las gestiones en materia de atención al ciudadano.
2.2.2.6 Realizar informes de las peticiones, quejas, reclamos, sugerencias y denuncias por cada una de las direcciones y demás reportes que sean solicitados.
2.2.2.7 Participar en reuniones, mesas de trabajo, eventos y demás actividades programadas en materia de atención al ciudadano en las que sea convocado.
2.2.2.8 Apoyar las actividades de capacitación del personal de Secretaría General que adelanta la atención de peticiones, quejas, reclamos, sugerencias y denuncias, y del personal de las demás dependencias de la entidad, cuando se requiera, con el fin de mejorar la atención al ciudadano.
2.2.2.9 Apoyar la implementación de los lineamientos que emita la Secretaría General con el fin de cumplir con las políticas de atención al ciudadano y de las estrategias que se formulen para mejorar la gestión de las peticiones, quejas, reclamos, sugerencias y denuncias.
2.2.2.10 Apoyar la atención de las solicitudes de información que reciba la Secretaría General por parte de otras dependencias del Ministerio o de otras entidades públicas en relación con las actividades propias de la atención al ciudadano.
2.2.2.11 Apoyar la gestión de los asuntos administrativos relacionados con el funcionamiento del equipo a cargo de la atención al ciudadano.</v>
          </cell>
          <cell r="AD66" t="str">
            <v>Secretaría General</v>
          </cell>
          <cell r="AE66" t="str">
            <v>ANDRES FELIPE VALENCIA LOPEZ</v>
          </cell>
          <cell r="AF66">
            <v>75097407</v>
          </cell>
          <cell r="AG66" t="str">
            <v>Secretaria General</v>
          </cell>
          <cell r="AH66">
            <v>46031</v>
          </cell>
          <cell r="AI66">
            <v>46035</v>
          </cell>
          <cell r="AJ66">
            <v>46215</v>
          </cell>
          <cell r="AK66">
            <v>180</v>
          </cell>
          <cell r="AL66">
            <v>40170000</v>
          </cell>
          <cell r="AM66" t="str">
            <v>No</v>
          </cell>
          <cell r="AN66">
            <v>6895850</v>
          </cell>
          <cell r="AS66" t="str">
            <v>INVERSION</v>
          </cell>
          <cell r="AT66" t="str">
            <v>NACION</v>
          </cell>
          <cell r="AU66" t="str">
            <v>No</v>
          </cell>
          <cell r="AW66" t="str">
            <v>Supervisión</v>
          </cell>
          <cell r="AX66" t="str">
            <v>ANDRES FELIPE VALENCIA LOPEZ</v>
          </cell>
          <cell r="AY66" t="str">
            <v>Cédula</v>
          </cell>
          <cell r="AZ66">
            <v>75097407</v>
          </cell>
          <cell r="BA66">
            <v>3</v>
          </cell>
          <cell r="BB66">
            <v>0</v>
          </cell>
          <cell r="BC66">
            <v>46031</v>
          </cell>
          <cell r="BD66">
            <v>46031</v>
          </cell>
          <cell r="BE66" t="str">
            <v>SEGUROS DEL ESTADO S.A.</v>
          </cell>
          <cell r="BF66" t="str">
            <v>2 CUMPLIMIENTO</v>
          </cell>
          <cell r="BG66" t="str">
            <v>1 PÓLIZA</v>
          </cell>
          <cell r="BN66">
            <v>1084590</v>
          </cell>
          <cell r="BO66">
            <v>46080</v>
          </cell>
          <cell r="BP66">
            <v>46092</v>
          </cell>
          <cell r="BQ66">
            <v>41254590</v>
          </cell>
          <cell r="CJ66">
            <v>46215</v>
          </cell>
          <cell r="CK66">
            <v>1084590</v>
          </cell>
          <cell r="CM66" t="str">
            <v>ADICION Y OBLIGACIONES ESPECIFICAS //</v>
          </cell>
          <cell r="CN66">
            <v>41254590</v>
          </cell>
          <cell r="CO66" t="e">
            <v>#N/A</v>
          </cell>
          <cell r="CP66" t="e">
            <v>#N/A</v>
          </cell>
          <cell r="CQ66" t="e">
            <v>#N/A</v>
          </cell>
          <cell r="CR66">
            <v>80111600</v>
          </cell>
          <cell r="CS66" t="str">
            <v>https://community.secop.gov.co/Public/Tendering/OpportunityDetail/Index?noticeUID=CO1.NTC.9427139&amp;isFromPublicArea=True&amp;isModal=true&amp;asPopupView=true</v>
          </cell>
          <cell r="CT66" t="str">
            <v>En Ejecucion</v>
          </cell>
          <cell r="CU66">
            <v>46053</v>
          </cell>
          <cell r="CV66">
            <v>46081</v>
          </cell>
          <cell r="CW66" t="str">
            <v>FEBRERO</v>
          </cell>
          <cell r="CX66" t="e">
            <v>#N/A</v>
          </cell>
          <cell r="CY66">
            <v>8</v>
          </cell>
          <cell r="CZ66" t="e">
            <v>#VALUE!</v>
          </cell>
        </row>
        <row r="67">
          <cell r="D67" t="str">
            <v>065-2026</v>
          </cell>
          <cell r="E67" t="str">
            <v>CPS-030-2026</v>
          </cell>
          <cell r="F67" t="str">
            <v>Contrato de Prestacion De Servicios De Apoyo a La Gestion</v>
          </cell>
          <cell r="G67" t="str">
            <v>Contratación directa</v>
          </cell>
          <cell r="H67" t="str">
            <v>JUAN DAVID GUZMAN ZAMBRANO</v>
          </cell>
          <cell r="I67" t="str">
            <v>Cédula</v>
          </cell>
          <cell r="J67">
            <v>1073254429</v>
          </cell>
          <cell r="K67">
            <v>2</v>
          </cell>
          <cell r="L67" t="str">
            <v>MASCULINO</v>
          </cell>
          <cell r="M67" t="str">
            <v>Natural</v>
          </cell>
          <cell r="N67" t="str">
            <v>Ninguno</v>
          </cell>
          <cell r="O67">
            <v>36420</v>
          </cell>
          <cell r="P67">
            <v>46192</v>
          </cell>
          <cell r="Q67">
            <v>26</v>
          </cell>
          <cell r="R67" t="str">
            <v xml:space="preserve">SEMESTRES DE PSICOLOGO </v>
          </cell>
          <cell r="S67" t="str">
            <v xml:space="preserve">DIAGONAL 5 D  # 44 51 </v>
          </cell>
          <cell r="T67" t="str">
            <v>BOGOTA D.C.</v>
          </cell>
          <cell r="U67" t="str">
            <v>COLOMBIA</v>
          </cell>
          <cell r="V67" t="str">
            <v>JUANDAVIDGUZMANZ99@HOTMAIL.COM</v>
          </cell>
          <cell r="W67">
            <v>3107306446</v>
          </cell>
          <cell r="X67" t="str">
            <v>NA</v>
          </cell>
          <cell r="Y67" t="str">
            <v>NA</v>
          </cell>
          <cell r="Z67" t="str">
            <v>Titulo de tecnico de 0 a 12 meses de experiencia laboral (tecnico o tecnologo) o 24 meses de experiencia laboral relacionada (bachiller) (Resolución 861 de 2025)</v>
          </cell>
          <cell r="AA67" t="str">
            <v>El CONTRATISTA se obliga a prestar a la ENTIDAD, con plena autonomía, técnica y administrativa los servicios de apoyo a la gestión a la Secretaría General del Ministerio de Ciencia, Tecnología e Innovación, en el proceso de orientación y servicio a la ciudadanía a través de los diferentes canales de atención dispuestos por la entidad, así como el trámite oportuno y radicación de las peticiones, quejas, reclamos, denuncias y sugerencias allegadas por los grupos de interés y de valor acorde con los procesos, procedimientos definidos,
las normas y políticas que regulan la materia.</v>
          </cell>
          <cell r="AB67" t="str">
            <v>2.2.2.1 Recibir, tramitar y dar respuesta a las solicitudes de información presentadas por los grupos de
interés y de valor a través de los canales de atención (chat virtual, canal telefónico, y demás canales
autorizados por el Ministerio).
2.2.2.2 Recibir, clasificar, tramitar y dar respuesta a las peticiones que llegan al correo de atención al
ciudadano y formulario web que le hayan sido asignadas, de conformidad con el procedimiento
definido que regulan la materia.
2.2.2.3 Realizar el seguimiento y control a las peticiones, quejas, reclamos, denuncias y sugerencias
presentados por los grupos de interés y de valor, relacionados con la prestación de los servicios
de la entidad.
2.2.2.4 Participar en reuniones, mesas de trabajo, eventos y demás actividades programadas en materia
de atención al ciudadano, en las que sea convocado.
2.2.2.5 Apoyar la implementación de los lineamientos que emita la Secretaría General con el fin de cumplir
con las políticas de atención al ciudadano y de las estrategias que se formulen para mejorar la
gestión de las peticiones, quejas, reclamos, sugerencias y denuncias.
2.2.2.6 Apoyar la gestión de los asuntos administrativos relacionados con el funcionamiento del equipo a
cargo de la atención al ciudadano.</v>
          </cell>
          <cell r="AC67" t="str">
            <v>2.2.2.1 Recibir, tramitar y dar respuesta a las solicitudes de información presentadas por los grupos de interés y de valor a través de los canales de atención (chat virtual, canal telefónico, y demás canales autorizados por el Ministerio).
2.2.2.2 Recibir, clasificar, tramitar y dar respuesta a las peticiones que llegan al correo de atención al ciudadano y formulario web que le hayan sido asignadas, de conformidad con el procedimiento definido que regulan la materia.
2.2.2.3 Realizar el seguimiento y control a las peticiones, quejas, reclamos, denuncias y sugerencias presentados por los grupos de interés y de valor, relacionados con la prestación de los servicios de la entidad.
2.2.2.4 Participar en reuniones, mesas de trabajo, eventos y demás actividades programadas en materia de atención al ciudadano, en las que sea convocado.
2.2.2.5 Apoyar la implementación de los lineamientos que emita la Secretaría General con el fin de cumplir con las políticas de atención al ciudadano y de las estrategias que se formulen para mejorar la gestión de las peticiones, quejas, reclamos, sugerencias y denuncias.
2.2.2.6 Apoyar la gestión de los asuntos administrativos relacionados con el funcionamiento del equipo a cargo de la atención al ciudadano.</v>
          </cell>
          <cell r="AD67" t="str">
            <v>Secretaría General</v>
          </cell>
          <cell r="AE67" t="str">
            <v>ANDRES FELIPE VALENCIA LOPEZ</v>
          </cell>
          <cell r="AF67">
            <v>75097407</v>
          </cell>
          <cell r="AG67" t="str">
            <v>Secretaria General</v>
          </cell>
          <cell r="AH67">
            <v>46031</v>
          </cell>
          <cell r="AI67">
            <v>46035</v>
          </cell>
          <cell r="AJ67">
            <v>46215</v>
          </cell>
          <cell r="AK67">
            <v>180</v>
          </cell>
          <cell r="AL67">
            <v>18504864</v>
          </cell>
          <cell r="AM67" t="str">
            <v>No</v>
          </cell>
          <cell r="AN67">
            <v>3084144</v>
          </cell>
          <cell r="AS67" t="str">
            <v>INVERSION</v>
          </cell>
          <cell r="AT67" t="str">
            <v>NACION</v>
          </cell>
          <cell r="AU67" t="str">
            <v>No</v>
          </cell>
          <cell r="AW67" t="str">
            <v>Supervisión</v>
          </cell>
          <cell r="AX67" t="str">
            <v>ANDRES FELIPE VALENCIA LOPEZ</v>
          </cell>
          <cell r="AY67" t="str">
            <v>Cédula</v>
          </cell>
          <cell r="AZ67">
            <v>75097407</v>
          </cell>
          <cell r="BA67">
            <v>3</v>
          </cell>
          <cell r="BB67">
            <v>0</v>
          </cell>
          <cell r="BC67">
            <v>46031</v>
          </cell>
          <cell r="BD67">
            <v>46031</v>
          </cell>
          <cell r="BE67" t="str">
            <v>SEGUROS DEL ESTADO S.A.</v>
          </cell>
          <cell r="BF67" t="str">
            <v>2 CUMPLIMIENTO</v>
          </cell>
          <cell r="BG67" t="str">
            <v>1 PÓLIZA</v>
          </cell>
          <cell r="CJ67">
            <v>46215</v>
          </cell>
          <cell r="CK67">
            <v>0</v>
          </cell>
          <cell r="CN67">
            <v>18504864</v>
          </cell>
          <cell r="CO67" t="e">
            <v>#N/A</v>
          </cell>
          <cell r="CP67" t="e">
            <v>#N/A</v>
          </cell>
          <cell r="CQ67" t="e">
            <v>#N/A</v>
          </cell>
          <cell r="CR67">
            <v>80111600</v>
          </cell>
          <cell r="CS67" t="str">
            <v>https://community.secop.gov.co/Public/Tendering/OpportunityDetail/Index?noticeUID=CO1.NTC.9427793&amp;isFromPublicArea=True&amp;isModal=true&amp;asPopupView=true</v>
          </cell>
          <cell r="CT67" t="str">
            <v>En Ejecucion</v>
          </cell>
          <cell r="CU67">
            <v>46053</v>
          </cell>
          <cell r="CW67" t="str">
            <v>ENERO</v>
          </cell>
          <cell r="CX67" t="e">
            <v>#N/A</v>
          </cell>
          <cell r="CY67">
            <v>9</v>
          </cell>
          <cell r="CZ67" t="e">
            <v>#VALUE!</v>
          </cell>
        </row>
        <row r="68">
          <cell r="D68" t="str">
            <v>066-2026</v>
          </cell>
          <cell r="E68" t="str">
            <v>CPS-031-2026</v>
          </cell>
          <cell r="F68" t="str">
            <v>Contrato de Prestacion De Servicios Profesionales</v>
          </cell>
          <cell r="G68" t="str">
            <v>Contratación directa</v>
          </cell>
          <cell r="H68" t="str">
            <v>DENNIS ALEJANDRA CASTRO CORTES
CEDIDO A:
JORGE ALBERTO GARCIA GONZALEZ</v>
          </cell>
          <cell r="I68" t="str">
            <v>Cédula</v>
          </cell>
          <cell r="J68">
            <v>1026280127</v>
          </cell>
          <cell r="K68">
            <v>2</v>
          </cell>
          <cell r="L68" t="str">
            <v>MASCULINO</v>
          </cell>
          <cell r="M68" t="str">
            <v>Natural</v>
          </cell>
          <cell r="N68" t="str">
            <v>Ninguno</v>
          </cell>
          <cell r="O68">
            <v>33752</v>
          </cell>
          <cell r="P68">
            <v>46192</v>
          </cell>
          <cell r="Q68">
            <v>34</v>
          </cell>
          <cell r="R68" t="str">
            <v>ABOGADO</v>
          </cell>
          <cell r="S68" t="str">
            <v xml:space="preserve">CL  45    SUR  8  05    </v>
          </cell>
          <cell r="T68" t="str">
            <v>BOGOTA D.C.</v>
          </cell>
          <cell r="U68" t="str">
            <v>COLOMBIA</v>
          </cell>
          <cell r="V68" t="str">
            <v>CONSULTORJURIDICOGARCIAG@GMAIL.COM</v>
          </cell>
          <cell r="W68">
            <v>3143373655</v>
          </cell>
          <cell r="X68" t="str">
            <v>NA</v>
          </cell>
          <cell r="Y68" t="str">
            <v>NA</v>
          </cell>
          <cell r="Z68" t="str">
            <v>Titulo profesional + titulo especializacion de 0 meses de experiencia profesional a 22 meses de experiencia profesional (Resolución 861 de 2025)</v>
          </cell>
          <cell r="AA68" t="str">
            <v>El/la contratista se obliga a prestar a la entidad, con plena autonomía, técnica y
administrativa por sus propios medios, los servicios como profesional especializado para
prestar apoyo a la supervisión en los procesos de contratación de bienes y servicios que le
sean asignados en sus diferentes etapas y atender los temas administrativos, operativos y
logísticos del proceso de gestión administrativa a cargo del grupo interno de trabajo de apoyo
logístico y documental.</v>
          </cell>
          <cell r="AB68" t="str">
            <v>2.2.2.1. Apoyar la supervisión de los contratos, convenios u órdenes de compra que
le sean asignados.
2.2.2.2. Adelantar los trámites precontractuales relacionados con la adquisición de
bienes y/o servicios a cargo del proceso de Gestión Administrativa que sean
requeridos y asignados por el supervisor del contrato de acuerdo con la
programación del PAA.
2.2.2.3. Impulsar los trámites necesarios para solicitar la liquidación y el cierre de
los expedientes de contratos, convenios u órdenes de compra asociados al
proceso de Gestión Administrativa que le sean asignados, dentro de los
tiempos establecidos y garantizando la oportunidad de los trámites.
2.2.2.4. Atender y presentar con oportunidad y calidad los requerimientos o
informes solicitados durante la ejecucion contrato, de acuerdo con las
necesidades, compromisos y/o requerimientos de entes internos o
externos, de competencia del proceso de Gestión Administrativa. 
2.2.2.5. Apoyar las actividades operativas y administrativas del proceso de Gestión
Administrativa que sean asignadas, de acuerdo con los tiempos y
procedimientos establecidos.
2.2.2.6. Realizar acompañamiento para garantizar el cumplimiento y la debida
ejecución de las actividades relacionadas con el proceso de Gestión
Administrativa y asignadas por el supervisor del contrato.
2.2.2.7. Actualizar las bases de datos de seguimiento establecidas por el supervisor
del contrato de los contratos y/o convenios asignados para apoyo a la
supervisión con calidad y oportunidad.
2.2.1.8. Realizar seguimiento a los contratos y/o convenios en proceso de liquidación
propios del proceso de Gestión Administrativa y Documental y reportar
mensualmente a la supervisión el avance de los mismos.
2.2.1.9. Revisar y validar la publicación de la documentación de contratos, convenios
u órdenes de compra en las plataformas de contratación pública y en los
repositorios de la Entidad para garantizar la disponibilidad de información
en los expedientes contractuales de acuerdo con lo establecido en los
procesos y procedimientos internos y externos establecidos para tal fin.</v>
          </cell>
          <cell r="AC68" t="str">
            <v>2.2.2.1. Apoyar la supervisión de los contratos, convenios u órdenes de compra que le sean asignados.
2.2.2.2. Adelantar los trámites precontractuales relacionados con la adquisición de bienes y/o servicios a cargo del proceso de Gestión Administrativa que sean requeridos y asignados por el supervisor del contrato de acuerdo con la programación del PAA.
2.2.2.3. Impulsar los trámites necesarios para solicitar la liquidación y el cierre de los expedientes de contratos, convenios u órdenes de compra asociados al proceso de Gestión Administrativa que le sean asignados, dentro de los tiempos establecidos y garantizando la oportunidad de los trámites.
2.2.2.4. Atender y presentar con oportunidad y calidad los requerimientos o informes solicitados durante la ejecucion contrato, de acuerdo con las necesidades, compromisos y/o requerimientos de entes internos o externos, de competencia del proceso de Gestión Administrativa. 
2.2.2.5. Apoyar las actividades operativas y administrativas del proceso de Gestión Administrativa que sean asignadas, de acuerdo con los tiempos y procedimientos establecidos.
2.2.2.6. Realizar acompañamiento para garantizar el cumplimiento y la debida ejecución de las actividades relacionadas con el proceso de Gestión Administrativa y asignadas por el supervisor del contrato.
2.2.2.7. Actualizar las bases de datos de seguimiento establecidas por el supervisor del contrato de los contratos y/o convenios asignados para apoyo a la supervisión con calidad y oportunidad.
2.2.1.8. Realizar seguimiento a los contratos y/o convenios en proceso de liquidación propios del proceso de Gestión Administrativa y Documental y reportar mensualmente a la supervisión el avance de los mismos.
2.2.1.9. Revisar y validar la publicación de la documentación de contratos, convenios u órdenes de compra en las plataformas de contratación pública y en los repositorios de la Entidad para garantizar la disponibilidad de información en los expedientes contractuales de acuerdo con lo establecido en los procesos y procedimientos internos y externos establecidos para tal fin.</v>
          </cell>
          <cell r="AD68" t="str">
            <v>Dirección Administrativa y Financiera</v>
          </cell>
          <cell r="AE68" t="str">
            <v>ANDRES FELIPE VALENCIA LOPEZ</v>
          </cell>
          <cell r="AF68">
            <v>75097407</v>
          </cell>
          <cell r="AG68" t="str">
            <v>Secretaria General</v>
          </cell>
          <cell r="AH68">
            <v>46030</v>
          </cell>
          <cell r="AI68">
            <v>46031</v>
          </cell>
          <cell r="AJ68">
            <v>46211</v>
          </cell>
          <cell r="AK68">
            <v>180</v>
          </cell>
          <cell r="AL68">
            <v>36000000</v>
          </cell>
          <cell r="AM68" t="str">
            <v>No</v>
          </cell>
          <cell r="AN68">
            <v>6180000</v>
          </cell>
          <cell r="AS68" t="str">
            <v>INVERSION</v>
          </cell>
          <cell r="AT68" t="str">
            <v>NACION</v>
          </cell>
          <cell r="AU68" t="str">
            <v>No</v>
          </cell>
          <cell r="AW68" t="str">
            <v>Supervisión</v>
          </cell>
          <cell r="AX68" t="str">
            <v>FANNY YANETH TORRES MESA</v>
          </cell>
          <cell r="AY68" t="str">
            <v>Cédula</v>
          </cell>
          <cell r="AZ68">
            <v>52065214</v>
          </cell>
          <cell r="BA68">
            <v>8</v>
          </cell>
          <cell r="BB68" t="str">
            <v xml:space="preserve">Profesional Especializado, Código 2028 Grado 19, de la Dirección Administrativa y Financiera – Coordinador Grupo Interno de Trabajo de Apoyo Logístico y Documental </v>
          </cell>
          <cell r="BC68">
            <v>46031</v>
          </cell>
          <cell r="BD68">
            <v>46030</v>
          </cell>
          <cell r="BE68" t="str">
            <v>SEGUROS DEL ESTADO S.A.</v>
          </cell>
          <cell r="BF68" t="str">
            <v>2 CUMPLIMIENTO</v>
          </cell>
          <cell r="BG68" t="str">
            <v>1 PÓLIZA</v>
          </cell>
          <cell r="BN68">
            <v>588000</v>
          </cell>
          <cell r="BO68">
            <v>46116</v>
          </cell>
          <cell r="BP68">
            <v>46128</v>
          </cell>
          <cell r="BQ68">
            <v>6588000</v>
          </cell>
          <cell r="CD68">
            <v>46154</v>
          </cell>
          <cell r="CJ68">
            <v>46211</v>
          </cell>
          <cell r="CK68">
            <v>588000</v>
          </cell>
          <cell r="CM68" t="str">
            <v>ADICION Y OBLIGACIONES ESPECIFICAS //
CEDIDO A: JORGE ALBERTO GARCIA GONZALEZ</v>
          </cell>
          <cell r="CN68">
            <v>36588000</v>
          </cell>
          <cell r="CO68" t="e">
            <v>#N/A</v>
          </cell>
          <cell r="CP68" t="e">
            <v>#N/A</v>
          </cell>
          <cell r="CQ68" t="e">
            <v>#N/A</v>
          </cell>
          <cell r="CR68">
            <v>80111600</v>
          </cell>
          <cell r="CS68" t="str">
            <v>https://community.secop.gov.co/Public/Tendering/OpportunityDetail/Index?noticeUID=CO1.NTC.9424082&amp;isFromPublicArea=True&amp;isModal=true&amp;asPopupView=true</v>
          </cell>
          <cell r="CT68" t="str">
            <v>En Ejecucion</v>
          </cell>
          <cell r="CU68">
            <v>46053</v>
          </cell>
          <cell r="CV68">
            <v>46173</v>
          </cell>
          <cell r="CW68" t="str">
            <v>MAYO</v>
          </cell>
          <cell r="CX68" t="e">
            <v>#N/A</v>
          </cell>
          <cell r="CY68">
            <v>9</v>
          </cell>
          <cell r="CZ68" t="e">
            <v>#VALUE!</v>
          </cell>
        </row>
        <row r="69">
          <cell r="D69" t="str">
            <v>067-2026</v>
          </cell>
          <cell r="E69" t="str">
            <v>067-2026</v>
          </cell>
          <cell r="F69" t="str">
            <v>Contrato de Prestacion De Servicios Profesionales</v>
          </cell>
          <cell r="G69" t="str">
            <v>Contratación directa</v>
          </cell>
          <cell r="H69" t="str">
            <v>JULIANA PATRICIA RUIZ REYES</v>
          </cell>
          <cell r="I69" t="str">
            <v>Cédula</v>
          </cell>
          <cell r="J69">
            <v>1018470260</v>
          </cell>
          <cell r="K69">
            <v>0</v>
          </cell>
          <cell r="L69" t="str">
            <v>FEMENINO</v>
          </cell>
          <cell r="M69" t="str">
            <v>Natural</v>
          </cell>
          <cell r="N69" t="str">
            <v>Ninguno</v>
          </cell>
          <cell r="O69">
            <v>34608</v>
          </cell>
          <cell r="P69">
            <v>46192</v>
          </cell>
          <cell r="Q69">
            <v>31</v>
          </cell>
          <cell r="R69" t="str">
            <v>ABOGADO</v>
          </cell>
          <cell r="S69" t="str">
            <v xml:space="preserve">CARRERA 17  # 53 69 </v>
          </cell>
          <cell r="T69" t="str">
            <v>CUCUTA</v>
          </cell>
          <cell r="U69" t="str">
            <v>COLOMBIA</v>
          </cell>
          <cell r="V69" t="str">
            <v>JULIANAR1094@HOTMAIL.COM</v>
          </cell>
          <cell r="W69">
            <v>3177190781</v>
          </cell>
          <cell r="X69" t="str">
            <v>NA</v>
          </cell>
          <cell r="Y69" t="str">
            <v>NA</v>
          </cell>
          <cell r="Z69" t="str">
            <v>Titulo profesional de 0 a 21 mas meses de experiencia profesional (Resolución 861 de 2025)</v>
          </cell>
          <cell r="AA69" t="str">
            <v>El/la contratista se obliga a prestar a la entidad, con plena autonomía, técnica y administrativa, los servicios profesionales como apoyo a la supervisión de los contratos, convenios u órdenes de compra que le sean asignados, y atender los temas administrativos, operativos y logísticos del proceso de gestión administrativa a cargo del grupo interno de trabajo de apoyo logístico y documental de la dirección administrativa y financiera.</v>
          </cell>
          <cell r="AB69" t="str">
            <v>2.2.2.1.Apoyar la supervisión de los contratos, convenios u órdenes de compra
que le sean asignados, garantizando el cumplimiento de los términos pactados
y el adecuado registro de cada documento dentro del proceso de Gestión
Administrativa y Documental.
2.2.2.2.Impulsar los trámites necesarios para solicitar la liquidación y el cierre
de los expedientes de contratos, convenios u órdenes de compra asociados al
proceso de Gestión Administrativa y Documental que le sean asignados,
asegurando su cierre eficiente dentro de los plazos establecidos, y cumpliendo
con todos los requisitos administrativos y legales pertinentes.
2.2.2.3.Realizar seguimiento constante a los contratos y/o convenios que se
encuentren en proceso de liquidación propios del proceso de Gestión
Administrativa y Documental, manteniendo una comunicación constante con
las partes involucradas y reportar mensualmente a la supervisión el avance de
los mismos.
2.2.2.2. Atender y presentar con oportunidad y calidad los requerimientos
solicitados y/o PQRSD asignadas por el supervisor del contrato, de acuerdo con
las necesidades, compromisos y/o requerimientos de entes internos o externos
y ciudadanía en general, de competencia del proceso de Gestión Administrativa
2.2.2.4.Atender y presentar con oportunidad y calidad los requerimientos o
informes solicitados por el supervisor del contrato, de acuerdo con las
necesidades, compromisos y/o requerimientos de entes internos o externos, de
competencia del proceso de Gestión Administrativa.
2.2.2.5.Apoyar las actividades operativas y administrativas del proceso de
Gestión Administrativa que sean asignadas por el supervisor del contrato, de
acuerdo con los tiempos y procedimientos establecidos, para asegurar la
correcta ejecución de los procesos dentro del marco de tiempo estipulado.
2.2.2.6.Realizar acompañamiento para garantizar el cumplimiento y la debida
ejecución de las actividades relacionadas con el proceso de Gestión
Administrativa, verificando que se cumplan los procedimientos establecidos por
el supervisor y los estándares de calidad requeridos.
2.2.2.7.Mantener actualizadas las bases de datos de seguimiento de contratos
y convenios, proporcionando al supervisor información precisa y oportuna
sobre el estado de los documentos gestionados, para facilitar la toma de
decisiones y el control del proceso.
2.2.2.8.Realizar las tareas adicionales que el supervisor del contrato considere
necesarias para el buen desarrollo de la gestión administrativa, contribuyendo
al cumplimiento de los objetivos organizacionales y asegurando la coherencia
con los requisitos contractuales.
2.2.2.9.Identificar y proponer mejoras en los procesos administrativos
relacionados con la gestión de contratos y convenios, con el fin de aumentar la
eficiencia, reducir tiempos de respuesta y minimizar errores en la
documentación.</v>
          </cell>
          <cell r="AC69" t="str">
            <v>2.2.2.1.Apoyar la supervisión de los contratos, convenios u órdenes de compra que le sean asignados, garantizando el cumplimiento de los términos pactados y el adecuado registro de cada documento dentro del proceso de Gestión Administrativa y Documental.
2.2.2.2.Impulsar los trámites necesarios para solicitar la liquidación y el cierre de los expedientes de contratos, convenios u órdenes de compra asociados al proceso de Gestión Administrativa y Documental que le sean asignados, asegurando su cierre eficiente dentro de los plazos establecidos, y cumpliendo con todos los requisitos administrativos y legales pertinentes.
2.2.2.3.Realizar seguimiento constante a los contratos y/o convenios que se encuentren en proceso de liquidación propios del proceso de Gestión Administrativa y Documental, manteniendo una comunicación constante con las partes involucradas y reportar mensualmente a la supervisión el avance de los mismos.
2.2.2.2. Atender y presentar con oportunidad y calidad los requerimientos solicitados y/o PQRSD asignadas por el supervisor del contrato, de acuerdo con las necesidades, compromisos y/o requerimientos de entes internos o externos y ciudadanía en general, de competencia del proceso de Gestión Administrativa
2.2.2.4.Atender y presentar con oportunidad y calidad los requerimientos o informes solicitados por el supervisor del contrato, de acuerdo con las necesidades, compromisos y/o requerimientos de entes internos o externos, de competencia del proceso de Gestión Administrativa.
2.2.2.5.Apoyar las actividades operativas y administrativas del proceso de Gestión Administrativa que sean asignadas por el supervisor del contrato, de acuerdo con los tiempos y procedimientos establecidos, para asegurar la correcta ejecución de los procesos dentro del marco de tiempo estipulado.
2.2.2.6.Realizar acompañamiento para garantizar el cumplimiento y la debida ejecución de las actividades relacionadas con el proceso de Gestión Administrativa, verificando que se cumplan los procedimientos establecidos por el supervisor y los estándares de calidad requeridos.
2.2.2.7.Mantener actualizadas las bases de datos de seguimiento de contratos y convenios, proporcionando al supervisor información precisa y oportuna sobre el estado de los documentos gestionados, para facilitar la toma de decisiones y el control del proceso.
2.2.2.8.Realizar las tareas adicionales que el supervisor del contrato considere necesarias para el buen desarrollo de la gestión administrativa, contribuyendo al cumplimiento de los objetivos organizacionales y asegurando la coherencia con los requisitos contractuales.
2.2.2.9.Identificar y proponer mejoras en los procesos administrativos relacionados con la gestión de contratos y convenios, con el fin de aumentar la eficiencia, reducir tiempos de respuesta y minimizar errores en la documentación.</v>
          </cell>
          <cell r="AD69" t="str">
            <v>Dirección Administrativa y Financiera</v>
          </cell>
          <cell r="AE69" t="str">
            <v>ANDRES FELIPE VALENCIA LOPEZ</v>
          </cell>
          <cell r="AF69">
            <v>75097407</v>
          </cell>
          <cell r="AG69" t="str">
            <v>Secretaria General</v>
          </cell>
          <cell r="AH69">
            <v>46030</v>
          </cell>
          <cell r="AI69">
            <v>46031</v>
          </cell>
          <cell r="AJ69">
            <v>46211</v>
          </cell>
          <cell r="AK69">
            <v>180</v>
          </cell>
          <cell r="AL69">
            <v>25500000</v>
          </cell>
          <cell r="AM69" t="str">
            <v>No</v>
          </cell>
          <cell r="AN69">
            <v>4377500</v>
          </cell>
          <cell r="AS69" t="str">
            <v>INVERSION</v>
          </cell>
          <cell r="AT69" t="str">
            <v>NACION</v>
          </cell>
          <cell r="AU69" t="str">
            <v>No</v>
          </cell>
          <cell r="AW69" t="str">
            <v>Supervisión</v>
          </cell>
          <cell r="AX69" t="str">
            <v>FANNY YANETH TORRES MESA</v>
          </cell>
          <cell r="AY69" t="str">
            <v>Cédula</v>
          </cell>
          <cell r="AZ69">
            <v>52065214</v>
          </cell>
          <cell r="BA69">
            <v>8</v>
          </cell>
          <cell r="BB69" t="str">
            <v xml:space="preserve">Profesional Especializado, Código 2028 Grado 19, de la Dirección Administrativa y Financiera – Coordinador Grupo Interno de Trabajo de Apoyo Logístico y Documental </v>
          </cell>
          <cell r="BC69">
            <v>46031</v>
          </cell>
          <cell r="BD69">
            <v>46031</v>
          </cell>
          <cell r="BE69" t="str">
            <v>SEGUROS DEL ESTADO S.A.</v>
          </cell>
          <cell r="BF69" t="str">
            <v>2 CUMPLIMIENTO</v>
          </cell>
          <cell r="BG69" t="str">
            <v>1 PÓLIZA</v>
          </cell>
          <cell r="BN69">
            <v>416500</v>
          </cell>
          <cell r="BO69">
            <v>46122</v>
          </cell>
          <cell r="BP69">
            <v>46128</v>
          </cell>
          <cell r="BQ69">
            <v>25916500</v>
          </cell>
          <cell r="CJ69">
            <v>46211</v>
          </cell>
          <cell r="CK69">
            <v>416500</v>
          </cell>
          <cell r="CM69" t="str">
            <v>ADICION Y OBLIGACIONES ESPECIFICAS //</v>
          </cell>
          <cell r="CN69">
            <v>25916500</v>
          </cell>
          <cell r="CO69" t="e">
            <v>#N/A</v>
          </cell>
          <cell r="CP69" t="e">
            <v>#N/A</v>
          </cell>
          <cell r="CQ69" t="e">
            <v>#N/A</v>
          </cell>
          <cell r="CR69">
            <v>80111600</v>
          </cell>
          <cell r="CS69" t="str">
            <v>https://community.secop.gov.co/Public/Tendering/OpportunityDetail/Index?noticeUID=CO1.NTC.9424976&amp;isFromPublicArea=True&amp;isModal=true&amp;asPopupView=true</v>
          </cell>
          <cell r="CT69" t="str">
            <v>En Ejecucion</v>
          </cell>
          <cell r="CU69">
            <v>46053</v>
          </cell>
          <cell r="CV69">
            <v>46142</v>
          </cell>
          <cell r="CW69" t="str">
            <v>ABRIL</v>
          </cell>
          <cell r="CX69" t="e">
            <v>#N/A</v>
          </cell>
          <cell r="CY69">
            <v>0</v>
          </cell>
          <cell r="CZ69" t="e">
            <v>#VALUE!</v>
          </cell>
        </row>
        <row r="70">
          <cell r="D70" t="str">
            <v>068-2026</v>
          </cell>
          <cell r="E70" t="str">
            <v>CPS-033-2026</v>
          </cell>
          <cell r="F70" t="str">
            <v>Contrato de Prestacion De Servicios Profesionales</v>
          </cell>
          <cell r="G70" t="str">
            <v>Contratación directa</v>
          </cell>
          <cell r="H70" t="str">
            <v>JOHANNA ZAMBRANO LAITON</v>
          </cell>
          <cell r="I70" t="str">
            <v>Cédula</v>
          </cell>
          <cell r="J70">
            <v>52987039</v>
          </cell>
          <cell r="K70">
            <v>1</v>
          </cell>
          <cell r="L70" t="str">
            <v>FEMENINO</v>
          </cell>
          <cell r="M70" t="str">
            <v>Natural</v>
          </cell>
          <cell r="N70" t="str">
            <v>Ninguno</v>
          </cell>
          <cell r="O70">
            <v>30415</v>
          </cell>
          <cell r="P70">
            <v>46192</v>
          </cell>
          <cell r="Q70">
            <v>43</v>
          </cell>
          <cell r="R70" t="str">
            <v>ADMINISTRADOR DE EMPRESAS</v>
          </cell>
          <cell r="S70" t="str">
            <v xml:space="preserve">CALLE 83  # 102 30 INT 1 APTO 215 </v>
          </cell>
          <cell r="T70" t="str">
            <v>BOGOTA D.C.</v>
          </cell>
          <cell r="U70" t="str">
            <v>COLOMBIA</v>
          </cell>
          <cell r="V70" t="str">
            <v>JOHANA.ZAMBRANO@GMAIL.COM</v>
          </cell>
          <cell r="W70">
            <v>3114484067</v>
          </cell>
          <cell r="X70" t="str">
            <v>NA</v>
          </cell>
          <cell r="Y70" t="str">
            <v>NA</v>
          </cell>
          <cell r="Z70" t="str">
            <v>Titulo profesional + titulo especializacion de 22 meses de experiencia profesional a 32 meses de experiencia profesional (Resolución 861 de 2025)</v>
          </cell>
          <cell r="AA70" t="str">
            <v>El CONTRATISTA se obliga a prestar a LA ENTIDAD, con plena autonomía los servicios profesionales especializados para apoyar a la Secretaría General del Ministerio de Ciencia, Tecnología e Innovación, a desarrollar los planes y estrategias de fortalecimiento de las políticas de servicio al ciudadano, canales de atención, así como apoyar en el seguimiento y calidad de las peticiones, quejas, reclamos, denuncias y sugerencias allegadas por los grupos de interés y de valor acorde con los  procesos y procedimientos definidos y las normas y políticas que regulan la materia.</v>
          </cell>
          <cell r="AB70" t="str">
            <v>2.2.2.1 Apoyar el diseño, actualización e implementación de las políticas, programas y estrategias relacionados con el
servicio al ciudadano en el Ministerio de Ciencia, Tecnología e Innovación.
2.2.2.2 Apoyar las actualizaciones de los documentos, procesos y procedimientos en materia de atención al ciudadano,
conforme al Sistema de Gestión de Calidad y el Modelo Integrado de Planeación y Gestión.
2.2.2.3 Apoyar la atención, gestión, seguimiento y control de las peticiones, quejas, reclamos, denuncias y sugerencias
allegadas por los grupos de interés y de valor, velando por los atributos de calidad y el buen uso del lenguaje claro.
2.2.2.4 Apoyar a las dependencias de la entidad en la definición e implementación de las estrategias orientadas a la
atención oportuna y con calidad a los requerimientos de los grupos de interés y de valor, promoviendo la eficiencia y
buen servicio y realizando las recomendaciones a que haya lugar.
2.2.2.5 Apoyar la elaboración, revisión y aprobación de informes, estadísticas, indicadores y alertas respecto de la
gestión de las peticiones, quejas, reclamos, denuncias y sugerencias de la entidad y la satisfacción de la ciudadanía
frente a los trámites y servicios de la entidad.
2.2.2.6 Apoyar el diseño de estrategias de divulgación de los trámites, servicios y la oferta institucional de la entidad, así
como estrategias de atención de la población con enfoque diferencial y preferencial.
2.2.2.7 Participar o proponer reuniones, mesas de trabajo y demás actividades programadas en materia de atención al
ciudadano.
2.2.2.8 Apoyar la supervisión de los contratos y/o convenios que tiene a su cargo la Secretaria General – Atención al
Ciudadano y que le sean designados por el supervisor del contrato.</v>
          </cell>
          <cell r="AC70" t="str">
            <v>2.2.2.1 Apoyar el diseño, actualización e implementación de las políticas, programas y estrategias relacionados con el servicio al ciudadano en el Ministerio de Ciencia, Tecnología e Innovación.
2.2.2.2 Apoyar las actualizaciones de los documentos, procesos y procedimientos en materia de atención al ciudadano, conforme al Sistema de Gestión de Calidad y el Modelo Integrado de Planeación y Gestión.
2.2.2.3 Apoyar la atención, gestión, seguimiento y control de las peticiones, quejas, reclamos, denuncias y sugerencias allegadas por los grupos de interés y de valor, velando por los atributos de calidad y el buen uso del lenguaje claro.
2.2.2.4 Apoyar a las dependencias de la entidad en la definición e implementación de las estrategias orientadas a la atención oportuna y con calidad a los requerimientos de los grupos de interés y de valor, promoviendo la eficiencia y buen servicio y realizando las recomendaciones a que haya lugar.
2.2.2.5 Apoyar la elaboración, revisión y aprobación de informes, estadísticas, indicadores y alertas respecto de la gestión de las peticiones, quejas, reclamos, denuncias y sugerencias de la entidad y la satisfacción de la ciudadanía frente a los trámites y servicios de la entidad.
2.2.2.6 Apoyar el diseño de estrategias de divulgación de los trámites, servicios y la oferta institucional de la entidad, así como estrategias de atención de la población con enfoque diferencial y preferencial.
2.2.2.7 Participar o proponer reuniones, mesas de trabajo y demás actividades programadas en materia de atención al ciudadano.
2.2.2.8 Apoyar la supervisión de los contratos y/o convenios que tiene a su cargo la Secretaria General – Atención al Ciudadano y que le sean designados por el supervisor del contrato.</v>
          </cell>
          <cell r="AD70" t="str">
            <v>Secretaría General</v>
          </cell>
          <cell r="AE70" t="str">
            <v>ANDRES FELIPE VALENCIA LOPEZ</v>
          </cell>
          <cell r="AF70">
            <v>75097407</v>
          </cell>
          <cell r="AG70" t="str">
            <v>Secretaria General</v>
          </cell>
          <cell r="AH70">
            <v>46031</v>
          </cell>
          <cell r="AI70">
            <v>46035</v>
          </cell>
          <cell r="AJ70">
            <v>46215</v>
          </cell>
          <cell r="AK70">
            <v>180</v>
          </cell>
          <cell r="AL70">
            <v>45000000</v>
          </cell>
          <cell r="AM70" t="str">
            <v>No</v>
          </cell>
          <cell r="AN70">
            <v>7725000</v>
          </cell>
          <cell r="AS70" t="str">
            <v>INVERSION</v>
          </cell>
          <cell r="AT70" t="str">
            <v>NACION</v>
          </cell>
          <cell r="AU70" t="str">
            <v>No</v>
          </cell>
          <cell r="AW70" t="str">
            <v>Supervisión</v>
          </cell>
          <cell r="AX70" t="str">
            <v>ANDRES FELIPE VALENCIA LOPEZ</v>
          </cell>
          <cell r="AY70" t="str">
            <v>Cédula</v>
          </cell>
          <cell r="AZ70">
            <v>75097407</v>
          </cell>
          <cell r="BA70">
            <v>3</v>
          </cell>
          <cell r="BB70">
            <v>0</v>
          </cell>
          <cell r="BC70">
            <v>46031</v>
          </cell>
          <cell r="BD70">
            <v>46031</v>
          </cell>
          <cell r="BE70" t="str">
            <v>SEGUROS DEL ESTADO S.A.</v>
          </cell>
          <cell r="BF70" t="str">
            <v>2 CUMPLIMIENTO</v>
          </cell>
          <cell r="BG70" t="str">
            <v>1 PÓLIZA</v>
          </cell>
          <cell r="BN70">
            <v>1215000</v>
          </cell>
          <cell r="BO70">
            <v>46080</v>
          </cell>
          <cell r="BP70">
            <v>46092</v>
          </cell>
          <cell r="BQ70">
            <v>46215000</v>
          </cell>
          <cell r="CJ70">
            <v>46215</v>
          </cell>
          <cell r="CK70">
            <v>1215000</v>
          </cell>
          <cell r="CM70" t="str">
            <v>ADICION Y OBLIGACIONES ESPECIFICAS //</v>
          </cell>
          <cell r="CN70">
            <v>46215000</v>
          </cell>
          <cell r="CO70" t="e">
            <v>#N/A</v>
          </cell>
          <cell r="CP70" t="e">
            <v>#N/A</v>
          </cell>
          <cell r="CQ70" t="e">
            <v>#N/A</v>
          </cell>
          <cell r="CR70">
            <v>80111600</v>
          </cell>
          <cell r="CS70" t="str">
            <v>https://community.secop.gov.co/Public/Tendering/OpportunityDetail/Index?noticeUID=CO1.NTC.9428034&amp;isFromPublicArea=True&amp;isModal=true&amp;asPopupView=true</v>
          </cell>
          <cell r="CT70" t="str">
            <v>En Ejecucion</v>
          </cell>
          <cell r="CU70">
            <v>46053</v>
          </cell>
          <cell r="CV70">
            <v>46081</v>
          </cell>
          <cell r="CW70" t="str">
            <v>FEBRERO</v>
          </cell>
          <cell r="CX70" t="e">
            <v>#N/A</v>
          </cell>
          <cell r="CY70">
            <v>10</v>
          </cell>
          <cell r="CZ70" t="e">
            <v>#VALUE!</v>
          </cell>
        </row>
        <row r="71">
          <cell r="D71" t="str">
            <v>069-2026</v>
          </cell>
          <cell r="E71" t="str">
            <v>CPS-034-2026</v>
          </cell>
          <cell r="F71" t="str">
            <v>Contrato de Prestacion De Servicios Profesionales</v>
          </cell>
          <cell r="G71" t="str">
            <v>Contratación directa</v>
          </cell>
          <cell r="H71" t="str">
            <v>YURI CONSTANZA DIAZ SANCHEZ</v>
          </cell>
          <cell r="I71" t="str">
            <v>Cédula</v>
          </cell>
          <cell r="J71">
            <v>1022348688</v>
          </cell>
          <cell r="K71">
            <v>2</v>
          </cell>
          <cell r="L71" t="str">
            <v>FEMENINO</v>
          </cell>
          <cell r="M71" t="str">
            <v>Natural</v>
          </cell>
          <cell r="N71" t="str">
            <v>Ninguno</v>
          </cell>
          <cell r="O71">
            <v>35871</v>
          </cell>
          <cell r="P71">
            <v>46192</v>
          </cell>
          <cell r="Q71">
            <v>28</v>
          </cell>
          <cell r="R71" t="str">
            <v>ADMINISTRACION FINANCIERA</v>
          </cell>
          <cell r="S71" t="str">
            <v>CARR 93 C 40 A 15</v>
          </cell>
          <cell r="T71" t="str">
            <v>BOGOTA D.C.</v>
          </cell>
          <cell r="U71" t="str">
            <v>COLOMBIA</v>
          </cell>
          <cell r="V71" t="str">
            <v>727CONY@GMAIL.COM</v>
          </cell>
          <cell r="W71">
            <v>3228440036</v>
          </cell>
          <cell r="X71" t="str">
            <v>NA</v>
          </cell>
          <cell r="Y71" t="str">
            <v>NA</v>
          </cell>
          <cell r="Z71" t="str">
            <v>Titulo profesional de 22 o mas meses de experiencia profesional (Resolución 861 de 2025)</v>
          </cell>
          <cell r="AA71" t="str">
            <v>El CONTRATISTA se obliga a prestar a la ENTIDAD, con plena autonomía, técnica y administrativa, los servicios profesionales para apoyar a la Dirección de Talento Humano en las actividades de liquidación y pago de nómina, prestaciones sociales, del personal vinculado a la planta de empleos de la Entidad, de conformidad con los procesos y los procedimientos definidos por el Ministerio y las normas que regulan la materia.</v>
          </cell>
          <cell r="AB71" t="str">
            <v>2.2.2.1 Elaborar las certificaciones para la emisión de bonos pensionales (CETIL) en la plataforma del Ministerio de Hacienda y Crédito Público
2.2.2.2 Apoyar en la elaboración y radicación de los documentos que se generen en el proceso de nómina de la
Entidad
2.2.2.3 Elaborar las respuestas a los requerimientos de los organismos de vigilancia y control, seguridad social
como de las dependencias internas de la entidad, ubicando la información necesaria para tal fin.
2.2.2.4 Brindar apoyo en recolección de información para dar respuesta a las solicitudes y requerimientos de
diferentes Fondos de Pensiones.
2.2.2.5 Radicar las incapacidades de los servidores públicos de la Entidad en cada EPS, hacer
 seguimiento respecto del pago de las prestaciones económicas, elaborar los documentos
 necesarios para recabar el pago de aquellas de difícil recaudo.
2.2.2.6 Mantener actualizado el formato código A201PR03F09 denominado Control de Incapacidades.
2.2.2.7 Descargar y entregar los documentos que se deriven del proceso de nómina y que deban reposar en la
historia laboral de cada uno de los servidores.
2.2.2.8 Apoyar en la actualización de la ejecución de los gastos de personal con los pagos de las nóminas que se
generen mensualmente, al igual que los traslados de recursos entre rubros.
2.2.2.9 Apoyo en cuanto a efectuar los cálculos de la retención en la fuente procedimiento 2 para modificar el
porcentaje de retención que se debe aplicar a los servidores públicos en cada semestre, así mismo, revisar
la liquidación de la retención en la fuente en las nóminas que se generen mensualmente.
2.2.2.10 Apoyar en la recepción y revisión de todos los documentos que presenten los servidores públicos para
realizar las deducciones de la retención en la fuente tales como: créditos de vivienda, medicina prepagada
y dependientes, estén de acuerdo con las normas establecidas en la reglamentación vigente y para el caso
de los dependientes hijos verificar que no superen los topes de edad, e igualmente Consolidar las
respuestas a los requerimientos de los fondos de pensiones por deudas presuntas y reales.</v>
          </cell>
          <cell r="AC71" t="str">
            <v>2.2.2.1 Elaborar las certificaciones para la emisión de bonos pensionales (CETIL) en la plataforma del Ministerio de Hacienda y Crédito Público
2.2.2.2 Apoyar en la elaboración y radicación de los documentos que se generen en el proceso de nómina de la Entidad
2.2.2.3 Elaborar las respuestas a los requerimientos de los organismos de vigilancia y control, seguridad social como de las dependencias internas de la entidad, ubicando la información necesaria para tal fin.
2.2.2.4 Brindar apoyo en recolección de información para dar respuesta a las solicitudes y requerimientos de diferentes Fondos de Pensiones.
2.2.2.5 Radicar las incapacidades de los servidores públicos de la Entidad en cada EPS, hacer  seguimiento respecto del pago de las prestaciones económicas, elaborar los documentos  necesarios para recabar el pago de aquellas de difícil recaudo.
2.2.2.6 Mantener actualizado el formato código A201PR03F09 denominado Control de Incapacidades.
2.2.2.7 Descargar y entregar los documentos que se deriven del proceso de nómina y que deban reposar en la historia laboral de cada uno de los servidores.
2.2.2.8 Apoyar en la actualización de la ejecución de los gastos de personal con los pagos de las nóminas que se generen mensualmente, al igual que los traslados de recursos entre rubros.
2.2.2.9 Apoyo en cuanto a efectuar los cálculos de la retención en la fuente procedimiento 2 para modificar el porcentaje de retención que se debe aplicar a los servidores públicos en cada semestre, así mismo, revisar la liquidación de la retención en la fuente en las nóminas que se generen mensualmente.
2.2.2.10 Apoyar en la recepción y revisión de todos los documentos que presenten los servidores públicos para realizar las deducciones de la retención en la fuente tales como: créditos de vivienda, medicina prepagada y dependientes, estén de acuerdo con las normas establecidas en la reglamentación vigente y para el caso de los dependientes hijos verificar que no superen los topes de edad, e igualmente Consolidar las respuestas a los requerimientos de los fondos de pensiones por deudas presuntas y reales.</v>
          </cell>
          <cell r="AD71" t="str">
            <v>Dirección de Talento Humano</v>
          </cell>
          <cell r="AE71" t="str">
            <v>ANDRES FELIPE VALENCIA LOPEZ</v>
          </cell>
          <cell r="AF71">
            <v>75097407</v>
          </cell>
          <cell r="AG71" t="str">
            <v>Secretaria General</v>
          </cell>
          <cell r="AH71">
            <v>46030</v>
          </cell>
          <cell r="AI71">
            <v>46031</v>
          </cell>
          <cell r="AJ71">
            <v>46211</v>
          </cell>
          <cell r="AK71">
            <v>180</v>
          </cell>
          <cell r="AL71">
            <v>27810000</v>
          </cell>
          <cell r="AM71" t="str">
            <v>No</v>
          </cell>
          <cell r="AN71">
            <v>4635000</v>
          </cell>
          <cell r="AS71" t="str">
            <v>INVERSION</v>
          </cell>
          <cell r="AT71" t="str">
            <v>NACION</v>
          </cell>
          <cell r="AU71" t="str">
            <v>No</v>
          </cell>
          <cell r="AW71" t="str">
            <v>Supervisión</v>
          </cell>
          <cell r="AX71" t="str">
            <v>FELIPE ALEJANDRO GONZALEZ SABOGAL</v>
          </cell>
          <cell r="AY71" t="str">
            <v>Cédula</v>
          </cell>
          <cell r="AZ71">
            <v>1110464163</v>
          </cell>
          <cell r="BA71">
            <v>3</v>
          </cell>
          <cell r="BB71" t="str">
            <v>Director de Talento Humano</v>
          </cell>
          <cell r="BC71">
            <v>46031</v>
          </cell>
          <cell r="BD71">
            <v>46031</v>
          </cell>
          <cell r="BE71" t="str">
            <v>SEGUROS DEL ESTADO S.A.</v>
          </cell>
          <cell r="BF71" t="str">
            <v>2 CUMPLIMIENTO</v>
          </cell>
          <cell r="BG71" t="str">
            <v>1 PÓLIZA</v>
          </cell>
          <cell r="CJ71">
            <v>46211</v>
          </cell>
          <cell r="CK71">
            <v>0</v>
          </cell>
          <cell r="CN71">
            <v>27810000</v>
          </cell>
          <cell r="CO71" t="e">
            <v>#N/A</v>
          </cell>
          <cell r="CP71" t="e">
            <v>#N/A</v>
          </cell>
          <cell r="CQ71" t="e">
            <v>#N/A</v>
          </cell>
          <cell r="CR71">
            <v>80111600</v>
          </cell>
          <cell r="CS71" t="str">
            <v>https://community.secop.gov.co/Public/Tendering/OpportunityDetail/Index?noticeUID=CO1.NTC.9427812&amp;isFromPublicArea=True&amp;isModal=true&amp;asPopupView=true</v>
          </cell>
          <cell r="CT71" t="str">
            <v>En Ejecucion</v>
          </cell>
          <cell r="CU71">
            <v>46053</v>
          </cell>
          <cell r="CW71" t="str">
            <v>ENERO</v>
          </cell>
          <cell r="CX71" t="e">
            <v>#N/A</v>
          </cell>
          <cell r="CY71">
            <v>9</v>
          </cell>
          <cell r="CZ71" t="e">
            <v>#VALUE!</v>
          </cell>
        </row>
        <row r="72">
          <cell r="D72" t="str">
            <v>070-2026</v>
          </cell>
          <cell r="E72" t="str">
            <v>CPS-035-2026</v>
          </cell>
          <cell r="F72" t="str">
            <v>Contrato de Prestacion De Servicios Profesionales</v>
          </cell>
          <cell r="G72" t="str">
            <v>Contratación directa</v>
          </cell>
          <cell r="H72" t="str">
            <v>LAURA ALEJANDRA GONZALEZ AMADOR</v>
          </cell>
          <cell r="I72" t="str">
            <v>Cédula</v>
          </cell>
          <cell r="J72">
            <v>1000063363</v>
          </cell>
          <cell r="K72">
            <v>1</v>
          </cell>
          <cell r="L72" t="str">
            <v>MASCULINO</v>
          </cell>
          <cell r="M72" t="str">
            <v>Natural</v>
          </cell>
          <cell r="N72" t="str">
            <v>Ninguno</v>
          </cell>
          <cell r="O72">
            <v>36575</v>
          </cell>
          <cell r="P72">
            <v>46192</v>
          </cell>
          <cell r="Q72">
            <v>26</v>
          </cell>
          <cell r="R72" t="str">
            <v xml:space="preserve">PSICOLOGO </v>
          </cell>
          <cell r="S72" t="str">
            <v xml:space="preserve">CALLE 94  # 58 34 APT 402 </v>
          </cell>
          <cell r="T72" t="str">
            <v>BOGOTA D.C.</v>
          </cell>
          <cell r="U72" t="str">
            <v>COLOMBIA</v>
          </cell>
          <cell r="V72" t="str">
            <v>ALEJAH_0219@HOTMAIL.COM</v>
          </cell>
          <cell r="W72">
            <v>3058143293</v>
          </cell>
          <cell r="X72" t="str">
            <v>NA</v>
          </cell>
          <cell r="Y72" t="str">
            <v>NA</v>
          </cell>
          <cell r="Z72" t="str">
            <v>Titulo profesional + titulo especializacion de 0 meses de experiencia profesional a 22 meses de experiencia profesional (Resolución 861 de 2025)</v>
          </cell>
          <cell r="AA72" t="str">
            <v>EL CONTRATISTA se obliga a prestar a la ENTIDAD, con plena autonomía, técnica y administrativa, los servicios profesionales especializados para apoyar el diseño, gestión e implementación de las actividades establecidas en el Plan de Bienestar Social e Incentivos que se encuentran a cargo de la Dirección de Talento Humano en cumplimiento con los lineamientos establecidos y las normas que regulan la materia.</v>
          </cell>
          <cell r="AB72" t="str">
            <v>2.2.2.1 Diseñar, elaborar, hacer seguimiento y proponer estrategias orientadas al fortalecimiento del clima
organizacional y la motivación de los servidores públicos de la entidad.
2.2.2.2 Coordinar y orientar la logística de las actividades de bienestar, incentivos y estímulos, asegurando su
adecuada planeación y ejecución.
2.2.2.3 Elaborar y presentar los informes técnicos y de gestión que den cuenta de los avances, resultados y
recomendaciones en materia de bienestar e incentivos.
2.2.2.4 Apoyar y gestionar la implementación de programas de capacitación y desarrollo personal vinculados al
bienestar institucional.
2.2.2.5 Realizar seguimiento y apoyar la evaluación periódica de las actividades ejecutadas, proponiendo acciones
de mejora.
2.2.2.6 Asesorar y brindar acompañamiento a la Dirección de Talento Humano en la interpretación y aplicación de la
normativa vigente relacionada con bienestar y estímulos.
2.2.2.7 Promover y generar espacios de integración que fortalezcan la cohesión de los equipos de trabajo y el sentido
de pertenencia institucional.
2.2.2.8 Elaboración y actualización de los actos administrativos correspondientes al plan de bienestar y de
incentivos de la Entidad.
2.2.2.9 Gestionar la articulación interinstitucional con otras dependencias y entidades para el desarrollo de programas
de bienestar.
2.2.2.10 Velar por la correcta administración de recursos destinados a las actividades de bienestar, garantizando
transparencia y eficiencia en su uso.</v>
          </cell>
          <cell r="AC72" t="str">
            <v>2.2.2.1 Diseñar, elaborar, hacer seguimiento y proponer estrategias orientadas al fortalecimiento del clima organizacional y la motivación de los servidores públicos de la entidad.
2.2.2.2 Coordinar y orientar la logística de las actividades de bienestar, incentivos y estímulos, asegurando su adecuada planeación y ejecución.
2.2.2.3 Elaborar y presentar los informes técnicos y de gestión que den cuenta de los avances, resultados y recomendaciones en materia de bienestar e incentivos.
2.2.2.4 Apoyar y gestionar la implementación de programas de capacitación y desarrollo personal vinculados al bienestar institucional.
2.2.2.5 Realizar seguimiento y apoyar la evaluación periódica de las actividades ejecutadas, proponiendo acciones de mejora.
2.2.2.6 Asesorar y brindar acompañamiento a la Dirección de Talento Humano en la interpretación y aplicación de la normativa vigente relacionada con bienestar y estímulos.
2.2.2.7 Promover y generar espacios de integración que fortalezcan la cohesión de los equipos de trabajo y el sentido de pertenencia institucional.
2.2.2.8 Elaboración y actualización de los actos administrativos correspondientes al plan de bienestar y de incentivos de la Entidad.
2.2.2.9 Gestionar la articulación interinstitucional con otras dependencias y entidades para el desarrollo de programas de bienestar.
2.2.2.10 Velar por la correcta administración de recursos destinados a las actividades de bienestar, garantizando transparencia y eficiencia en su uso.</v>
          </cell>
          <cell r="AD72" t="str">
            <v>Dirección de Talento Humano</v>
          </cell>
          <cell r="AE72" t="str">
            <v>ANDRES FELIPE VALENCIA LOPEZ</v>
          </cell>
          <cell r="AF72">
            <v>75097407</v>
          </cell>
          <cell r="AG72" t="str">
            <v>Secretaria General</v>
          </cell>
          <cell r="AH72">
            <v>46030</v>
          </cell>
          <cell r="AI72">
            <v>46031</v>
          </cell>
          <cell r="AJ72">
            <v>46211</v>
          </cell>
          <cell r="AK72">
            <v>180</v>
          </cell>
          <cell r="AL72">
            <v>38192400</v>
          </cell>
          <cell r="AM72" t="str">
            <v>No</v>
          </cell>
          <cell r="AN72">
            <v>6365400</v>
          </cell>
          <cell r="AS72" t="str">
            <v>INVERSION</v>
          </cell>
          <cell r="AT72" t="str">
            <v>NACION</v>
          </cell>
          <cell r="AU72" t="str">
            <v>No</v>
          </cell>
          <cell r="AW72" t="str">
            <v>Supervisión</v>
          </cell>
          <cell r="AX72" t="str">
            <v>FELIPE ALEJANDRO GONZALEZ SABOGAL</v>
          </cell>
          <cell r="AY72" t="str">
            <v>Cédula</v>
          </cell>
          <cell r="AZ72">
            <v>1110464163</v>
          </cell>
          <cell r="BA72">
            <v>3</v>
          </cell>
          <cell r="BB72" t="str">
            <v>Director de Talento Humano</v>
          </cell>
          <cell r="BC72">
            <v>46031</v>
          </cell>
          <cell r="BD72">
            <v>46031</v>
          </cell>
          <cell r="BE72" t="str">
            <v>SEGUROS DEL ESTADO S.A.</v>
          </cell>
          <cell r="BF72" t="str">
            <v>2 CUMPLIMIENTO</v>
          </cell>
          <cell r="BG72" t="str">
            <v>1 PÓLIZA</v>
          </cell>
          <cell r="CJ72">
            <v>46211</v>
          </cell>
          <cell r="CK72">
            <v>0</v>
          </cell>
          <cell r="CN72">
            <v>38192400</v>
          </cell>
          <cell r="CO72" t="e">
            <v>#N/A</v>
          </cell>
          <cell r="CP72" t="e">
            <v>#N/A</v>
          </cell>
          <cell r="CQ72" t="e">
            <v>#N/A</v>
          </cell>
          <cell r="CR72">
            <v>80111600</v>
          </cell>
          <cell r="CS72" t="str">
            <v>https://community.secop.gov.co/Public/Tendering/OpportunityDetail/Index?noticeUID=CO1.NTC.9427275&amp;isFromPublicArea=True&amp;isModal=true&amp;asPopupView=true</v>
          </cell>
          <cell r="CT72" t="str">
            <v>En Ejecucion</v>
          </cell>
          <cell r="CU72">
            <v>46053</v>
          </cell>
          <cell r="CW72" t="str">
            <v>ENERO</v>
          </cell>
          <cell r="CX72" t="e">
            <v>#N/A</v>
          </cell>
          <cell r="CY72">
            <v>1</v>
          </cell>
          <cell r="CZ72" t="e">
            <v>#VALUE!</v>
          </cell>
        </row>
        <row r="73">
          <cell r="D73" t="str">
            <v>071-2026</v>
          </cell>
          <cell r="E73" t="str">
            <v>CPS-036-2026</v>
          </cell>
          <cell r="F73" t="str">
            <v>Contrato de Prestacion De Servicios Profesionales</v>
          </cell>
          <cell r="G73" t="str">
            <v>Contratación directa</v>
          </cell>
          <cell r="H73" t="str">
            <v>DIEGO FERNANDO MORENO BEJARANO</v>
          </cell>
          <cell r="I73" t="str">
            <v>Cédula</v>
          </cell>
          <cell r="J73">
            <v>1033698076</v>
          </cell>
          <cell r="K73">
            <v>6</v>
          </cell>
          <cell r="L73" t="str">
            <v>MASCULINO</v>
          </cell>
          <cell r="M73" t="str">
            <v>Natural</v>
          </cell>
          <cell r="N73" t="str">
            <v>Ninguno</v>
          </cell>
          <cell r="O73">
            <v>32334</v>
          </cell>
          <cell r="P73">
            <v>46192</v>
          </cell>
          <cell r="Q73">
            <v>37</v>
          </cell>
          <cell r="R73" t="str">
            <v>ADMINISTRADOR DE EMPRESAS</v>
          </cell>
          <cell r="S73" t="str">
            <v xml:space="preserve">CALLE 27 A  # 25 55 APTO 304 </v>
          </cell>
          <cell r="T73" t="str">
            <v>BOGOTA D.C.</v>
          </cell>
          <cell r="U73" t="str">
            <v>COLOMBIA</v>
          </cell>
          <cell r="V73" t="str">
            <v>DIEGOMORFE@HOTMAIL.COM</v>
          </cell>
          <cell r="W73">
            <v>3118419912</v>
          </cell>
          <cell r="X73" t="str">
            <v>NA</v>
          </cell>
          <cell r="Y73" t="str">
            <v>NA</v>
          </cell>
          <cell r="Z73" t="str">
            <v>Titulo profesional de 0 a 21 mas meses de experiencia profesional (Resolución 861 de 2025)</v>
          </cell>
          <cell r="AA73" t="str">
            <v>El CONTRATISTA se obliga a prestar a la ENTIDAD, con plena autonomía, técnica y administrativa, los servicios profesionales a la Secretaría General del Ministerio de Ciencia, Tecnología e Innovación, en el proceso de orientación y servicio a la ciudadanía a través de los diferentes canales de atención dispuestos por la entidad, así como el trámite oportuno, radicación de las peticiones, quejas, reclamos, denuncias y sugerencias allegadas por los grupos de interés y de valor y gestión de calidad en el
proceso, acorde con los procesos, procedimientos definidos, las normas y políticas que regulan la materia.</v>
          </cell>
          <cell r="AB73" t="str">
            <v>2.2.2.1 Recibir, tramitar y dar respuesta a las solicitudes de información presentadas por los grupos de
interés y de valor a través de los canales de atención (chat virtual, canal telefónico, correo
electrónico y demás canales autorizados por el Ministerio) que le hayan sido asignadas, de
conformidad con el procedimiento definido que regulan la materia.
2.2.2.2 Apoyar el seguimiento y control a las peticiones, quejas, reclamos, denuncias y sugerencias
presentados por los grupos de interés y de valor, relacionados con la prestación de los servicios
de la entidad.
2.2.2.3 Apoyar el seguimiento y control a la calidad de las respuestas generadas de cara a los grupos de
interés y de valor con el fin de velar por la pertinencia de la información suministrada.
2.2.2.4 Participar en reuniones, mesas de trabajo, eventos y demás actividades programadas en materia
de atención al ciudadano, en las que sea convocado.
2.2.2.5 Apoyar el seguimiento a las solicitudes tipificadas como trámite y PQRSD escaladas a las otras
dependencias de la Entidad, para llevar un control y trazabilidad de las respuestas, de
conformidad con el proceso y los procedimientos definidos.
2.2.2.6 Apoyar la implementación de los lineamientos que emita la Secretaría General con el fin de
cumplir con las políticas de atención al ciudadano y de las estrategias que se formulen para
mejorar la gestión de las peticiones, quejas, reclamos, sugerencias y denuncias.
2.2.2.7 Apoyar la gestión de los asuntos administrativos relacionados con el funcionamiento del equipo a
cargo de la atención al ciudadano.
2.2.2.8 Realizar informes de las peticiones, quejas, reclamos, sugerencias y denuncias por cada una de
las direcciones y demás reportes que sean solicitados.
2.2.2.9 Apoyar el seguimiento a la satisfacción y desarrollo en la medición de la experiencia de la
ciudadanía de conformidad con el modelo, la estrategia o los lineamientos de interacción con los
grupos de valor y los procesos de la entidad.</v>
          </cell>
          <cell r="AC73" t="str">
            <v>2.2.2.1 Recibir, tramitar y dar respuesta a las solicitudes de información presentadas por los grupos de interés y de valor a través de los canales de atención (chat virtual, canal telefónico, correo electrónico y demás canales autorizados por el Ministerio) que le hayan sido asignadas, de conformidad con el procedimiento definido que regulan la materia.
2.2.2.2 Apoyar el seguimiento y control a las peticiones, quejas, reclamos, denuncias y sugerencias presentados por los grupos de interés y de valor, relacionados con la prestación de los servicios de la entidad.
2.2.2.3 Apoyar el seguimiento y control a la calidad de las respuestas generadas de cara a los grupos de interés y de valor con el fin de velar por la pertinencia de la información suministrada.
2.2.2.4 Participar en reuniones, mesas de trabajo, eventos y demás actividades programadas en materia de atención al ciudadano, en las que sea convocado.
2.2.2.5 Apoyar el seguimiento a las solicitudes tipificadas como trámite y PQRSD escaladas a las otras dependencias de la Entidad, para llevar un control y trazabilidad de las respuestas, de conformidad con el proceso y los procedimientos definidos.
2.2.2.6 Apoyar la implementación de los lineamientos que emita la Secretaría General con el fin de cumplir con las políticas de atención al ciudadano y de las estrategias que se formulen para mejorar la gestión de las peticiones, quejas, reclamos, sugerencias y denuncias.
2.2.2.7 Apoyar la gestión de los asuntos administrativos relacionados con el funcionamiento del equipo a cargo de la atención al ciudadano.
2.2.2.8 Realizar informes de las peticiones, quejas, reclamos, sugerencias y denuncias por cada una de las direcciones y demás reportes que sean solicitados.
2.2.2.9 Apoyar el seguimiento a la satisfacción y desarrollo en la medición de la experiencia de la ciudadanía de conformidad con el modelo, la estrategia o los lineamientos de interacción con los grupos de valor y los procesos de la entidad.</v>
          </cell>
          <cell r="AD73" t="str">
            <v>Secretaría General</v>
          </cell>
          <cell r="AE73" t="str">
            <v>ANDRES FELIPE VALENCIA LOPEZ</v>
          </cell>
          <cell r="AF73">
            <v>75097407</v>
          </cell>
          <cell r="AG73" t="str">
            <v>Secretaria General</v>
          </cell>
          <cell r="AH73">
            <v>46031</v>
          </cell>
          <cell r="AI73">
            <v>46035</v>
          </cell>
          <cell r="AJ73">
            <v>46215</v>
          </cell>
          <cell r="AK73">
            <v>180</v>
          </cell>
          <cell r="AL73">
            <v>21000000</v>
          </cell>
          <cell r="AM73" t="str">
            <v>No</v>
          </cell>
          <cell r="AN73">
            <v>3500000</v>
          </cell>
          <cell r="AS73" t="str">
            <v>INVERSION</v>
          </cell>
          <cell r="AT73" t="str">
            <v>NACION</v>
          </cell>
          <cell r="AU73" t="str">
            <v>No</v>
          </cell>
          <cell r="AW73" t="str">
            <v>Supervisión</v>
          </cell>
          <cell r="AX73" t="str">
            <v>ANDRES FELIPE VALENCIA LOPEZ</v>
          </cell>
          <cell r="AY73" t="str">
            <v>Cédula</v>
          </cell>
          <cell r="AZ73">
            <v>75097407</v>
          </cell>
          <cell r="BA73">
            <v>3</v>
          </cell>
          <cell r="BB73">
            <v>0</v>
          </cell>
          <cell r="BC73">
            <v>46031</v>
          </cell>
          <cell r="BD73">
            <v>46031</v>
          </cell>
          <cell r="BE73" t="str">
            <v>SEGUROS DEL ESTADO S.A.</v>
          </cell>
          <cell r="BF73" t="str">
            <v>2 CUMPLIMIENTO</v>
          </cell>
          <cell r="BG73" t="str">
            <v>1 PÓLIZA</v>
          </cell>
          <cell r="CJ73">
            <v>46215</v>
          </cell>
          <cell r="CK73">
            <v>0</v>
          </cell>
          <cell r="CN73">
            <v>21000000</v>
          </cell>
          <cell r="CO73" t="e">
            <v>#N/A</v>
          </cell>
          <cell r="CP73" t="e">
            <v>#N/A</v>
          </cell>
          <cell r="CQ73" t="e">
            <v>#N/A</v>
          </cell>
          <cell r="CR73">
            <v>80111600</v>
          </cell>
          <cell r="CS73" t="str">
            <v>https://community.secop.gov.co/Public/Tendering/OpportunityDetail/Index?noticeUID=CO1.NTC.9428578&amp;isFromPublicArea=True&amp;isModal=true&amp;asPopupView=true</v>
          </cell>
          <cell r="CT73" t="str">
            <v>En Ejecucion</v>
          </cell>
          <cell r="CU73">
            <v>46053</v>
          </cell>
          <cell r="CW73" t="str">
            <v>ENERO</v>
          </cell>
          <cell r="CX73" t="e">
            <v>#N/A</v>
          </cell>
          <cell r="CY73">
            <v>5</v>
          </cell>
          <cell r="CZ73" t="e">
            <v>#VALUE!</v>
          </cell>
        </row>
        <row r="74">
          <cell r="D74" t="str">
            <v>072-2026</v>
          </cell>
          <cell r="E74" t="str">
            <v>CPS-037-2026</v>
          </cell>
          <cell r="F74" t="str">
            <v>Contrato de Prestacion De Servicios De Apoyo a La Gestion</v>
          </cell>
          <cell r="G74" t="str">
            <v>Contratación directa</v>
          </cell>
          <cell r="H74" t="str">
            <v>MARIA OLIVA CALDERON GUERRA</v>
          </cell>
          <cell r="I74" t="str">
            <v>Cédula</v>
          </cell>
          <cell r="J74">
            <v>1013609242</v>
          </cell>
          <cell r="K74">
            <v>1</v>
          </cell>
          <cell r="L74" t="str">
            <v>FEMENINO</v>
          </cell>
          <cell r="M74" t="str">
            <v>Natural</v>
          </cell>
          <cell r="N74" t="str">
            <v>Ninguno</v>
          </cell>
          <cell r="O74">
            <v>32866</v>
          </cell>
          <cell r="P74">
            <v>46192</v>
          </cell>
          <cell r="Q74">
            <v>36</v>
          </cell>
          <cell r="R74" t="str">
            <v>TECNOLOGO EN GESTION ADMINISTRATIVA</v>
          </cell>
          <cell r="S74" t="str">
            <v xml:space="preserve">CALLE 41  # 3 C 75 ESTE 201 LA VICTORIA SAN CRISTOBAL </v>
          </cell>
          <cell r="T74" t="str">
            <v>BOGOTA D.C.</v>
          </cell>
          <cell r="U74" t="str">
            <v>COLOMBIA</v>
          </cell>
          <cell r="V74" t="str">
            <v>MARIAOLI8912@GMAIL.COM</v>
          </cell>
          <cell r="W74">
            <v>3175371482</v>
          </cell>
          <cell r="X74" t="str">
            <v>NA</v>
          </cell>
          <cell r="Y74" t="str">
            <v>NA</v>
          </cell>
          <cell r="Z74" t="str">
            <v>Titulo de tecnico de 0 a 12 meses de experiencia laboral (tecnico o tecnologo) o 24 meses de experiencia laboral relacionada (bachiller) (Resolución 861 de 2025)</v>
          </cell>
          <cell r="AA74" t="str">
            <v>El/La CONTRATISTA se obliga a prestar a la ENTIDAD, con plena autonomía, técnica y administrativa, los servicios de apoyo a la gestión como técnico para el proceso de gestión documental aplicando los instrumentos archivísticos para la correcta conformación y administración de los archivos del Ministerio de Ciencia, Tecnología e Innovación, conforme a la normatividad archivística establecida para tal fin.</v>
          </cell>
          <cell r="AB74" t="str">
            <v>2.2.2.1 Apoyar en el seguimiento al personal operativo asignado a la ventanilla de
correspondencia del Ministerio, en la atención de inquietudes técnicas que
permitan optimizar y agilizar el proceso.
2.2.2.2 Revisar, radicar y asignar a las dependencias que corresponda las
comunicaciones oficiales recibidas en el Ministerio a través de los canales
dispuestos, dando cumplimiento a los lineamientos establecidos por el proceso
de gestión documental.
2.2.2.3 Apoyar al proceso de gestión documental, en la realización de pruebas
funcionales del módulo de radicación del Sistema Az digital, cuando se requiera
la validación de las diferentes funcionalidades de la herramienta.
2.2.2.4 Prestar acompañamiento a usuarios internos frente a la elaboración de
comunicaciones oficiales internos.
2.2.2.5 Apoyar al proceso de gestión documental, en la generación y/o consolidación de
datos que se requieran del proceso de radicación de comunicaciones oficiales
para los diferentes reportes e indicadores asociados al proceso.
2.2.2.6 Diligenciar los formatos establecidos por el Grupo Interno de Trabajo de Apoyo
Logístico y Documental para el control de las diferentes actividades realizadas.</v>
          </cell>
          <cell r="AC74" t="str">
            <v>2.2.2.1 Apoyar en el seguimiento al personal operativo asignado a la ventanilla de correspondencia del Ministerio, en la atención de inquietudes técnicas que permitan optimizar y agilizar el proceso.
2.2.2.2 Revisar, radicar y asignar a las dependencias que corresponda las comunicaciones oficiales recibidas en el Ministerio a través de los canales dispuestos, dando cumplimiento a los lineamientos establecidos por el proceso de gestión documental.
2.2.2.3 Apoyar al proceso de gestión documental, en la realización de pruebas funcionales del módulo de radicación del Sistema Az digital, cuando se requiera la validación de las diferentes funcionalidades de la herramienta.
2.2.2.4 Prestar acompañamiento a usuarios internos frente a la elaboración de comunicaciones oficiales internos.
2.2.2.5 Apoyar al proceso de gestión documental, en la generación y/o consolidación de datos que se requieran del proceso de radicación de comunicaciones oficiales para los diferentes reportes e indicadores asociados al proceso.
2.2.2.6 Diligenciar los formatos establecidos por el Grupo Interno de Trabajo de Apoyo Logístico y Documental para el control de las diferentes actividades realizadas.</v>
          </cell>
          <cell r="AD74" t="str">
            <v>Dirección Administrativa y Financiera</v>
          </cell>
          <cell r="AE74" t="str">
            <v>ANDRES FELIPE VALENCIA LOPEZ</v>
          </cell>
          <cell r="AF74">
            <v>75097407</v>
          </cell>
          <cell r="AG74" t="str">
            <v>Secretaria General</v>
          </cell>
          <cell r="AH74">
            <v>46031</v>
          </cell>
          <cell r="AI74">
            <v>46031</v>
          </cell>
          <cell r="AJ74">
            <v>46211</v>
          </cell>
          <cell r="AK74">
            <v>180</v>
          </cell>
          <cell r="AL74">
            <v>17786292</v>
          </cell>
          <cell r="AM74" t="str">
            <v>No</v>
          </cell>
          <cell r="AN74">
            <v>2964382</v>
          </cell>
          <cell r="AS74" t="str">
            <v>INVERSION</v>
          </cell>
          <cell r="AT74" t="str">
            <v>NACION</v>
          </cell>
          <cell r="AU74" t="str">
            <v>No</v>
          </cell>
          <cell r="AW74" t="str">
            <v>Supervisión</v>
          </cell>
          <cell r="AX74" t="str">
            <v>FANNY YANETH TORRES MESA</v>
          </cell>
          <cell r="AY74" t="str">
            <v>Cédula</v>
          </cell>
          <cell r="AZ74">
            <v>52065214</v>
          </cell>
          <cell r="BA74">
            <v>8</v>
          </cell>
          <cell r="BB74" t="str">
            <v xml:space="preserve">Profesional Especializado, Código 2028 Grado 19, de la Dirección Administrativa y Financiera – Coordinador Grupo Interno de Trabajo de Apoyo Logístico y Documental </v>
          </cell>
          <cell r="BC74">
            <v>46031</v>
          </cell>
          <cell r="BD74">
            <v>46031</v>
          </cell>
          <cell r="BE74" t="str">
            <v>COMPAÑIA MUNDIAL DE SEGUROS S.A</v>
          </cell>
          <cell r="BF74" t="str">
            <v>2 CUMPLIMIENTO</v>
          </cell>
          <cell r="BG74" t="str">
            <v>1 PÓLIZA</v>
          </cell>
          <cell r="CJ74">
            <v>46211</v>
          </cell>
          <cell r="CK74">
            <v>0</v>
          </cell>
          <cell r="CN74">
            <v>17786292</v>
          </cell>
          <cell r="CO74" t="e">
            <v>#N/A</v>
          </cell>
          <cell r="CP74" t="e">
            <v>#N/A</v>
          </cell>
          <cell r="CQ74" t="e">
            <v>#N/A</v>
          </cell>
          <cell r="CR74">
            <v>80111600</v>
          </cell>
          <cell r="CS74" t="str">
            <v>https://community.secop.gov.co/Public/Tendering/OpportunityDetail/Index?noticeUID=CO1.NTC.9430538&amp;isFromPublicArea=True&amp;isModal=true&amp;asPopupView=true</v>
          </cell>
          <cell r="CT74" t="str">
            <v>En Ejecucion</v>
          </cell>
          <cell r="CU74">
            <v>46053</v>
          </cell>
          <cell r="CW74" t="str">
            <v>ENERO</v>
          </cell>
          <cell r="CX74" t="e">
            <v>#N/A</v>
          </cell>
          <cell r="CY74">
            <v>1</v>
          </cell>
          <cell r="CZ74" t="e">
            <v>#VALUE!</v>
          </cell>
        </row>
        <row r="75">
          <cell r="D75" t="str">
            <v>073-2026</v>
          </cell>
          <cell r="E75" t="str">
            <v>CPS-STR-022-2026</v>
          </cell>
          <cell r="F75" t="str">
            <v>Contrato de Prestacion De Servicios Profesionales</v>
          </cell>
          <cell r="G75" t="str">
            <v>Contratación directa</v>
          </cell>
          <cell r="H75" t="str">
            <v>ETIR JULIA PEREA ANGULO</v>
          </cell>
          <cell r="I75" t="str">
            <v>Cédula</v>
          </cell>
          <cell r="J75">
            <v>40755437</v>
          </cell>
          <cell r="K75">
            <v>0</v>
          </cell>
          <cell r="L75" t="str">
            <v>FEMENINO</v>
          </cell>
          <cell r="M75" t="str">
            <v>Natural</v>
          </cell>
          <cell r="N75" t="str">
            <v>Ninguno</v>
          </cell>
          <cell r="O75">
            <v>19470</v>
          </cell>
          <cell r="P75">
            <v>46192</v>
          </cell>
          <cell r="Q75">
            <v>73</v>
          </cell>
          <cell r="R75" t="str">
            <v>ECONOMISTA</v>
          </cell>
          <cell r="S75" t="str">
            <v>CARRERA 5 B 5 A 32 CAMINOS DE SAN CRISTOBAL II</v>
          </cell>
          <cell r="T75" t="str">
            <v>BOGOTA D.C.</v>
          </cell>
          <cell r="U75" t="str">
            <v>COLOMBIA</v>
          </cell>
          <cell r="V75" t="str">
            <v>ETIRJULIA@GMAIL.COM</v>
          </cell>
          <cell r="W75">
            <v>3108109972</v>
          </cell>
          <cell r="X75" t="str">
            <v>NA</v>
          </cell>
          <cell r="Y75" t="str">
            <v>NA</v>
          </cell>
          <cell r="Z75">
            <v>0</v>
          </cell>
          <cell r="AC75" t="str">
            <v/>
          </cell>
          <cell r="AD75" t="str">
            <v>Secretaría Técnica OCAD-SGR</v>
          </cell>
          <cell r="AE75" t="str">
            <v>CAROLINA OTILIA MONTEALEGRE CASTILLO</v>
          </cell>
          <cell r="AF75">
            <v>20928128</v>
          </cell>
          <cell r="AG75" t="str">
            <v>Secretaría Técnica OCAD-SGR</v>
          </cell>
          <cell r="AH75">
            <v>46031</v>
          </cell>
          <cell r="AI75">
            <v>46031</v>
          </cell>
          <cell r="AJ75">
            <v>46211</v>
          </cell>
          <cell r="AK75">
            <v>180</v>
          </cell>
          <cell r="AL75">
            <v>33990000</v>
          </cell>
          <cell r="AM75" t="str">
            <v>No</v>
          </cell>
          <cell r="AN75">
            <v>5665000</v>
          </cell>
          <cell r="AT75" t="str">
            <v>REGALIAS</v>
          </cell>
          <cell r="AU75" t="str">
            <v>No</v>
          </cell>
          <cell r="AW75" t="str">
            <v>Supervisión</v>
          </cell>
          <cell r="AX75" t="str">
            <v>CAROLINA OTILIA MONTEALEGRE CASTILLO</v>
          </cell>
          <cell r="AY75" t="str">
            <v>Cédula</v>
          </cell>
          <cell r="AZ75">
            <v>20928128</v>
          </cell>
          <cell r="BA75">
            <v>0</v>
          </cell>
          <cell r="BB75" t="str">
            <v>Director de Gestión de Recursos para la Ciencia la Tecnologia e Innovacion (CTeI)</v>
          </cell>
          <cell r="CJ75">
            <v>46211</v>
          </cell>
          <cell r="CK75">
            <v>0</v>
          </cell>
          <cell r="CN75">
            <v>33990000</v>
          </cell>
          <cell r="CO75" t="e">
            <v>#N/A</v>
          </cell>
          <cell r="CP75" t="e">
            <v>#N/A</v>
          </cell>
          <cell r="CQ75" t="e">
            <v>#N/A</v>
          </cell>
          <cell r="CS75" t="str">
            <v>https://community.secop.gov.co/Public/Tendering/OpportunityDetail/Index?noticeUID=CO1.NTC.9433484&amp;isFromPublicArea=True&amp;isModal=true&amp;asPopupView=true</v>
          </cell>
          <cell r="CX75" t="e">
            <v>#N/A</v>
          </cell>
          <cell r="CY75">
            <v>0</v>
          </cell>
          <cell r="CZ75" t="e">
            <v>#VALUE!</v>
          </cell>
        </row>
        <row r="76">
          <cell r="D76" t="str">
            <v>074-2026</v>
          </cell>
          <cell r="E76" t="str">
            <v>CPS-STR-023-2026</v>
          </cell>
          <cell r="F76" t="str">
            <v>Contrato de Prestacion De Servicios Profesionales</v>
          </cell>
          <cell r="G76" t="str">
            <v>Contratación directa</v>
          </cell>
          <cell r="H76" t="str">
            <v>LAURA MARCELA SANCHEZ AVILA</v>
          </cell>
          <cell r="I76" t="str">
            <v>Cédula</v>
          </cell>
          <cell r="J76">
            <v>1049618437</v>
          </cell>
          <cell r="K76">
            <v>8</v>
          </cell>
          <cell r="L76">
            <v>0</v>
          </cell>
          <cell r="M76" t="str">
            <v>Natural</v>
          </cell>
          <cell r="N76" t="str">
            <v>Ninguno</v>
          </cell>
          <cell r="O76">
            <v>0</v>
          </cell>
          <cell r="P76">
            <v>46192</v>
          </cell>
          <cell r="Q76">
            <v>126</v>
          </cell>
          <cell r="R76" t="str">
            <v/>
          </cell>
          <cell r="S76" t="str">
            <v/>
          </cell>
          <cell r="T76" t="str">
            <v/>
          </cell>
          <cell r="U76" t="str">
            <v>COLOMBIA</v>
          </cell>
          <cell r="V76" t="str">
            <v/>
          </cell>
          <cell r="W76">
            <v>0</v>
          </cell>
          <cell r="X76" t="str">
            <v>NA</v>
          </cell>
          <cell r="Y76" t="str">
            <v>NA</v>
          </cell>
          <cell r="Z76">
            <v>0</v>
          </cell>
          <cell r="AC76" t="str">
            <v/>
          </cell>
          <cell r="AD76" t="str">
            <v>Secretaría Técnica OCAD-SGR</v>
          </cell>
          <cell r="AE76" t="str">
            <v>CAROLINA OTILIA MONTEALEGRE CASTILLO</v>
          </cell>
          <cell r="AF76">
            <v>20928128</v>
          </cell>
          <cell r="AG76" t="str">
            <v>Secretaría Técnica OCAD-SGR</v>
          </cell>
          <cell r="AH76">
            <v>46031</v>
          </cell>
          <cell r="AI76">
            <v>46031</v>
          </cell>
          <cell r="AJ76">
            <v>46211</v>
          </cell>
          <cell r="AK76">
            <v>180</v>
          </cell>
          <cell r="AL76">
            <v>54000000</v>
          </cell>
          <cell r="AM76" t="str">
            <v>No</v>
          </cell>
          <cell r="AN76">
            <v>9000000</v>
          </cell>
          <cell r="AT76" t="str">
            <v>REGALIAS</v>
          </cell>
          <cell r="AU76" t="str">
            <v>No</v>
          </cell>
          <cell r="AW76" t="str">
            <v>Supervisión</v>
          </cell>
          <cell r="AX76" t="str">
            <v>CAROLINA OTILIA MONTEALEGRE CASTILLO</v>
          </cell>
          <cell r="AY76" t="str">
            <v>Cédula</v>
          </cell>
          <cell r="AZ76">
            <v>20928128</v>
          </cell>
          <cell r="BA76">
            <v>0</v>
          </cell>
          <cell r="BB76" t="str">
            <v>Director de Gestión de Recursos para la Ciencia la Tecnologia e Innovacion (CTeI)</v>
          </cell>
          <cell r="CJ76">
            <v>46211</v>
          </cell>
          <cell r="CK76">
            <v>0</v>
          </cell>
          <cell r="CN76">
            <v>54000000</v>
          </cell>
          <cell r="CO76" t="e">
            <v>#N/A</v>
          </cell>
          <cell r="CP76" t="e">
            <v>#N/A</v>
          </cell>
          <cell r="CQ76" t="e">
            <v>#N/A</v>
          </cell>
          <cell r="CS76" t="str">
            <v>https://community.secop.gov.co/Public/Tendering/OpportunityDetail/Index?noticeUID=CO1.NTC.9434572&amp;isFromPublicArea=True&amp;isModal=true&amp;asPopupView=true</v>
          </cell>
          <cell r="CX76" t="e">
            <v>#N/A</v>
          </cell>
          <cell r="CY76">
            <v>3</v>
          </cell>
          <cell r="CZ76" t="e">
            <v>#VALUE!</v>
          </cell>
        </row>
        <row r="77">
          <cell r="D77" t="str">
            <v>075-2026</v>
          </cell>
          <cell r="E77" t="str">
            <v>CPS-038-2026</v>
          </cell>
          <cell r="F77" t="str">
            <v>Contrato de Prestacion De Servicios De Apoyo a La Gestion</v>
          </cell>
          <cell r="G77" t="str">
            <v>Contratación directa</v>
          </cell>
          <cell r="H77" t="str">
            <v>ELKIN DAYAN ORJUELA PEÑA</v>
          </cell>
          <cell r="I77" t="str">
            <v>Cédula</v>
          </cell>
          <cell r="J77">
            <v>1030599451</v>
          </cell>
          <cell r="K77">
            <v>1</v>
          </cell>
          <cell r="L77" t="str">
            <v>MASCULINO</v>
          </cell>
          <cell r="M77" t="str">
            <v>Natural</v>
          </cell>
          <cell r="N77" t="str">
            <v>Ninguno</v>
          </cell>
          <cell r="O77">
            <v>33505</v>
          </cell>
          <cell r="P77">
            <v>46192</v>
          </cell>
          <cell r="Q77">
            <v>34</v>
          </cell>
          <cell r="R77" t="str">
            <v>TECNOLOGO EN GESTION DOCUMENTAL</v>
          </cell>
          <cell r="S77" t="str">
            <v xml:space="preserve">AK 80 G N? 06-19 APARTAMENTO PIO XII </v>
          </cell>
          <cell r="T77" t="str">
            <v>BOGOTA D.C.</v>
          </cell>
          <cell r="U77" t="str">
            <v>COLOMBIA</v>
          </cell>
          <cell r="V77" t="str">
            <v>ELKINDAYAN_12@HOTMAIL.COM</v>
          </cell>
          <cell r="W77">
            <v>3102987802</v>
          </cell>
          <cell r="X77" t="str">
            <v>NA</v>
          </cell>
          <cell r="Y77" t="str">
            <v>NA</v>
          </cell>
          <cell r="Z77" t="str">
            <v>Titulo de tecnologo de 13 o mas meses de experiencia laboral (tecnico o tecnologo) o 36 meses de experiencia laboral relacionada (bachiller) (Resolución 861 de 2025)</v>
          </cell>
          <cell r="AA77" t="str">
            <v>El/La CONTRATISTA se obliga a prestar a la ENTIDAD, con plena autonomía, técnica y administrativa, los servicios de apoyo en la implementación del programa de gestión documental, aplicando los instrumentos archivísticos para la correcta conformación y administración de los archivos electrónicos del Ministerio de Ciencia, Tecnología e Innovación, conforme a la normatividad archivística establecida para tal fin.</v>
          </cell>
          <cell r="AB77" t="str">
            <v>2.2.2.1 Apoyar la implementación del Programa de gestión Documental, en las
diferentes actividades que corresponden al proceso de organización,
transferencia, conforme a lo establecido en los procedimientos del proceso de
gestión documental del Ministerio.
2.2.2.2 Apoyar en la actualización de los formatos, procedimientos, guías, manuales e
instructivos asignados conforme a la priorización establecida del proceso de
gestión documental.
2.2.2.3 Apoyar los acompañamientos y/o capacitaciones a los usuarios internos para la
orientación en el cumplimiento de los procedimientos propios del proceso de
gestión documental, y la implementación del SGDEA, como fortalecimiento en
la implementación de la política de gestión documental del Ministerio.
2.2.2.4 Apoyar al profesional responsable del proceso de gestión documental en el
seguimiento al equipo operativo conforme al proceso asignado e informar de
las situaciones que afecten el normal desarrollo de las actividades establecidas
al profesional responsable de la definición técnica del proceso.
2.2.2.5 Atender las mesas de servicio asignadas al proceso de gestión documental y que
corresponda al sistema AZ digital, conforme a lo establecido en guías,
manuales y/o procedimientos establecidos.
2.2.2.6 Apoyar en la revisión de la factura de los servicios mensuales contratados para
el servicio de bodegaje y custodia de los archivos institucionales del Ministerio.</v>
          </cell>
          <cell r="AC77" t="str">
            <v>2.2.2.1 Apoyar la implementación del Programa de gestión Documental, en las diferentes actividades que corresponden al proceso de organización, transferencia, conforme a lo establecido en los procedimientos del proceso de gestión documental del Ministerio.
2.2.2.2 Apoyar en la actualización de los formatos, procedimientos, guías, manuales e instructivos asignados conforme a la priorización establecida del proceso de gestión documental.
2.2.2.3 Apoyar los acompañamientos y/o capacitaciones a los usuarios internos para la orientación en el cumplimiento de los procedimientos propios del proceso de gestión documental, y la implementación del SGDEA, como fortalecimiento en la implementación de la política de gestión documental del Ministerio.
2.2.2.4 Apoyar al profesional responsable del proceso de gestión documental en el seguimiento al equipo operativo conforme al proceso asignado e informar de las situaciones que afecten el normal desarrollo de las actividades establecidas al profesional responsable de la definición técnica del proceso.
2.2.2.5 Atender las mesas de servicio asignadas al proceso de gestión documental y que corresponda al sistema AZ digital, conforme a lo establecido en guías, manuales y/o procedimientos establecidos.
2.2.2.6 Apoyar en la revisión de la factura de los servicios mensuales contratados para el servicio de bodegaje y custodia de los archivos institucionales del Ministerio.</v>
          </cell>
          <cell r="AD77" t="str">
            <v>Dirección Administrativa y Financiera</v>
          </cell>
          <cell r="AE77" t="str">
            <v>ANDRES FELIPE VALENCIA LOPEZ</v>
          </cell>
          <cell r="AF77">
            <v>75097407</v>
          </cell>
          <cell r="AG77" t="str">
            <v>Secretaria General</v>
          </cell>
          <cell r="AH77">
            <v>46031</v>
          </cell>
          <cell r="AI77">
            <v>46035</v>
          </cell>
          <cell r="AJ77">
            <v>46215</v>
          </cell>
          <cell r="AK77">
            <v>180</v>
          </cell>
          <cell r="AL77">
            <v>19776000</v>
          </cell>
          <cell r="AM77" t="str">
            <v>No</v>
          </cell>
          <cell r="AN77">
            <v>3296000</v>
          </cell>
          <cell r="AS77" t="str">
            <v>INVERSION</v>
          </cell>
          <cell r="AT77" t="str">
            <v>NACION</v>
          </cell>
          <cell r="AU77" t="str">
            <v>No</v>
          </cell>
          <cell r="AW77" t="str">
            <v>Supervisión</v>
          </cell>
          <cell r="AX77" t="str">
            <v>FANNY YANETH TORRES MESA</v>
          </cell>
          <cell r="AY77" t="str">
            <v>Cédula</v>
          </cell>
          <cell r="AZ77">
            <v>52065214</v>
          </cell>
          <cell r="BA77">
            <v>8</v>
          </cell>
          <cell r="BB77" t="str">
            <v xml:space="preserve">Profesional Especializado, Código 2028 Grado 19, de la Dirección Administrativa y Financiera – Coordinador Grupo Interno de Trabajo de Apoyo Logístico y Documental </v>
          </cell>
          <cell r="BC77">
            <v>46035</v>
          </cell>
          <cell r="BD77">
            <v>46032</v>
          </cell>
          <cell r="BE77" t="str">
            <v>SEGUROS DEL ESTADO S.A.</v>
          </cell>
          <cell r="BF77" t="str">
            <v>2 CUMPLIMIENTO</v>
          </cell>
          <cell r="BG77" t="str">
            <v>1 PÓLIZA</v>
          </cell>
          <cell r="CJ77">
            <v>46215</v>
          </cell>
          <cell r="CK77">
            <v>0</v>
          </cell>
          <cell r="CN77">
            <v>19776000</v>
          </cell>
          <cell r="CO77" t="e">
            <v>#N/A</v>
          </cell>
          <cell r="CP77" t="e">
            <v>#N/A</v>
          </cell>
          <cell r="CQ77" t="e">
            <v>#N/A</v>
          </cell>
          <cell r="CR77">
            <v>80111600</v>
          </cell>
          <cell r="CS77" t="str">
            <v>https://community.secop.gov.co/Public/Tendering/OpportunityDetail/Index?noticeUID=CO1.NTC.9441698&amp;isFromPublicArea=True&amp;isModal=true&amp;asPopupView=true</v>
          </cell>
          <cell r="CT77" t="str">
            <v>En Ejecucion</v>
          </cell>
          <cell r="CU77">
            <v>46053</v>
          </cell>
          <cell r="CW77" t="str">
            <v>ENERO</v>
          </cell>
          <cell r="CX77" t="e">
            <v>#N/A</v>
          </cell>
          <cell r="CY77">
            <v>1</v>
          </cell>
          <cell r="CZ77" t="e">
            <v>#VALUE!</v>
          </cell>
        </row>
        <row r="78">
          <cell r="D78" t="str">
            <v>076-2026</v>
          </cell>
          <cell r="E78" t="str">
            <v>CPS-039-2026</v>
          </cell>
          <cell r="F78" t="str">
            <v>Contrato de Prestacion De Servicios Profesionales</v>
          </cell>
          <cell r="G78" t="str">
            <v>Contratación directa</v>
          </cell>
          <cell r="H78" t="str">
            <v>KAREN LIZETH TOVAR CASALLAS</v>
          </cell>
          <cell r="I78" t="str">
            <v>Cédula</v>
          </cell>
          <cell r="J78">
            <v>52852794</v>
          </cell>
          <cell r="K78">
            <v>4</v>
          </cell>
          <cell r="L78" t="str">
            <v>FEMENINO</v>
          </cell>
          <cell r="M78" t="str">
            <v>Natural</v>
          </cell>
          <cell r="N78" t="str">
            <v>Ninguno</v>
          </cell>
          <cell r="O78">
            <v>29503</v>
          </cell>
          <cell r="P78">
            <v>46192</v>
          </cell>
          <cell r="Q78">
            <v>45</v>
          </cell>
          <cell r="R78" t="str">
            <v>PROFESIONAL EN CIENCIA DE LA INFORMACION Y LA DOCUMENTACION BIBLIOTECOLOGIA,ARCHIVISTICA,DOCUMENTACI</v>
          </cell>
          <cell r="S78" t="str">
            <v xml:space="preserve">CALLE 22 D  # 86 21 MAYORCA PUENTE ARANDA </v>
          </cell>
          <cell r="T78" t="str">
            <v>BOGOTA D.C.</v>
          </cell>
          <cell r="U78" t="str">
            <v>COLOMBIA</v>
          </cell>
          <cell r="V78" t="str">
            <v>KAALIZETH77@HOTMAIL.COM</v>
          </cell>
          <cell r="W78">
            <v>3132480585</v>
          </cell>
          <cell r="X78" t="str">
            <v>NA</v>
          </cell>
          <cell r="Y78" t="str">
            <v>NA</v>
          </cell>
          <cell r="Z78" t="str">
            <v>Titulo profesional + titulo especializacion de 33 o mas meses de experiencia profesional (Resolución 861 de 2025)</v>
          </cell>
          <cell r="AA78" t="str">
            <v>El/La CONTRATISTA se obliga a prestar a la ENTIDAD, con plena autonomía, técnica y administrativa, los servicios profesionales especializados en la estructuración, implementación, seguimiento y control de los planes y proyectos en el marco de la política de gestión documental, así como del Sistema de Gestión Electrónica de Documentos de Archivo SGDEA del Ministerio.</v>
          </cell>
          <cell r="AB78" t="str">
            <v>2.2.2.1 Hacer parte de los Comités Evaluadores en procesos de selección que le sean
asignados.
2.2.2.2 Realizar a la Dirección Administrativa y Financiera, en la estructuración e
implementación de los planes y proyectos en materia de gestión documental, para
el cumplimiento de las disposiciones normativas en los temas relacionados con la
función archivística.
2.2.2.3 Realizar a la Dirección Administrativa y Financiera en la implementación y
actualización del Sistema de Gestión Electrónica de Documentos de Archivo
SGDEA del Ministerio en el componente funcional de gestión documental,
conforme a los lineamientos establecidos por el Archivo General de la Nación.
2.2.2.4 Definir la línea técnica para la actualización, e implementación de instrumentos
archivísticos que requiera el Ministerio para el cumplimiento de las disposiciones
normativas de la materia.
2.2.2.5 Programar las actividades de capacitación en temas de gestión documental,
articulado con el Plan de Capacitación Institucional PIC, liderado por la Dirección
de Talento Humano. 
2.2.2.6 Realizar a la Dirección Administrativa y Financiera en el seguimiento a las
actividades y obligaciones del equipo operativo del proceso de Gestión
Documental.
2.2.2.7 Poner en consideración de la Dirección Administrativa y Financiera, los temas
que se requieran llevar al Comité de Gestión y Desempeño Institucional y
Sectorial (o quien haga sus veces) relacionado con la gestión documental de la
Entidad.
2.2.2.8 Realizar los reportes de indicadores, planes, riesgos, acciones de mejora, y
planes de mejoramiento propios del proceso de gestión documental en el sistema
de información GINA o el que se defina para tal fin.
2.2.2.9 Realizar la proyección, elaboración, actualización y depuración de los
procedimientos, instructivos, herramientas y demás instrumentos requeridos
para la gestión documental y archivística del Ministerio.
2.2.2.10 Realizar la elaboración de los reportes, informes y/o respuestas a
requerimientos de información relacionados con el proceso de gestión documental
y archivística del Ministerio.
2.2.2.12 Realizar las actividades en materia documental que sean asignados de acuerdo
con los tiempos y procedimiento establecidos.</v>
          </cell>
          <cell r="AC78" t="str">
            <v>2.2.2.1 Hacer parte de los Comités Evaluadores en procesos de selección que le sean asignados.
2.2.2.2 Realizar a la Dirección Administrativa y Financiera, en la estructuración e implementación de los planes y proyectos en materia de gestión documental, para el cumplimiento de las disposiciones normativas en los temas relacionados con la función archivística.
2.2.2.3 Realizar a la Dirección Administrativa y Financiera en la implementación y actualización del Sistema de Gestión Electrónica de Documentos de Archivo SGDEA del Ministerio en el componente funcional de gestión documental, conforme a los lineamientos establecidos por el Archivo General de la Nación.
2.2.2.4 Definir la línea técnica para la actualización, e implementación de instrumentos archivísticos que requiera el Ministerio para el cumplimiento de las disposiciones normativas de la materia.
2.2.2.5 Programar las actividades de capacitación en temas de gestión documental, articulado con el Plan de Capacitación Institucional PIC, liderado por la Dirección de Talento Humano. 
2.2.2.6 Realizar a la Dirección Administrativa y Financiera en el seguimiento a las actividades y obligaciones del equipo operativo del proceso de Gestión Documental.
2.2.2.7 Poner en consideración de la Dirección Administrativa y Financiera, los temas que se requieran llevar al Comité de Gestión y Desempeño Institucional y Sectorial (o quien haga sus veces) relacionado con la gestión documental de la Entidad.
2.2.2.8 Realizar los reportes de indicadores, planes, riesgos, acciones de mejora, y planes de mejoramiento propios del proceso de gestión documental en el sistema de información GINA o el que se defina para tal fin.
2.2.2.9 Realizar la proyección, elaboración, actualización y depuración de los procedimientos, instructivos, herramientas y demás instrumentos requeridos para la gestión documental y archivística del Ministerio.
2.2.2.10 Realizar la elaboración de los reportes, informes y/o respuestas a requerimientos de información relacionados con el proceso de gestión documental y archivística del Ministerio.
2.2.2.12 Realizar las actividades en materia documental que sean asignados de acuerdo con los tiempos y procedimiento establecidos.</v>
          </cell>
          <cell r="AD78" t="str">
            <v>Dirección Administrativa y Financiera</v>
          </cell>
          <cell r="AE78" t="str">
            <v>ANDRES FELIPE VALENCIA LOPEZ</v>
          </cell>
          <cell r="AF78">
            <v>75097407</v>
          </cell>
          <cell r="AG78" t="str">
            <v>Secretaria General</v>
          </cell>
          <cell r="AH78">
            <v>46031</v>
          </cell>
          <cell r="AI78">
            <v>46036</v>
          </cell>
          <cell r="AJ78">
            <v>46216</v>
          </cell>
          <cell r="AK78">
            <v>180</v>
          </cell>
          <cell r="AL78">
            <v>55591302</v>
          </cell>
          <cell r="AM78" t="str">
            <v>No</v>
          </cell>
          <cell r="AN78">
            <v>9265217</v>
          </cell>
          <cell r="AS78" t="str">
            <v>INVERSION</v>
          </cell>
          <cell r="AT78" t="str">
            <v>NACION</v>
          </cell>
          <cell r="AU78" t="str">
            <v>No</v>
          </cell>
          <cell r="AW78" t="str">
            <v>Supervisión</v>
          </cell>
          <cell r="AX78" t="str">
            <v>FANNY YANETH TORRES MESA</v>
          </cell>
          <cell r="AY78" t="str">
            <v>Cédula</v>
          </cell>
          <cell r="AZ78">
            <v>52065214</v>
          </cell>
          <cell r="BA78">
            <v>8</v>
          </cell>
          <cell r="BB78" t="str">
            <v xml:space="preserve">Profesional Especializado, Código 2028 Grado 19, de la Dirección Administrativa y Financiera – Coordinador Grupo Interno de Trabajo de Apoyo Logístico y Documental </v>
          </cell>
          <cell r="BC78">
            <v>46036</v>
          </cell>
          <cell r="BD78">
            <v>46031</v>
          </cell>
          <cell r="BE78" t="str">
            <v>SEGUROS DEL ESTADO S.A.</v>
          </cell>
          <cell r="BF78" t="str">
            <v>2 CUMPLIMIENTO</v>
          </cell>
          <cell r="BG78" t="str">
            <v>1 PÓLIZA</v>
          </cell>
          <cell r="CJ78">
            <v>46216</v>
          </cell>
          <cell r="CK78">
            <v>0</v>
          </cell>
          <cell r="CN78">
            <v>55591302</v>
          </cell>
          <cell r="CO78" t="e">
            <v>#N/A</v>
          </cell>
          <cell r="CP78" t="e">
            <v>#N/A</v>
          </cell>
          <cell r="CQ78" t="e">
            <v>#N/A</v>
          </cell>
          <cell r="CR78">
            <v>80111600</v>
          </cell>
          <cell r="CS78" t="str">
            <v>https://community.secop.gov.co/Public/Tendering/OpportunityDetail/Index?noticeUID=CO1.NTC.9438754&amp;isFromPublicArea=True&amp;isModal=true&amp;asPopupView=true</v>
          </cell>
          <cell r="CT78" t="str">
            <v>En Ejecucion</v>
          </cell>
          <cell r="CU78">
            <v>46053</v>
          </cell>
          <cell r="CW78" t="str">
            <v>ENERO</v>
          </cell>
          <cell r="CX78" t="e">
            <v>#N/A</v>
          </cell>
          <cell r="CY78">
            <v>7</v>
          </cell>
          <cell r="CZ78" t="e">
            <v>#VALUE!</v>
          </cell>
        </row>
        <row r="79">
          <cell r="D79" t="str">
            <v>077-2026</v>
          </cell>
          <cell r="E79" t="str">
            <v>CPS-040-2026</v>
          </cell>
          <cell r="F79" t="str">
            <v>Contrato de Prestacion De Servicios Profesionales</v>
          </cell>
          <cell r="G79" t="str">
            <v>Contratación directa</v>
          </cell>
          <cell r="H79" t="str">
            <v>LUISA FERNANDA MARTINEZ GOMEZ</v>
          </cell>
          <cell r="I79" t="str">
            <v>Cédula</v>
          </cell>
          <cell r="J79">
            <v>52915662</v>
          </cell>
          <cell r="K79">
            <v>2</v>
          </cell>
          <cell r="L79" t="str">
            <v>FEMENINO</v>
          </cell>
          <cell r="M79" t="str">
            <v>Natural</v>
          </cell>
          <cell r="N79" t="str">
            <v>Ninguno</v>
          </cell>
          <cell r="O79">
            <v>30847</v>
          </cell>
          <cell r="P79">
            <v>46192</v>
          </cell>
          <cell r="Q79">
            <v>42</v>
          </cell>
          <cell r="R79" t="str">
            <v>PROFESIONAL EN CIENCIA DE LA INFORMACION Y LA DOCUMENTACION, BIBLIOTECOLOGIA Y ARCHIVISTICA</v>
          </cell>
          <cell r="S79" t="str">
            <v>CALLE 33 # 24 B 171 TORRE 15 APTO 301 CONJUNTO CAOBO</v>
          </cell>
          <cell r="T79" t="str">
            <v>ZIPAQUIRA</v>
          </cell>
          <cell r="U79" t="str">
            <v>COLOMBIA</v>
          </cell>
          <cell r="V79" t="str">
            <v>LALISFERNANDA0614-@HOTMAIL.COM</v>
          </cell>
          <cell r="W79">
            <v>3208122069</v>
          </cell>
          <cell r="X79" t="str">
            <v>NA</v>
          </cell>
          <cell r="Y79" t="str">
            <v>NA</v>
          </cell>
          <cell r="Z79" t="str">
            <v>Titulo profesional de 0 a 21 mas meses de experiencia profesional (Resolución 861 de 2025)</v>
          </cell>
          <cell r="AA79" t="str">
            <v>El/La CONTRATISTA se obliga a prestar a la ENTIDAD, con plena autonomía, técnica y administrativa, los servicios como profesional para la implementación de La Política Gestión Documental del Ministerio, conforme a los lineamientos técnicos y normativos aplicables y de acuerdo con la necesidad que se presente durante la vigencia contractual.</v>
          </cell>
          <cell r="AB79" t="str">
            <v>2.2.2.1 Apoyar la supervisión de los contratos que le sean asignados.
2.2.2.2 Hacer parte de los Comités Evaluadores en procesos de selección que le sean
asignados.
2.2.2.3 Apoyar las actividades relacionadas con los planes y programas asignados en
el marco de la implementación de la política de gestión documental.
2.2.2.4 Apoyar en la elaboración de respuestas, documentos, informes que se
requieran para el reporte de avance de los diferentes planes y/o proyectos asociados al proceso de gestión documental.
2.2.2.5 Desarrollar actividades orientadas al cumplimiento de proyectos de
organización y/o digitalización de archivos en el marco de la implementación
de los instrumentos archivísticos.
2.2.2.6 Apoyar las actividades administrativas del Grupo de apoyo logístico y
documental asignados por el supervisor del contrato, de acuerdo con los
tiempos y procedimiento establecidos.
2.2.2.7 Realizar ejercicios de socialización tanto al personal operativo que apoya el
proceso de gestión documental como a los usuarios internos del Ministerio en
las temáticas relacionadas con la implementación de la política de gestión
documental del Ministerio.</v>
          </cell>
          <cell r="AC79" t="str">
            <v>2.2.2.1 Apoyar la supervisión de los contratos que le sean asignados.
2.2.2.2 Hacer parte de los Comités Evaluadores en procesos de selección que le sean asignados.
2.2.2.3 Apoyar las actividades relacionadas con los planes y programas asignados en el marco de la implementación de la política de gestión documental.
2.2.2.4 Apoyar en la elaboración de respuestas, documentos, informes que se requieran para el reporte de avance de los diferentes planes y/o proyectos asociados al proceso de gestión documental.
2.2.2.5 Desarrollar actividades orientadas al cumplimiento de proyectos de organización y/o digitalización de archivos en el marco de la implementación de los instrumentos archivísticos.
2.2.2.6 Apoyar las actividades administrativas del Grupo de apoyo logístico y documental asignados por el supervisor del contrato, de acuerdo con los tiempos y procedimiento establecidos.
2.2.2.7 Realizar ejercicios de socialización tanto al personal operativo que apoya el proceso de gestión documental como a los usuarios internos del Ministerio en las temáticas relacionadas con la implementación de la política de gestión documental del Ministerio.</v>
          </cell>
          <cell r="AD79" t="str">
            <v>Dirección Administrativa y Financiera</v>
          </cell>
          <cell r="AE79" t="str">
            <v>ANDRES FELIPE VALENCIA LOPEZ</v>
          </cell>
          <cell r="AF79">
            <v>75097407</v>
          </cell>
          <cell r="AG79" t="str">
            <v>Secretaria General</v>
          </cell>
          <cell r="AH79">
            <v>46031</v>
          </cell>
          <cell r="AI79">
            <v>46036</v>
          </cell>
          <cell r="AJ79">
            <v>46216</v>
          </cell>
          <cell r="AK79">
            <v>180</v>
          </cell>
          <cell r="AL79">
            <v>27057120</v>
          </cell>
          <cell r="AM79" t="str">
            <v>No</v>
          </cell>
          <cell r="AN79">
            <v>4509520</v>
          </cell>
          <cell r="AS79" t="str">
            <v>INVERSION</v>
          </cell>
          <cell r="AT79" t="str">
            <v>NACION</v>
          </cell>
          <cell r="AU79" t="str">
            <v>No</v>
          </cell>
          <cell r="AW79" t="str">
            <v>Supervisión</v>
          </cell>
          <cell r="AX79" t="str">
            <v>FANNY YANETH TORRES MESA</v>
          </cell>
          <cell r="AY79" t="str">
            <v>Cédula</v>
          </cell>
          <cell r="AZ79">
            <v>52065214</v>
          </cell>
          <cell r="BA79">
            <v>8</v>
          </cell>
          <cell r="BB79" t="str">
            <v xml:space="preserve">Profesional Especializado, Código 2028 Grado 19, de la Dirección Administrativa y Financiera – Coordinador Grupo Interno de Trabajo de Apoyo Logístico y Documental </v>
          </cell>
          <cell r="BC79">
            <v>46036</v>
          </cell>
          <cell r="BD79">
            <v>46031</v>
          </cell>
          <cell r="BE79" t="str">
            <v>SEGUROS DEL ESTADO S.A.</v>
          </cell>
          <cell r="BF79" t="str">
            <v>2 CUMPLIMIENTO</v>
          </cell>
          <cell r="BG79" t="str">
            <v>1 PÓLIZA</v>
          </cell>
          <cell r="CJ79">
            <v>46216</v>
          </cell>
          <cell r="CK79">
            <v>0</v>
          </cell>
          <cell r="CN79">
            <v>27057120</v>
          </cell>
          <cell r="CO79" t="e">
            <v>#N/A</v>
          </cell>
          <cell r="CP79" t="e">
            <v>#N/A</v>
          </cell>
          <cell r="CQ79" t="e">
            <v>#N/A</v>
          </cell>
          <cell r="CR79">
            <v>80111600</v>
          </cell>
          <cell r="CS79" t="str">
            <v>https://community.secop.gov.co/Public/Tendering/OpportunityDetail/Index?noticeUID=CO1.NTC.9439019&amp;isFromPublicArea=True&amp;isModal=true&amp;asPopupView=true</v>
          </cell>
          <cell r="CT79" t="str">
            <v>En Ejecucion</v>
          </cell>
          <cell r="CU79">
            <v>46053</v>
          </cell>
          <cell r="CW79" t="str">
            <v>ENERO</v>
          </cell>
          <cell r="CX79" t="e">
            <v>#N/A</v>
          </cell>
          <cell r="CY79">
            <v>9</v>
          </cell>
          <cell r="CZ79" t="e">
            <v>#VALUE!</v>
          </cell>
        </row>
        <row r="80">
          <cell r="D80" t="str">
            <v>078-2026</v>
          </cell>
          <cell r="E80" t="str">
            <v>CPS-041-2026</v>
          </cell>
          <cell r="F80" t="str">
            <v>Contrato de Prestacion De Servicios Profesionales</v>
          </cell>
          <cell r="G80" t="str">
            <v>Contratación directa</v>
          </cell>
          <cell r="H80" t="str">
            <v>CLAUDIA LILIANA HERRERA CASTILLO
CEDIDO A:
SANDRA MELANIA CULCHAC BOTINA</v>
          </cell>
          <cell r="I80" t="str">
            <v>Cédula</v>
          </cell>
          <cell r="J80">
            <v>27094022</v>
          </cell>
          <cell r="K80">
            <v>3</v>
          </cell>
          <cell r="L80" t="str">
            <v>FEMENINO</v>
          </cell>
          <cell r="M80" t="str">
            <v>Natural</v>
          </cell>
          <cell r="N80" t="str">
            <v>Ninguno</v>
          </cell>
          <cell r="O80">
            <v>29259</v>
          </cell>
          <cell r="P80">
            <v>46192</v>
          </cell>
          <cell r="Q80">
            <v>46</v>
          </cell>
          <cell r="R80" t="str">
            <v>ADMINISTRADOR PUBLICO</v>
          </cell>
          <cell r="S80" t="str">
            <v xml:space="preserve">CALLE 12 D BIS  # 1 A 41 </v>
          </cell>
          <cell r="T80" t="str">
            <v>CORDOBA</v>
          </cell>
          <cell r="U80" t="str">
            <v>COLOMBIA</v>
          </cell>
          <cell r="V80" t="str">
            <v>SMCB0802@GMAIL.COM</v>
          </cell>
          <cell r="W80">
            <v>3178848249</v>
          </cell>
          <cell r="X80" t="str">
            <v>NA</v>
          </cell>
          <cell r="Y80" t="str">
            <v>NA</v>
          </cell>
          <cell r="Z80" t="str">
            <v>Titulo profesional + titulo especializacion de 0 meses de experiencia profesional a 22 meses de experiencia profesional (Resolución 861 de 2025)</v>
          </cell>
          <cell r="AA80" t="str">
            <v>EL/LA CONTRATISTA se obliga a prestar a la ENTIDAD, con plena autonomía técnica y administrativa por sus propios medios, servicios profesionales especializados para el aseguramiento, seguimiento y optimización de las operaciones de tesorería, así como en la coordinación técnica de los procesos que integran la gestión financiera del Grupo Interno de Apoyo Financiero y Presupuestal.</v>
          </cell>
          <cell r="AB80" t="str">
            <v>2.2.1.1 Efectuar la identificación, conciliación y registro en la base de datos
de las consignaciones realizadas a la cuenta bancaria destinada al
recaudo del Fondo de Investigación en Salud- FIS.
2.2.1.2 Clasificar los documentos de recaudo por clasificar de acuerdo con la
naturaleza de su origen y de las actividades del Ministerio de Ciencia,
Tecnología e Innovación en el aplicativo destinado para ello, según
los procedimientos y normativa vigente.
2.2.1.3 Registrar las órdenes bancarias y órdenes de pago extensivas en el
SIIF Nación y Sistema de General de Regalías -SPGR, de acuerdo con
los procedimientos establecidos.
2.2.1.4 Propender por el envío de los certificados de ingresos y retenciones
de prestadores de servicios y proveedores, de acuerdo con el
cronograma establecidos y/o solicitudes elevadas formalmente al
Grupo de Apoyo Financiero y Presupuestal.
2.2.1.5 Efectuar la revisión de la información registrada en las obligaciones
presupuestales y la documentación anexa a las obligaciones, y
registrar las órdenes de pago en el Sistema Integrado de Información
Financiera - SIIF Nación y Sistema de Presupuesto y Giro de
Regalías, a través de la unidad correspondiente.
2.2.1.6 Proponer por la actualización y cargue de documentos equivalentes
en la plataforma destinada para ello según los procesos y
procedimientos.
2.2.1.7 Prestar apoyo en la autorización de órdenes de pago de entidades
privadas, según lo solicitado el profesional universitario con funciones
de Tesorería del Ministerio de Ciencia, Tecnología e Innovación.
2.2.1.8 Gestionar la elaboración de la conciliación mensual de RETE ICA, IVA,
RETE FUENTE, entre otros a cargo a la gestión de Tesorería del Grupo
de Apoyo Financiero y Presupuestal.
2.2.1.9 Efectuar el cálculo y notificación del valor a pagar en los primeros
pagos de los contratos de prestación de servicios y apoyo a la gestión e informarlos a los interesados, con el fin de garantizar
adecuadamente la gestión de cobro
2.2.1.10 Gestionar las devoluciones de las solicitudes radicadas al Grupo de
Apoyo Financiero y Presupuestal de acuerdo con los procedimientos
establecidos para ello y efectuar su registro en SIIF Nación.
2.2.1.11 Efectuar el cargue de órdenes de pago en la plataforma SECOP II,
apoyando la notificación de pago a los diferentes prestadores de
servicios y proveedores del Ministerio de Ciencia, Tecnología e
Innovación
2.2.1.12 Enviar a publicación la ejecución presupuestal de ingresos mensual
en la página web del Ministerio de Ciencia, Tecnología e Innovación.
2.2.1.13 Proyectar los reportes, respuestas a requerimientos de información e
informes presupuestales que sean solicitados por entes de control,
usuarios internos y externos.
2.2.1.14 Adelantar la revisión de las autorizaciones de pago que se radiquen
en la Dirección Administrativa y Financiera - Grupo Interno de
Trabajo de Apoyo Financiero y Presupuestal, verificando que los
documentos que se reciban correspondan a lo establecido en los
contratos o actos administrativos correspondientes.
2.2.1.15 Estructurar y evaluar financieramente los procesos de contratación
del Ministerio que le sean asignados, realizando el respectivo
acompañamiento en las diferentes etapas del proceso.
2.2.1.16 Apoyar el trámite de autorización de las órdenes de pago de las
entidades ejecutoras de naturaleza privada que ejecutan proyectos
de inversión aprobados por el Órgano Colegiado de Administración y
Decisión (OCAD) del Fondo de Ciencia, Tecnología e Innovación
(FCTeI) del Sistema General de Regalías (SGR). Recibidas mediante
el sistema de gestión documental AZ Digital o el que haga sus veces.</v>
          </cell>
          <cell r="AC80" t="str">
            <v>2.2.1.1 Efectuar la identificación, conciliación y registro en la base de datos de las consignaciones realizadas a la cuenta bancaria destinada al recaudo del Fondo de Investigación en Salud- FIS.
2.2.1.2 Clasificar los documentos de recaudo por clasificar de acuerdo con la naturaleza de su origen y de las actividades del Ministerio de Ciencia, Tecnología e Innovación en el aplicativo destinado para ello, según los procedimientos y normativa vigente.
2.2.1.3 Registrar las órdenes bancarias y órdenes de pago extensivas en el SIIF Nación y Sistema de General de Regalías -SPGR, de acuerdo con los procedimientos establecidos.
2.2.1.4 Propender por el envío de los certificados de ingresos y retenciones de prestadores de servicios y proveedores, de acuerdo con el cronograma establecidos y/o solicitudes elevadas formalmente al Grupo de Apoyo Financiero y Presupuestal.
2.2.1.5 Efectuar la revisión de la información registrada en las obligaciones presupuestales y la documentación anexa a las obligaciones, y registrar las órdenes de pago en el Sistema Integrado de Información Financiera - SIIF Nación y Sistema de Presupuesto y Giro de Regalías, a través de la unidad correspondiente.
2.2.1.6 Proponer por la actualización y cargue de documentos equivalentes en la plataforma destinada para ello según los procesos y procedimientos.
2.2.1.7 Prestar apoyo en la autorización de órdenes de pago de entidades privadas, según lo solicitado el profesional universitario con funciones de Tesorería del Ministerio de Ciencia, Tecnología e Innovación.
2.2.1.8 Gestionar la elaboración de la conciliación mensual de RETE ICA, IVA, RETE FUENTE, entre otros a cargo a la gestión de Tesorería del Grupo de Apoyo Financiero y Presupuestal.
2.2.1.9 Efectuar el cálculo y notificación del valor a pagar en los primeros pagos de los contratos de prestación de servicios y apoyo a la gestión e informarlos a los interesados, con el fin de garantizar adecuadamente la gestión de cobro
2.2.1.10 Gestionar las devoluciones de las solicitudes radicadas al Grupo de Apoyo Financiero y Presupuestal de acuerdo con los procedimientos establecidos para ello y efectuar su registro en SIIF Nación.
2.2.1.11 Efectuar el cargue de órdenes de pago en la plataforma SECOP II, apoyando la notificación de pago a los diferentes prestadores de servicios y proveedores del Ministerio de Ciencia, Tecnología e Innovación
2.2.1.12 Enviar a publicación la ejecución presupuestal de ingresos mensual en la página web del Ministerio de Ciencia, Tecnología e Innovación.
2.2.1.13 Proyectar los reportes, respuestas a requerimientos de información e informes presupuestales que sean solicitados por entes de control, usuarios internos y externos.
2.2.1.14 Adelantar la revisión de las autorizaciones de pago que se radiquen en la Dirección Administrativa y Financiera - Grupo Interno de Trabajo de Apoyo Financiero y Presupuestal, verificando que los documentos que se reciban correspondan a lo establecido en los contratos o actos administrativos correspondientes.
2.2.1.15 Estructurar y evaluar financieramente los procesos de contratación del Ministerio que le sean asignados, realizando el respectivo acompañamiento en las diferentes etapas del proceso.
2.2.1.16 Apoyar el trámite de autorización de las órdenes de pago de las entidades ejecutoras de naturaleza privada que ejecutan proyectos de inversión aprobados por el Órgano Colegiado de Administración y Decisión (OCAD) del Fondo de Ciencia, Tecnología e Innovación (FCTeI) del Sistema General de Regalías (SGR). Recibidas mediante el sistema de gestión documental AZ Digital o el que haga sus veces.</v>
          </cell>
          <cell r="AD80" t="str">
            <v>Dirección Administrativa y Financiera</v>
          </cell>
          <cell r="AE80" t="str">
            <v>ANDRES FELIPE VALENCIA LOPEZ</v>
          </cell>
          <cell r="AF80">
            <v>75097407</v>
          </cell>
          <cell r="AG80" t="str">
            <v>Secretaria General</v>
          </cell>
          <cell r="AH80">
            <v>46031</v>
          </cell>
          <cell r="AI80">
            <v>46051</v>
          </cell>
          <cell r="AJ80">
            <v>46231</v>
          </cell>
          <cell r="AK80">
            <v>180</v>
          </cell>
          <cell r="AL80">
            <v>39000000</v>
          </cell>
          <cell r="AM80" t="str">
            <v>No</v>
          </cell>
          <cell r="AN80">
            <v>6500000</v>
          </cell>
          <cell r="AS80" t="str">
            <v>INVERSION</v>
          </cell>
          <cell r="AT80" t="str">
            <v>NACION</v>
          </cell>
          <cell r="AU80" t="str">
            <v>No</v>
          </cell>
          <cell r="AW80" t="str">
            <v>Supervisión</v>
          </cell>
          <cell r="AX80" t="str">
            <v>LUZ MYRIAM LOZADA MARTIN</v>
          </cell>
          <cell r="AY80" t="str">
            <v>Cédula</v>
          </cell>
          <cell r="AZ80">
            <v>52237315</v>
          </cell>
          <cell r="BA80">
            <v>2</v>
          </cell>
          <cell r="BB80" t="str">
            <v>Profesional Especializado, Código 2028 Grado 19</v>
          </cell>
          <cell r="BC80">
            <v>46051</v>
          </cell>
          <cell r="BD80">
            <v>46051</v>
          </cell>
          <cell r="BE80" t="str">
            <v>SEGUROS DEL ESTADO S.A.</v>
          </cell>
          <cell r="BF80" t="str">
            <v>2 CUMPLIMIENTO</v>
          </cell>
          <cell r="BG80" t="str">
            <v>1 PÓLIZA</v>
          </cell>
          <cell r="CD80">
            <v>46050</v>
          </cell>
          <cell r="CJ80">
            <v>46231</v>
          </cell>
          <cell r="CK80">
            <v>0</v>
          </cell>
          <cell r="CM80" t="str">
            <v>CEDIDO A:
SANDRA MELANIA CULCHAC BOTINA</v>
          </cell>
          <cell r="CN80">
            <v>39000000</v>
          </cell>
          <cell r="CO80" t="e">
            <v>#N/A</v>
          </cell>
          <cell r="CP80" t="e">
            <v>#N/A</v>
          </cell>
          <cell r="CQ80" t="e">
            <v>#N/A</v>
          </cell>
          <cell r="CR80">
            <v>80111600</v>
          </cell>
          <cell r="CS80" t="str">
            <v>https://community.secop.gov.co/Public/Tendering/OpportunityDetail/Index?noticeUID=CO1.NTC.9442602&amp;isFromPublicArea=True&amp;isModal=true&amp;asPopupView=true</v>
          </cell>
          <cell r="CT80" t="str">
            <v>En Ejecucion</v>
          </cell>
          <cell r="CU80">
            <v>46053</v>
          </cell>
          <cell r="CV80">
            <v>46053</v>
          </cell>
          <cell r="CW80" t="str">
            <v>ENERO</v>
          </cell>
          <cell r="CX80" t="e">
            <v>#N/A</v>
          </cell>
          <cell r="CY80">
            <v>8</v>
          </cell>
          <cell r="CZ80" t="e">
            <v>#VALUE!</v>
          </cell>
        </row>
        <row r="81">
          <cell r="D81" t="str">
            <v>079-2026</v>
          </cell>
          <cell r="E81" t="str">
            <v>CPS-042-2026</v>
          </cell>
          <cell r="F81" t="str">
            <v>Contrato de Prestacion De Servicios Profesionales</v>
          </cell>
          <cell r="G81" t="str">
            <v>Contratación directa</v>
          </cell>
          <cell r="H81" t="str">
            <v>STEPHANIE ELENA PEREZ GONZALEZ</v>
          </cell>
          <cell r="I81" t="str">
            <v>Cédula</v>
          </cell>
          <cell r="J81">
            <v>1064994321</v>
          </cell>
          <cell r="K81">
            <v>8</v>
          </cell>
          <cell r="L81" t="str">
            <v>MASCULINO</v>
          </cell>
          <cell r="M81" t="str">
            <v>Natural</v>
          </cell>
          <cell r="N81" t="str">
            <v>Ninguno</v>
          </cell>
          <cell r="O81">
            <v>33145</v>
          </cell>
          <cell r="P81">
            <v>46192</v>
          </cell>
          <cell r="Q81">
            <v>35</v>
          </cell>
          <cell r="R81" t="str">
            <v>ADMINISTRADOR DE EMPRESAS</v>
          </cell>
          <cell r="S81" t="str">
            <v xml:space="preserve">CALLE 31  # 13 A 51 TORRE 2 APTO 2209 </v>
          </cell>
          <cell r="T81" t="str">
            <v>BOGOTA D.C.</v>
          </cell>
          <cell r="U81" t="str">
            <v>COLOMBIA</v>
          </cell>
          <cell r="V81" t="str">
            <v>ESTEFYP1606@GMAIL.COM</v>
          </cell>
          <cell r="W81">
            <v>3166291506</v>
          </cell>
          <cell r="X81" t="str">
            <v>NA</v>
          </cell>
          <cell r="Y81" t="str">
            <v>NA</v>
          </cell>
          <cell r="Z81" t="str">
            <v>Titulo profesional + titulo especializacion de 33 o mas meses de experiencia profesional (Resolución 861 de 2025)</v>
          </cell>
          <cell r="AA81" t="str">
            <v>El contratista se obliga a prestar a la Entidad, con plena autonomía técnica y administrativa, servicios profesionales especializados para apoyar a la Oficina Asesora de Planeación e Innovación Institucional en la revisión, análisis, articulación y seguimiento de políticas y programas en materia de Ciencia, Tecnología e Innovación CTeI, así como para la consolidación de información y elaboración de reportes e informes institucionales requeridos para el cumplimiento de los compromisos del Ministerio en el marco del Sistema SISCONPES, el Plan Marco de Implementación – PMI y demás instrumentos de política pública sectorial.</v>
          </cell>
          <cell r="AB81" t="str">
            <v>2.2.2.1 Revisar y apoyar la concertación de los términos de referencia de convocatorias, invitaciones y
concursos adelantados por el Ministerio, garantizando su coherencia con los documentos de política, planes y
estrategias con componente de Ciencia, Tecnología e Innovación (CTeI).
2.2.2.2 Apoyar la elaboración de reportes y efectuar el seguimiento al avance de los compromisos institucionales
registrados en el sistema SISCONPES, como insumo para el monitoreo del Plan Marco de Implementación –
PMI y para la articulación de resultados con otras entidades del orden nacional.
2.2.2.3 Apoyar la revisión, análisis y formulación de observaciones técnicas a documentos de política pública
en materia de CTeI, contribuyendo a su fortalecimiento conceptual y metodológico.
2.2.2.4 Facilitar el enlace y la articulación entre el Ministerio y las organizaciones o instituciones externas —en
especial comunidades étnicas y actores territoriales—, promoviendo, gestionando y haciendo seguimiento a la
materialización de acuerdos, convenios o alianzas orientadas a la ejecución de actividades conjuntas en materia
de Ciencia, Tecnología e Innovación.
2.2.2.5 Atender de manera oportuna, verificable y trazable los requerimientos de información interna y externa
relacionados con compromisos de política de CTeI, asegurando la calidad, pertinencia, consistencia y
oportunidad de los insumos suministrados.
2.2.2.6 Documentar y mantener actualizados los procesos y procedimientos asociados a la política de CTeI,
incluyendo los componentes de monitoreo, seguimiento y evaluación, en concordancia con los lineamientos
institucionales y normativos vigentes.
.
2.2.2.7 Apoyar la elaboración, consolidación y revisión de los informes de gestión institucional, garantizando la
coherencia, consistencia y trazabilidad de la información reportada a los organismos de control, seguimiento y
evaluación.
2.2.2.8 Participar activamente en las reuniones, talleres, comités y demás espacios de coordinación convocados
por la supervisión o por la Oficina Asesora de Planeación e Innovación Institucional, aportando elementos
técnicos que contribuyan a la articulación, seguimiento y mejora continua de los procesos de formulación,
implementación y evaluación de políticas de CTeI.</v>
          </cell>
          <cell r="AC81" t="str">
            <v>2.2.2.1 Revisar y apoyar la concertación de los términos de referencia de convocatorias, invitaciones y concursos adelantados por el Ministerio, garantizando su coherencia con los documentos de política, planes y estrategias con componente de Ciencia, Tecnología e Innovación (CTeI).
2.2.2.2 Apoyar la elaboración de reportes y efectuar el seguimiento al avance de los compromisos institucionales registrados en el sistema SISCONPES, como insumo para el monitoreo del Plan Marco de Implementación – PMI y para la articulación de resultados con otras entidades del orden nacional.
2.2.2.3 Apoyar la revisión, análisis y formulación de observaciones técnicas a documentos de política pública en materia de CTeI, contribuyendo a su fortalecimiento conceptual y metodológico.
2.2.2.4 Facilitar el enlace y la articulación entre el Ministerio y las organizaciones o instituciones externas —en especial comunidades étnicas y actores territoriales—, promoviendo, gestionando y haciendo seguimiento a la materialización de acuerdos, convenios o alianzas orientadas a la ejecución de actividades conjuntas en materia de Ciencia, Tecnología e Innovación.
2.2.2.5 Atender de manera oportuna, verificable y trazable los requerimientos de información interna y externa relacionados con compromisos de política de CTeI, asegurando la calidad, pertinencia, consistencia y oportunidad de los insumos suministrados.
2.2.2.6 Documentar y mantener actualizados los procesos y procedimientos asociados a la política de CTeI, incluyendo los componentes de monitoreo, seguimiento y evaluación, en concordancia con los lineamientos institucionales y normativos vigentes. .
2.2.2.7 Apoyar la elaboración, consolidación y revisión de los informes de gestión institucional, garantizando la coherencia, consistencia y trazabilidad de la información reportada a los organismos de control, seguimiento y evaluación.
2.2.2.8 Participar activamente en las reuniones, talleres, comités y demás espacios de coordinación convocados por la supervisión o por la Oficina Asesora de Planeación e Innovación Institucional, aportando elementos técnicos que contribuyan a la articulación, seguimiento y mejora continua de los procesos de formulación, implementación y evaluación de políticas de CTeI.</v>
          </cell>
          <cell r="AD81" t="str">
            <v>Oficina Asesora de Planeación e Innovación Institucional</v>
          </cell>
          <cell r="AE81" t="str">
            <v>ANDRES FELIPE VALENCIA LOPEZ</v>
          </cell>
          <cell r="AF81">
            <v>75097407</v>
          </cell>
          <cell r="AG81" t="str">
            <v>Secretaria General</v>
          </cell>
          <cell r="AH81">
            <v>46031</v>
          </cell>
          <cell r="AI81">
            <v>46036</v>
          </cell>
          <cell r="AJ81">
            <v>46216</v>
          </cell>
          <cell r="AK81">
            <v>180</v>
          </cell>
          <cell r="AL81">
            <v>55620000</v>
          </cell>
          <cell r="AM81" t="str">
            <v>No</v>
          </cell>
          <cell r="AN81">
            <v>9270000</v>
          </cell>
          <cell r="AS81" t="str">
            <v>INVERSION</v>
          </cell>
          <cell r="AT81" t="str">
            <v>NACION</v>
          </cell>
          <cell r="AU81" t="str">
            <v>No</v>
          </cell>
          <cell r="AW81" t="str">
            <v>Supervisión</v>
          </cell>
          <cell r="AX81" t="str">
            <v>CESAR FABIAN GOMEZ VEGA</v>
          </cell>
          <cell r="AY81" t="str">
            <v>Cédula</v>
          </cell>
          <cell r="AZ81">
            <v>79557492</v>
          </cell>
          <cell r="BA81">
            <v>9</v>
          </cell>
          <cell r="BB81" t="str">
            <v>Jefe Oficina Asesora de Planeacion e Innovacion Institucional</v>
          </cell>
          <cell r="BC81">
            <v>46036</v>
          </cell>
          <cell r="BD81">
            <v>46035</v>
          </cell>
          <cell r="BE81" t="str">
            <v>SEGUROS DEL ESTADO S.A.</v>
          </cell>
          <cell r="BF81" t="str">
            <v>2 CUMPLIMIENTO</v>
          </cell>
          <cell r="BG81" t="str">
            <v>1 PÓLIZA</v>
          </cell>
          <cell r="CJ81">
            <v>46216</v>
          </cell>
          <cell r="CK81">
            <v>0</v>
          </cell>
          <cell r="CN81">
            <v>55620000</v>
          </cell>
          <cell r="CO81" t="e">
            <v>#N/A</v>
          </cell>
          <cell r="CP81" t="e">
            <v>#N/A</v>
          </cell>
          <cell r="CQ81" t="e">
            <v>#N/A</v>
          </cell>
          <cell r="CR81">
            <v>80111600</v>
          </cell>
          <cell r="CS81" t="str">
            <v>https://community.secop.gov.co/Public/Tendering/OpportunityDetail/Index?noticeUID=CO1.NTC.9442044&amp;isFromPublicArea=True&amp;isModal=true&amp;asPopupView=true</v>
          </cell>
          <cell r="CT81" t="str">
            <v>En Ejecucion</v>
          </cell>
          <cell r="CU81">
            <v>46053</v>
          </cell>
          <cell r="CW81" t="str">
            <v>ENERO</v>
          </cell>
          <cell r="CX81" t="e">
            <v>#N/A</v>
          </cell>
          <cell r="CY81">
            <v>3</v>
          </cell>
          <cell r="CZ81" t="e">
            <v>#VALUE!</v>
          </cell>
        </row>
        <row r="82">
          <cell r="D82" t="str">
            <v>080-2026</v>
          </cell>
          <cell r="E82" t="str">
            <v>CPS-043-2026</v>
          </cell>
          <cell r="F82" t="str">
            <v>Contrato de Prestacion De Servicios Profesionales</v>
          </cell>
          <cell r="G82" t="str">
            <v>Contratación directa</v>
          </cell>
          <cell r="H82" t="str">
            <v>JOSE MIGUEL MORENO PRIETO</v>
          </cell>
          <cell r="I82" t="str">
            <v>Cédula</v>
          </cell>
          <cell r="J82">
            <v>1002710041</v>
          </cell>
          <cell r="K82">
            <v>7</v>
          </cell>
          <cell r="L82" t="str">
            <v>MASCULINO</v>
          </cell>
          <cell r="M82" t="str">
            <v>Natural</v>
          </cell>
          <cell r="N82" t="str">
            <v>Ninguno</v>
          </cell>
          <cell r="O82">
            <v>36780</v>
          </cell>
          <cell r="P82">
            <v>46192</v>
          </cell>
          <cell r="Q82">
            <v>25</v>
          </cell>
          <cell r="R82" t="str">
            <v>ABOGADO</v>
          </cell>
          <cell r="S82" t="str">
            <v xml:space="preserve">CARRERA 27  # 46 32 </v>
          </cell>
          <cell r="T82" t="str">
            <v>SIACHOQUE</v>
          </cell>
          <cell r="U82" t="str">
            <v>COLOMBIA</v>
          </cell>
          <cell r="V82" t="str">
            <v>MORENOJOTA2000@GMAIL.COM</v>
          </cell>
          <cell r="W82">
            <v>3123226166</v>
          </cell>
          <cell r="X82" t="str">
            <v>NA</v>
          </cell>
          <cell r="Y82" t="str">
            <v>NA</v>
          </cell>
          <cell r="Z82" t="str">
            <v>Titulo profesional + titulo especializacion de 22 meses de experiencia profesional a 32 meses de experiencia profesional (Resolución 861 de 2025)</v>
          </cell>
          <cell r="AA82" t="str">
            <v>Prestar servicios profesionales especializados en derecho a la entidad, con plena autonomía técnica y administrativa, para apoyar la gestión de los asuntos jurídicos relacionados con la elaboración, revisión y análisis de proyectos de actos administrativos, la atención de trámites administrativos y la preparación de respuestas a derechos de petición, requerimientos de entes de control y demás actuaciones jurídicas que se soliciten en el marco de la supervisión del contrato.</v>
          </cell>
          <cell r="AB82" t="str">
            <v>2.2.2.1. Elaborar, revisar y ajustar documentos jurídicos que le sean solicitados en el marco de la
supervisión del contrato, garantizando su solidez técnica, coherencia normativa y alineación con las
funciones misionales de la entidad.
2.2.2.2. Apoyar la formulación de respuestas a trámites, peticiones, quejas, reclamos y demás
solicitudes de carácter jurídico, asegurando el cumplimiento de los términos y requisitos legales
aplicables.
2.2.2.3. Apoyar la atención y seguimiento de invitaciones y trámites administrativos relacionados que
le sean asignados, en articulación con las dependencias competentes.
2.2.2.4. Elaborar memorandos, conceptos u otros documentos jurídicos que se requieran como parte
del cumplimiento del objeto contractual.
2.2.2.5. Asistir y participar en consejos, comités, comisiones, mesas de trabajo o reuniones que sean
convocadas y guarden relación con los temas asignados en el marco del contrato.
2.2.2.6. Organizar el archivo documental, físico y/o digital y realizar su entrega debidamente
consolidada al finalizar el contrato, conforme a las instrucciones del supervisor.</v>
          </cell>
          <cell r="AC82" t="str">
            <v>2.2.2.1. Elaborar, revisar y ajustar documentos jurídicos que le sean solicitados en el marco de la supervisión del contrato, garantizando su solidez técnica, coherencia normativa y alineación con las funciones misionales de la entidad.
2.2.2.2. Apoyar la formulación de respuestas a trámites, peticiones, quejas, reclamos y demás solicitudes de carácter jurídico, asegurando el cumplimiento de los términos y requisitos legales aplicables.
2.2.2.3. Apoyar la atención y seguimiento de invitaciones y trámites administrativos relacionados que le sean asignados, en articulación con las dependencias competentes.
2.2.2.4. Elaborar memorandos, conceptos u otros documentos jurídicos que se requieran como parte del cumplimiento del objeto contractual.
2.2.2.5. Asistir y participar en consejos, comités, comisiones, mesas de trabajo o reuniones que sean convocadas y guarden relación con los temas asignados en el marco del contrato.
2.2.2.6. Organizar el archivo documental, físico y/o digital y realizar su entrega debidamente consolidada al finalizar el contrato, conforme a las instrucciones del supervisor.</v>
          </cell>
          <cell r="AD82" t="str">
            <v>Dirección de Ciencia</v>
          </cell>
          <cell r="AE82" t="str">
            <v>ANDRES FELIPE VALENCIA LOPEZ</v>
          </cell>
          <cell r="AF82">
            <v>75097407</v>
          </cell>
          <cell r="AG82" t="str">
            <v>Secretaria General</v>
          </cell>
          <cell r="AH82">
            <v>46031</v>
          </cell>
          <cell r="AI82">
            <v>46036</v>
          </cell>
          <cell r="AJ82">
            <v>46216</v>
          </cell>
          <cell r="AK82">
            <v>180</v>
          </cell>
          <cell r="AL82">
            <v>51000000</v>
          </cell>
          <cell r="AM82" t="str">
            <v>No</v>
          </cell>
          <cell r="AN82">
            <v>8500000</v>
          </cell>
          <cell r="AS82" t="str">
            <v>INVERSION</v>
          </cell>
          <cell r="AT82" t="str">
            <v>NACION</v>
          </cell>
          <cell r="AU82" t="str">
            <v>No</v>
          </cell>
          <cell r="AW82" t="str">
            <v>Supervisión</v>
          </cell>
          <cell r="AX82" t="str">
            <v xml:space="preserve">KEVIN FERNANDO HENAO MARTINEZ </v>
          </cell>
          <cell r="AY82" t="str">
            <v>Cédula</v>
          </cell>
          <cell r="AZ82">
            <v>1152202917</v>
          </cell>
          <cell r="BA82">
            <v>9</v>
          </cell>
          <cell r="BB82" t="str">
            <v>Asesor, Código 1020 Grado 13</v>
          </cell>
          <cell r="BC82">
            <v>46035</v>
          </cell>
          <cell r="BD82">
            <v>46035</v>
          </cell>
          <cell r="BE82" t="str">
            <v>ASEGURADORA SOLIDARIA DE COLOMBIA</v>
          </cell>
          <cell r="BF82" t="str">
            <v>2 CUMPLIMIENTO</v>
          </cell>
          <cell r="BG82" t="str">
            <v>1 PÓLIZA</v>
          </cell>
          <cell r="CJ82">
            <v>46216</v>
          </cell>
          <cell r="CK82">
            <v>0</v>
          </cell>
          <cell r="CN82">
            <v>51000000</v>
          </cell>
          <cell r="CO82" t="e">
            <v>#N/A</v>
          </cell>
          <cell r="CP82" t="e">
            <v>#N/A</v>
          </cell>
          <cell r="CQ82" t="e">
            <v>#N/A</v>
          </cell>
          <cell r="CR82">
            <v>80111600</v>
          </cell>
          <cell r="CS82" t="str">
            <v>https://community.secop.gov.co/Public/Tendering/OpportunityDetail/Index?noticeUID=CO1.NTC.9446163&amp;isFromPublicArea=True&amp;isModal=true&amp;asPopupView=true</v>
          </cell>
          <cell r="CT82" t="str">
            <v>En Ejecucion</v>
          </cell>
          <cell r="CU82">
            <v>46053</v>
          </cell>
          <cell r="CW82" t="str">
            <v>ENERO</v>
          </cell>
          <cell r="CX82" t="e">
            <v>#N/A</v>
          </cell>
          <cell r="CY82">
            <v>4</v>
          </cell>
          <cell r="CZ82" t="e">
            <v>#VALUE!</v>
          </cell>
        </row>
        <row r="83">
          <cell r="D83" t="str">
            <v>081-2026</v>
          </cell>
          <cell r="E83" t="str">
            <v>CPS-044-2026</v>
          </cell>
          <cell r="F83" t="str">
            <v>Contrato de Prestacion De Servicios Profesionales</v>
          </cell>
          <cell r="G83" t="str">
            <v>Contratación directa</v>
          </cell>
          <cell r="H83" t="str">
            <v>IVONNE ADRIANA ESGUERRA MARQUEZ</v>
          </cell>
          <cell r="I83" t="str">
            <v>Cédula</v>
          </cell>
          <cell r="J83">
            <v>52430838</v>
          </cell>
          <cell r="K83">
            <v>9</v>
          </cell>
          <cell r="L83" t="str">
            <v>FEMENINO</v>
          </cell>
          <cell r="M83" t="str">
            <v>Natural</v>
          </cell>
          <cell r="N83" t="str">
            <v>Ninguno</v>
          </cell>
          <cell r="O83">
            <v>28716</v>
          </cell>
          <cell r="P83">
            <v>46192</v>
          </cell>
          <cell r="Q83">
            <v>47</v>
          </cell>
          <cell r="R83" t="str">
            <v>FISOTERAPEUTA</v>
          </cell>
          <cell r="S83" t="str">
            <v xml:space="preserve">CARRERA 19  # 183 51 TORRE 1 APTO 603 </v>
          </cell>
          <cell r="T83" t="str">
            <v>BOGOTA D.C.</v>
          </cell>
          <cell r="U83" t="str">
            <v>COLOMBIA</v>
          </cell>
          <cell r="V83" t="str">
            <v>ESGUERRAFUENTES@HOTMAIL.COM</v>
          </cell>
          <cell r="W83">
            <v>3108559089</v>
          </cell>
          <cell r="X83" t="str">
            <v>NA</v>
          </cell>
          <cell r="Y83" t="str">
            <v>NA</v>
          </cell>
          <cell r="Z83" t="str">
            <v>Titulo profesional + titulo especializacion de 22 meses de experiencia profesional a 32 meses de experiencia profesional (Resolución 861 de 2025)</v>
          </cell>
          <cell r="AA83" t="str">
            <v>La contratista se obliga a prestar a la Entidad, con plena autonomía técnica y administrativa, los servicios profesionales especializados apoyando a la Oficina Asesora de Planeación e Innovación Institucional en el seguimiento, monitoreo y actualización del Plan Estratégico Institucional y del Plan de Acción Institucional, brindando acompañamiento a las áreas técnicas para asegurar la calidad y coherencia de la información reportada. Así mismo, apoyará el cargue, seguimiento, verificación y capacitación sobre el uso del módulo de planes e indicadores de la herramienta GINA.</v>
          </cell>
          <cell r="AB83" t="str">
            <v>2.2.2.1 Apoyar el seguimiento, monitoreo y actualización del Plan Estratégico Institucional y del Plan de Acción
Institucional, brindando acompañamiento técnico a las dependencias de la Entidad con el fin de asegurar la coherencia,
calidad, trazabilidad y pertinencia de la información registrada y reportada.
2.2.2.2 Brindar apoyo en el cargue, seguimiento y fortalecimiento de capacidades técnicas a las áreas responsables
sobre el uso de los módulos de Planes e Indicadores de la herramienta GINA, garantizando la oportunidad, consistencia
y confiabilidad de los reportes institucionales
2.2.2.3 Verificar el cumplimiento de los requisitos técnicos, metodológicos y de reporte establecidos para las áreas
responsables en los módulos de Planes e Indicadores de GINA, promoviendo el cierre de brechas, la mejora continua y la
calidad de la información institucional.
2.2.2.4 Elaborar y consolidar insumos técnicos e informes de gestión requeridos para la atención oportuna de solicitudes
de información oficial, tanto internas como externas, asegurando la calidad, pertinencia y cumplimiento de los lineamientos
institucionales, normativos y de los organismos de control
2.2.2.5 Atender de manera oportuna, verificable y trazable los requerimientos de información interna y externa
relacionados con los planes institucionales, indicadores estratégicos y programáticos, garantizando la consistencia,
pertinencia y oportunidad de la información suministrada.
2.2.2.6 Participar activamente en reuniones, talleres, comités y demás espacios convocados por la supervisión o por la
Oficina Asesora de Planeación e Innovación Institucional, aportando insumos técnicos orientados al fortalecimiento,
articulación y mejora continua de los procesos de planeación y gestión institucional.</v>
          </cell>
          <cell r="AC83" t="str">
            <v>2.2.2.1 Apoyar el seguimiento, monitoreo y actualización del Plan Estratégico Institucional y del Plan de Acción Institucional, brindando acompañamiento técnico a las dependencias de la Entidad con el fin de asegurar la coherencia, calidad, trazabilidad y pertinencia de la información registrada y reportada.
2.2.2.2 Brindar apoyo en el cargue, seguimiento y fortalecimiento de capacidades técnicas a las áreas responsables sobre el uso de los módulos de Planes e Indicadores de la herramienta GINA, garantizando la oportunidad, consistencia y confiabilidad de los reportes institucionales
2.2.2.3 Verificar el cumplimiento de los requisitos técnicos, metodológicos y de reporte establecidos para las áreas responsables en los módulos de Planes e Indicadores de GINA, promoviendo el cierre de brechas, la mejora continua y la calidad de la información institucional.
2.2.2.4 Elaborar y consolidar insumos técnicos e informes de gestión requeridos para la atención oportuna de solicitudes de información oficial, tanto internas como externas, asegurando la calidad, pertinencia y cumplimiento de los lineamientos institucionales, normativos y de los organismos de control
2.2.2.5 Atender de manera oportuna, verificable y trazable los requerimientos de información interna y externa relacionados con los planes institucionales, indicadores estratégicos y programáticos, garantizando la consistencia, pertinencia y oportunidad de la información suministrada.
2.2.2.6 Participar activamente en reuniones, talleres, comités y demás espacios convocados por la supervisión o por la Oficina Asesora de Planeación e Innovación Institucional, aportando insumos técnicos orientados al fortalecimiento, articulación y mejora continua de los procesos de planeación y gestión institucional.</v>
          </cell>
          <cell r="AD83" t="str">
            <v>Oficina Asesora de Planeación e Innovación Institucional</v>
          </cell>
          <cell r="AE83" t="str">
            <v>ANDRES FELIPE VALENCIA LOPEZ</v>
          </cell>
          <cell r="AF83">
            <v>75097407</v>
          </cell>
          <cell r="AG83" t="str">
            <v>Secretaria General</v>
          </cell>
          <cell r="AH83">
            <v>46031</v>
          </cell>
          <cell r="AI83">
            <v>46036</v>
          </cell>
          <cell r="AJ83">
            <v>46216</v>
          </cell>
          <cell r="AK83">
            <v>180</v>
          </cell>
          <cell r="AL83">
            <v>54105900</v>
          </cell>
          <cell r="AM83" t="str">
            <v>No</v>
          </cell>
          <cell r="AN83">
            <v>9017650</v>
          </cell>
          <cell r="AS83" t="str">
            <v>INVERSION</v>
          </cell>
          <cell r="AT83" t="str">
            <v>NACION</v>
          </cell>
          <cell r="AU83" t="str">
            <v>No</v>
          </cell>
          <cell r="AW83" t="str">
            <v>Supervisión</v>
          </cell>
          <cell r="AX83" t="str">
            <v>CESAR FABIAN GOMEZ VEGA</v>
          </cell>
          <cell r="AY83" t="str">
            <v>Cédula</v>
          </cell>
          <cell r="AZ83">
            <v>79557492</v>
          </cell>
          <cell r="BA83">
            <v>9</v>
          </cell>
          <cell r="BB83" t="str">
            <v>Jefe Oficina Asesora de Planeacion e Innovacion Institucional</v>
          </cell>
          <cell r="BC83">
            <v>46035</v>
          </cell>
          <cell r="BD83">
            <v>46035</v>
          </cell>
          <cell r="BE83" t="str">
            <v>SEGUROS DEL ESTADO S.A.</v>
          </cell>
          <cell r="BF83" t="str">
            <v>2 CUMPLIMIENTO</v>
          </cell>
          <cell r="BG83" t="str">
            <v>1 PÓLIZA</v>
          </cell>
          <cell r="CJ83">
            <v>46216</v>
          </cell>
          <cell r="CK83">
            <v>0</v>
          </cell>
          <cell r="CN83">
            <v>54105900</v>
          </cell>
          <cell r="CO83" t="e">
            <v>#N/A</v>
          </cell>
          <cell r="CP83" t="e">
            <v>#N/A</v>
          </cell>
          <cell r="CQ83" t="e">
            <v>#N/A</v>
          </cell>
          <cell r="CR83">
            <v>80111600</v>
          </cell>
          <cell r="CS83" t="str">
            <v>https://community.secop.gov.co/Public/Tendering/OpportunityDetail/Index?noticeUID=CO1.NTC.9445190&amp;isFromPublicArea=True&amp;isModal=true&amp;asPopupView=true</v>
          </cell>
          <cell r="CT83" t="str">
            <v>En Ejecucion</v>
          </cell>
          <cell r="CU83">
            <v>46053</v>
          </cell>
          <cell r="CW83" t="str">
            <v>ENERO</v>
          </cell>
          <cell r="CX83" t="e">
            <v>#N/A</v>
          </cell>
          <cell r="CY83">
            <v>2</v>
          </cell>
          <cell r="CZ83" t="e">
            <v>#VALUE!</v>
          </cell>
        </row>
        <row r="84">
          <cell r="D84" t="str">
            <v>082-2026</v>
          </cell>
          <cell r="E84" t="str">
            <v>CPS-045-2026</v>
          </cell>
          <cell r="F84" t="str">
            <v>Contrato de Prestacion De Servicios Profesionales</v>
          </cell>
          <cell r="G84" t="str">
            <v>Contratación directa</v>
          </cell>
          <cell r="H84" t="str">
            <v>ALBA LISETH TORRES LOPEZ</v>
          </cell>
          <cell r="I84" t="str">
            <v>Cédula</v>
          </cell>
          <cell r="J84">
            <v>52960403</v>
          </cell>
          <cell r="K84">
            <v>2</v>
          </cell>
          <cell r="L84" t="str">
            <v>FEMENINO</v>
          </cell>
          <cell r="M84" t="str">
            <v>Natural</v>
          </cell>
          <cell r="N84" t="str">
            <v>Ninguno</v>
          </cell>
          <cell r="O84">
            <v>30142</v>
          </cell>
          <cell r="P84">
            <v>46192</v>
          </cell>
          <cell r="Q84">
            <v>43</v>
          </cell>
          <cell r="R84" t="str">
            <v>COMUNICADOR SOCIAL Y PERIODISMO</v>
          </cell>
          <cell r="S84" t="str">
            <v xml:space="preserve">CARRERA 20 N  # 20 A 85 TORRE 8 APTO 301 APARTAMENTO CIUDAD SABANA PUENTE ARANDA </v>
          </cell>
          <cell r="T84" t="str">
            <v>MOSQUERA</v>
          </cell>
          <cell r="U84" t="str">
            <v>COLOMBIA</v>
          </cell>
          <cell r="V84" t="str">
            <v>LISLOPZ@GMAIL.COM</v>
          </cell>
          <cell r="W84">
            <v>3167563454</v>
          </cell>
          <cell r="X84" t="str">
            <v>NA</v>
          </cell>
          <cell r="Y84" t="str">
            <v>NA</v>
          </cell>
          <cell r="Z84" t="str">
            <v>Titulo profesional + titulo especializacion de 33 o mas meses de experiencia profesional (Resolución 861 de 2025)</v>
          </cell>
          <cell r="AA84" t="str">
            <v>El CONTRATISTA se obliga a prestar a la ENTIDAD, con plena autonomía técnica y administrativa, los servicios profesionales especializados en la Oficina Asesora de Comunicaciones del Ministerio de Ciencia, Tecnología e Innovación, con el fin de apoyar la generación, revisión y seguimiento de los contenidos de comunicación, garantizando su calidad y trazabilidad, en el marco de la estrategia de comunicación interna y externa del Ministerio.</v>
          </cell>
          <cell r="AB84" t="str">
            <v>2.2.2.1. Apoyar en la implementación del plan externo de comunicación y proponer acciones estratégicas para
impulsar y posicionar los programas e iniciativas de los Viceministerios del Ministerio de Ciencia, Tecnología e
Innovación.
2.2.2.2. Apoyar en el diseño y ejecución de campañas de comunicación externa que estén alineadas con los
objetivos institucionales de Minciencias.
2.2.2.3. Establecer y gestionar alianzas y relaciones con entidades del sistema de Ciencia, Tecnología e
Innovación para potenciar e impulsar las iniciativas institucionales.
2.2.2.4. Realizar las investigaciones necesarias en las dependencias del Ministerio, con el fin de conceptualizar
estrategias de comunicación efectivas dirigidas a la ciudadanía y los públicos de interés.
2.2.2.5. Apoyar en la redacción y revisión de los contenidos de comunicación aptos para diferentes plataformas
(web, boletines, material impreso, etc.), asegurando la claridad y coherencia del mensaje institucional.
2.2.2.6. Apoyar la creación de estrategias específicas de comunicación para actividades o eventos puntuales
requeridos por las áreas y programas del Ministerio.
2.2.2.7. Acompañar a las áreas del Ministerio en las reuniones estratégicas en las que se solicite presencia del
equipo de comunicaciones, con el fin de transmitir las directrices comunicacionales y definir las actividades a
realizar.
2.2.2.8. Asistir puntualmente a las reuniones de tráfico, comités y demás encuentros de la Oficina Asesora de
Comunicaciones a las que sea convocado o asignado por el jefe de la Oficina, para la debida coordinación de
las tareas.</v>
          </cell>
          <cell r="AC84" t="str">
            <v>2.2.2.1. Apoyar en la implementación del plan externo de comunicación y proponer acciones estratégicas para impulsar y posicionar los programas e iniciativas de los Viceministerios del Ministerio de Ciencia, Tecnología e Innovación.
2.2.2.2. Apoyar en el diseño y ejecución de campañas de comunicación externa que estén alineadas con los objetivos institucionales de Minciencias.
2.2.2.3. Establecer y gestionar alianzas y relaciones con entidades del sistema de Ciencia, Tecnología e Innovación para potenciar e impulsar las iniciativas institucionales.
2.2.2.4. Realizar las investigaciones necesarias en las dependencias del Ministerio, con el fin de conceptualizar estrategias de comunicación efectivas dirigidas a la ciudadanía y los públicos de interés.
2.2.2.5. Apoyar en la redacción y revisión de los contenidos de comunicación aptos para diferentes plataformas (web, boletines, material impreso, etc.), asegurando la claridad y coherencia del mensaje institucional.
2.2.2.6. Apoyar la creación de estrategias específicas de comunicación para actividades o eventos puntuales requeridos por las áreas y programas del Ministerio.
2.2.2.7. Acompañar a las áreas del Ministerio en las reuniones estratégicas en las que se solicite presencia del equipo de comunicaciones, con el fin de transmitir las directrices comunicacionales y definir las actividades a realizar.
2.2.2.8. Asistir puntualmente a las reuniones de tráfico, comités y demás encuentros de la Oficina Asesora de Comunicaciones a las que sea convocado o asignado por el jefe de la Oficina, para la debida coordinación de las tareas.</v>
          </cell>
          <cell r="AD84" t="str">
            <v>Oficina Asesora de Comunicaciones</v>
          </cell>
          <cell r="AE84" t="str">
            <v>ANDRES FELIPE VALENCIA LOPEZ</v>
          </cell>
          <cell r="AF84">
            <v>75097407</v>
          </cell>
          <cell r="AG84" t="str">
            <v>Secretaria General</v>
          </cell>
          <cell r="AH84">
            <v>46031</v>
          </cell>
          <cell r="AI84">
            <v>46035</v>
          </cell>
          <cell r="AJ84">
            <v>46215</v>
          </cell>
          <cell r="AK84">
            <v>180</v>
          </cell>
          <cell r="AL84">
            <v>58710000</v>
          </cell>
          <cell r="AM84" t="str">
            <v>No</v>
          </cell>
          <cell r="AN84">
            <v>9785000</v>
          </cell>
          <cell r="AS84" t="str">
            <v>INVERSION</v>
          </cell>
          <cell r="AT84" t="str">
            <v>NACION</v>
          </cell>
          <cell r="AU84" t="str">
            <v>No</v>
          </cell>
          <cell r="AW84" t="str">
            <v>Supervisión</v>
          </cell>
          <cell r="AX84" t="str">
            <v>SEBASTIAN RUIZ MOLINA</v>
          </cell>
          <cell r="AY84" t="str">
            <v>Cédula</v>
          </cell>
          <cell r="AZ84">
            <v>1136882634</v>
          </cell>
          <cell r="BA84">
            <v>8</v>
          </cell>
          <cell r="BB84" t="str">
            <v>Jefe de la Oficina de Comunicaciones</v>
          </cell>
          <cell r="BC84">
            <v>46035</v>
          </cell>
          <cell r="BD84">
            <v>46032</v>
          </cell>
          <cell r="BE84" t="str">
            <v>SEGUROS DEL ESTADO S.A.</v>
          </cell>
          <cell r="BF84" t="str">
            <v>2 CUMPLIMIENTO</v>
          </cell>
          <cell r="BG84" t="str">
            <v>1 PÓLIZA</v>
          </cell>
          <cell r="CH84">
            <v>46149</v>
          </cell>
          <cell r="CI84">
            <v>37509167</v>
          </cell>
          <cell r="CJ84">
            <v>46149</v>
          </cell>
          <cell r="CK84">
            <v>0</v>
          </cell>
          <cell r="CM84" t="str">
            <v>TERMINACION ANTICIPADA //</v>
          </cell>
          <cell r="CN84">
            <v>37509167</v>
          </cell>
          <cell r="CO84" t="e">
            <v>#N/A</v>
          </cell>
          <cell r="CP84" t="e">
            <v>#N/A</v>
          </cell>
          <cell r="CQ84" t="e">
            <v>#N/A</v>
          </cell>
          <cell r="CR84">
            <v>80111600</v>
          </cell>
          <cell r="CS84" t="str">
            <v>https://community.secop.gov.co/Public/Tendering/OpportunityDetail/Index?noticeUID=CO1.NTC.9445914&amp;isFromPublicArea=True&amp;isModal=true&amp;asPopupView=true</v>
          </cell>
          <cell r="CT84" t="str">
            <v>Terminado Anticipadamente</v>
          </cell>
          <cell r="CU84">
            <v>46053</v>
          </cell>
          <cell r="CV84">
            <v>46173</v>
          </cell>
          <cell r="CW84" t="str">
            <v>MAYO</v>
          </cell>
          <cell r="CX84" t="e">
            <v>#N/A</v>
          </cell>
          <cell r="CY84">
            <v>9</v>
          </cell>
          <cell r="CZ84" t="e">
            <v>#VALUE!</v>
          </cell>
        </row>
        <row r="85">
          <cell r="D85" t="str">
            <v>083-2026</v>
          </cell>
          <cell r="E85" t="str">
            <v>CPS-046-2026</v>
          </cell>
          <cell r="F85" t="str">
            <v>Contrato de Prestacion De Servicios Profesionales</v>
          </cell>
          <cell r="G85" t="str">
            <v>Contratación directa</v>
          </cell>
          <cell r="H85" t="str">
            <v>IRMA MILENA ROSALES MENDEZ</v>
          </cell>
          <cell r="I85" t="str">
            <v>Cédula</v>
          </cell>
          <cell r="J85">
            <v>31521161</v>
          </cell>
          <cell r="K85">
            <v>6</v>
          </cell>
          <cell r="L85" t="str">
            <v>FEMENINO</v>
          </cell>
          <cell r="M85" t="str">
            <v>Natural</v>
          </cell>
          <cell r="N85" t="str">
            <v>Ninguno</v>
          </cell>
          <cell r="O85">
            <v>22230</v>
          </cell>
          <cell r="P85">
            <v>46192</v>
          </cell>
          <cell r="Q85">
            <v>65</v>
          </cell>
          <cell r="R85" t="str">
            <v>ADMINISTRADOR DE EMPRESAS TURISTICAS Y HOTELERAS</v>
          </cell>
          <cell r="S85" t="str">
            <v xml:space="preserve">CALLE 147 N  # 12 91 APARTAMENTO 105 CEDRITOS </v>
          </cell>
          <cell r="T85" t="str">
            <v>BOGOTA D.C.</v>
          </cell>
          <cell r="U85" t="str">
            <v>COLOMBIA</v>
          </cell>
          <cell r="V85" t="str">
            <v>IRMAMILENAR@HOTMAIL.COM</v>
          </cell>
          <cell r="W85">
            <v>3183900981</v>
          </cell>
          <cell r="X85" t="str">
            <v>NA</v>
          </cell>
          <cell r="Y85" t="str">
            <v>NA</v>
          </cell>
          <cell r="Z85" t="str">
            <v>Titulo profesional + titulo especializacion de 22 meses de experiencia profesional a 32 meses de experiencia profesional (Resolución 861 de 2025)</v>
          </cell>
          <cell r="AA85" t="str">
            <v>El CONTRATISTA se obliga a prestar a la ENTIDAD, con plena autonómica técnica y administrativa, los servicios profesionales especializados para apoyar a la Oficina Asesora de Comunicaciones del Ministerio de Ciencia Tecnología e Innovación, en la planeación, seguimiento financiero del presupuesto, gestión y apoyo a los procesos de contratación, y en la realización de las actividades administrativas y operativas necesarias para el cumplimiento de los objetivos de la dependencia, de conformidad con los procesos y procedimientos definidos por el Ministerio.</v>
          </cell>
          <cell r="AB85" t="str">
            <v>2.2.2.1. Apoyar administrativamente, técnicamente y hacer seguimiento a la totalidad de los procesos de contratación
que requiera la Oficina Asesora de Comunicaciones, incluyendo los procesos de solicitud, revisión de presupuesto,
elaboración de documentos previos (cotizaciones, estudios de mercado, estudios previos, etc.), cierres y liquidación
de los contratos suscritos.
2.2.2.2 Apoyar el control, la solicitud de certificados de disponibilidad y el seguimiento detallado del presupuesto
asignado a la OAC, verificando su ejecución de acuerdo con las contrataciones y compromisos adquiridos
2.2.2.3. Realizar el seguimiento al proceso de solicitudes de elaboración de contratos de prestación de servicios
profesionales y de apoyo a la gestión, desde la recepción de la documentación hasta su envío final a la Secretaría
General.
2.2.2.4. Facilitar los insumos y apoyar el seguimiento de los requerimientos y solicitudes elevadas por las oficinas de
Control Interno, Jurídica, Planeación, Secretaría General, Dirección Administrativa y Financiera, u otras
dependencias, para garantizar la respuesta oportuna.
2.2.2.5. Apoyar la revisión, el seguimiento y la consolidación de los informes de avance, informes finales y demás
documentos que se requieran para el seguimiento de la ejecución contractual.
2.2.2.6. Elaborar, radicar y hacer el seguimiento necesario a los formatos de gastos de desplazamiento y las
comisiones de servicios requeridas por la dependencia
2.2.2.7. Asistir a las reuniones de tráfico de la Oficina Asesora de Comunicaciones a las cuales sea convocada y a
las que le asigne el jefe de la OAC.</v>
          </cell>
          <cell r="AC85" t="str">
            <v>2.2.2.1. Apoyar administrativamente, técnicamente y hacer seguimiento a la totalidad de los procesos de contratación que requiera la Oficina Asesora de Comunicaciones, incluyendo los procesos de solicitud, revisión de presupuesto, elaboración de documentos previos (cotizaciones, estudios de mercado, estudios previos, etc.), cierres y liquidación de los contratos suscritos.
2.2.2.2 Apoyar el control, la solicitud de certificados de disponibilidad y el seguimiento detallado del presupuesto asignado a la OAC, verificando su ejecución de acuerdo con las contrataciones y compromisos adquiridos
2.2.2.3. Realizar el seguimiento al proceso de solicitudes de elaboración de contratos de prestación de servicios profesionales y de apoyo a la gestión, desde la recepción de la documentación hasta su envío final a la Secretaría General.
2.2.2.4. Facilitar los insumos y apoyar el seguimiento de los requerimientos y solicitudes elevadas por las oficinas de Control Interno, Jurídica, Planeación, Secretaría General, Dirección Administrativa y Financiera, u otras dependencias, para garantizar la respuesta oportuna.
2.2.2.5. Apoyar la revisión, el seguimiento y la consolidación de los informes de avance, informes finales y demás documentos que se requieran para el seguimiento de la ejecución contractual.
2.2.2.6. Elaborar, radicar y hacer el seguimiento necesario a los formatos de gastos de desplazamiento y las comisiones de servicios requeridas por la dependencia
2.2.2.7. Asistir a las reuniones de tráfico de la Oficina Asesora de Comunicaciones a las cuales sea convocada y a las que le asigne el jefe de la OAC.</v>
          </cell>
          <cell r="AD85" t="str">
            <v>Oficina Asesora de Comunicaciones</v>
          </cell>
          <cell r="AE85" t="str">
            <v>ANDRES FELIPE VALENCIA LOPEZ</v>
          </cell>
          <cell r="AF85">
            <v>75097407</v>
          </cell>
          <cell r="AG85" t="str">
            <v>Secretaria General</v>
          </cell>
          <cell r="AH85">
            <v>46031</v>
          </cell>
          <cell r="AI85">
            <v>46035</v>
          </cell>
          <cell r="AJ85">
            <v>46215</v>
          </cell>
          <cell r="AK85">
            <v>180</v>
          </cell>
          <cell r="AL85">
            <v>45000000</v>
          </cell>
          <cell r="AM85" t="str">
            <v>No</v>
          </cell>
          <cell r="AN85">
            <v>7500000</v>
          </cell>
          <cell r="AS85" t="str">
            <v>INVERSION</v>
          </cell>
          <cell r="AT85" t="str">
            <v>NACION</v>
          </cell>
          <cell r="AU85" t="str">
            <v>No</v>
          </cell>
          <cell r="AW85" t="str">
            <v>Supervisión</v>
          </cell>
          <cell r="AX85" t="str">
            <v>SEBASTIAN RUIZ MOLINA</v>
          </cell>
          <cell r="AY85" t="str">
            <v>Cédula</v>
          </cell>
          <cell r="AZ85">
            <v>1136882634</v>
          </cell>
          <cell r="BA85">
            <v>8</v>
          </cell>
          <cell r="BB85" t="str">
            <v>Jefe de la Oficina de Comunicaciones</v>
          </cell>
          <cell r="BC85">
            <v>46035</v>
          </cell>
          <cell r="BD85">
            <v>46032</v>
          </cell>
          <cell r="BE85" t="str">
            <v>SEGUROS DEL ESTADO S.A.</v>
          </cell>
          <cell r="BF85" t="str">
            <v>2 CUMPLIMIENTO</v>
          </cell>
          <cell r="BG85" t="str">
            <v>1 PÓLIZA</v>
          </cell>
          <cell r="CJ85">
            <v>46215</v>
          </cell>
          <cell r="CK85">
            <v>0</v>
          </cell>
          <cell r="CN85">
            <v>45000000</v>
          </cell>
          <cell r="CO85" t="e">
            <v>#N/A</v>
          </cell>
          <cell r="CP85" t="e">
            <v>#N/A</v>
          </cell>
          <cell r="CQ85" t="e">
            <v>#N/A</v>
          </cell>
          <cell r="CR85">
            <v>80111600</v>
          </cell>
          <cell r="CS85" t="str">
            <v>https://community.secop.gov.co/Public/Tendering/OpportunityDetail/Index?noticeUID=CO1.NTC.9445635&amp;isFromPublicArea=True&amp;isModal=true&amp;asPopupView=true</v>
          </cell>
          <cell r="CT85" t="str">
            <v>En Ejecucion</v>
          </cell>
          <cell r="CU85">
            <v>46053</v>
          </cell>
          <cell r="CW85" t="str">
            <v>ENERO</v>
          </cell>
          <cell r="CX85" t="e">
            <v>#N/A</v>
          </cell>
          <cell r="CY85">
            <v>5</v>
          </cell>
          <cell r="CZ85" t="e">
            <v>#VALUE!</v>
          </cell>
        </row>
        <row r="86">
          <cell r="D86" t="str">
            <v>084-2026</v>
          </cell>
          <cell r="E86" t="str">
            <v>CPS-047-2026</v>
          </cell>
          <cell r="F86" t="str">
            <v>Contrato de Prestacion De Servicios Profesionales</v>
          </cell>
          <cell r="G86" t="str">
            <v>Contratación directa</v>
          </cell>
          <cell r="H86" t="str">
            <v>CAMILO JOSE GALEANO CARRANZA</v>
          </cell>
          <cell r="I86" t="str">
            <v>Cédula</v>
          </cell>
          <cell r="J86">
            <v>1014197534</v>
          </cell>
          <cell r="K86">
            <v>9</v>
          </cell>
          <cell r="L86" t="str">
            <v>MASCULINO</v>
          </cell>
          <cell r="M86" t="str">
            <v>Natural</v>
          </cell>
          <cell r="N86" t="str">
            <v>Ninguno</v>
          </cell>
          <cell r="O86">
            <v>32525</v>
          </cell>
          <cell r="P86">
            <v>46192</v>
          </cell>
          <cell r="Q86">
            <v>37</v>
          </cell>
          <cell r="R86" t="str">
            <v xml:space="preserve">PROFESIONAL EN CINE Y TELEVISION	</v>
          </cell>
          <cell r="S86" t="str">
            <v xml:space="preserve">CARRERA 113 N  # 83 A 42 TORRE 7 APT 604 APARTAMENTO CIUDADELA COLSUBCIDIO </v>
          </cell>
          <cell r="T86" t="str">
            <v>BOGOTA D.C.</v>
          </cell>
          <cell r="U86" t="str">
            <v>COLOMBIA</v>
          </cell>
          <cell r="V86" t="str">
            <v>KMILOJGALEANOC@GMAIL.COM</v>
          </cell>
          <cell r="W86">
            <v>3124350036</v>
          </cell>
          <cell r="X86" t="str">
            <v>NA</v>
          </cell>
          <cell r="Y86" t="str">
            <v>NA</v>
          </cell>
          <cell r="Z86" t="str">
            <v>Titulo profesional + titulo especializacion de 22 meses de experiencia profesional a 32 meses de experiencia profesional (Resolución 861 de 2025)</v>
          </cell>
          <cell r="AA86" t="str">
            <v>El CONTRATISTA se obliga a prestar a la ENTIDAD, con plena autonomía técnica y administrativa, los servicios profesionales especializados para apoyar a la Oficina Asesora de Comunicaciones del Ministerio de Ciencia Tecnología e Innovación en la generación de registros fotográficos de alta calidad y la producción de contenidos audiovisuales, así como también de cubrir la agenda de la ministra y viceministros, en eventos, actividades y espacios de socialización en todo el territorio, de conformidad con los lineamientos v normas definidas oor el Ministerio.</v>
          </cell>
          <cell r="AB86" t="str">
            <v>2.2.2.1. Realizar la cobertura y registro audiovisual y fotográfico de eventos, grabaciones, actividades y
acciones oficiales del Despacho y de las diferentes dependencias de la Entidad que así lo requieran.
2.2.2.2. Acompañar y cubrir las diferentes actividades institucionales dentro y fuera de las instalaciones del
Ministerio, incluyendo el cubrimiento en territorio de eventos donde sea requerido por el despacho.
2.2.2.3. Adelantar la grabación y envío en tiempo real de material prioritario durante los cubrimientos en campo,
tales como: fulles de voceros, entrevistas a beneficiarios/validadores, e imágenes de apoyo en formatos óptimos
para televisión, redes sociales y otras plataformas.
2.2.2.4. Apoyar la edición y postproducción del material generado, incluyendo fotografías, videos, testimonios
en video, cápsulas institucionales y reels que le sean asignados por la Oficina Asesora de Comunicaciones
2.2.2.5. Suministrar el material fotográfico y de video de manera oportuna y rápida a la OAC, garantizando que
el contenido esté disponible para la difusión en redes sociales, la página web del Ministerio de Ciencia,
Tecnología e Innovación.
2.2.2.6. Actualizar y catalogar de forma ordenada el material de archivo de fotografía y video, indicando fechas
y nombres, a través de los canales o plataformas de almacenamiento dispuestos por la Entidad.
2.2.2.7. Guardar en estricta confidencialidad la información contenida en los documentos e imágenes que
lleguen a su conocimiento con ocasión de la labor encomendada.
2.2.2.8. Asistir a los comités, grupos de trabajo y demás reuniones programadas por la OAC, previas a los
eventos o cubrimientos, con el fin de contextualizar y coordinar las labores de producción a realizar.</v>
          </cell>
          <cell r="AC86" t="str">
            <v>2.2.2.1. Realizar la cobertura y registro audiovisual y fotográfico de eventos, grabaciones, actividades y acciones oficiales del Despacho y de las diferentes dependencias de la Entidad que así lo requieran.
2.2.2.2. Acompañar y cubrir las diferentes actividades institucionales dentro y fuera de las instalaciones del Ministerio, incluyendo el cubrimiento en territorio de eventos donde sea requerido por el despacho.
2.2.2.3. Adelantar la grabación y envío en tiempo real de material prioritario durante los cubrimientos en campo, tales como: fulles de voceros, entrevistas a beneficiarios/validadores, e imágenes de apoyo en formatos óptimos para televisión, redes sociales y otras plataformas.
2.2.2.4. Apoyar la edición y postproducción del material generado, incluyendo fotografías, videos, testimonios en video, cápsulas institucionales y reels que le sean asignados por la Oficina Asesora de Comunicaciones
2.2.2.5. Suministrar el material fotográfico y de video de manera oportuna y rápida a la OAC, garantizando que el contenido esté disponible para la difusión en redes sociales, la página web del Ministerio de Ciencia, Tecnología e Innovación.
2.2.2.6. Actualizar y catalogar de forma ordenada el material de archivo de fotografía y video, indicando fechas y nombres, a través de los canales o plataformas de almacenamiento dispuestos por la Entidad.
2.2.2.7. Guardar en estricta confidencialidad la información contenida en los documentos e imágenes que lleguen a su conocimiento con ocasión de la labor encomendada.
2.2.2.8. Asistir a los comités, grupos de trabajo y demás reuniones programadas por la OAC, previas a los eventos o cubrimientos, con el fin de contextualizar y coordinar las labores de producción a realizar.</v>
          </cell>
          <cell r="AD86" t="str">
            <v>Oficina Asesora de Comunicaciones</v>
          </cell>
          <cell r="AE86" t="str">
            <v>ANDRES FELIPE VALENCIA LOPEZ</v>
          </cell>
          <cell r="AF86">
            <v>75097407</v>
          </cell>
          <cell r="AG86" t="str">
            <v>Secretaria General</v>
          </cell>
          <cell r="AH86">
            <v>46031</v>
          </cell>
          <cell r="AI86">
            <v>46036</v>
          </cell>
          <cell r="AJ86">
            <v>46216</v>
          </cell>
          <cell r="AK86">
            <v>180</v>
          </cell>
          <cell r="AL86">
            <v>54000000</v>
          </cell>
          <cell r="AM86" t="str">
            <v>No</v>
          </cell>
          <cell r="AN86">
            <v>9000000</v>
          </cell>
          <cell r="AS86" t="str">
            <v>INVERSION</v>
          </cell>
          <cell r="AT86" t="str">
            <v>NACION</v>
          </cell>
          <cell r="AU86" t="str">
            <v>No</v>
          </cell>
          <cell r="AW86" t="str">
            <v>Supervisión</v>
          </cell>
          <cell r="AX86" t="str">
            <v>SEBASTIAN RUIZ MOLINA</v>
          </cell>
          <cell r="AY86" t="str">
            <v>Cédula</v>
          </cell>
          <cell r="AZ86">
            <v>1136882634</v>
          </cell>
          <cell r="BA86">
            <v>8</v>
          </cell>
          <cell r="BB86" t="str">
            <v>Jefe de la Oficina de Comunicaciones</v>
          </cell>
          <cell r="BC86">
            <v>46036</v>
          </cell>
          <cell r="BD86">
            <v>46032</v>
          </cell>
          <cell r="BE86" t="str">
            <v>SEGUROS DEL ESTADO S.A.</v>
          </cell>
          <cell r="BF86" t="str">
            <v>2 CUMPLIMIENTO</v>
          </cell>
          <cell r="BG86" t="str">
            <v>1 PÓLIZA</v>
          </cell>
          <cell r="CJ86">
            <v>46216</v>
          </cell>
          <cell r="CK86">
            <v>0</v>
          </cell>
          <cell r="CN86">
            <v>54000000</v>
          </cell>
          <cell r="CO86" t="e">
            <v>#N/A</v>
          </cell>
          <cell r="CP86" t="e">
            <v>#N/A</v>
          </cell>
          <cell r="CQ86" t="e">
            <v>#N/A</v>
          </cell>
          <cell r="CR86">
            <v>80111600</v>
          </cell>
          <cell r="CS86" t="str">
            <v>https://community.secop.gov.co/Public/Tendering/OpportunityDetail/Index?noticeUID=CO1.NTC.9446108&amp;isFromPublicArea=True&amp;isModal=true&amp;asPopupView=true</v>
          </cell>
          <cell r="CT86" t="str">
            <v>En Ejecucion</v>
          </cell>
          <cell r="CU86">
            <v>46053</v>
          </cell>
          <cell r="CW86" t="str">
            <v>ENERO</v>
          </cell>
          <cell r="CX86" t="e">
            <v>#N/A</v>
          </cell>
          <cell r="CY86">
            <v>2</v>
          </cell>
          <cell r="CZ86" t="e">
            <v>#VALUE!</v>
          </cell>
        </row>
        <row r="87">
          <cell r="D87" t="str">
            <v>085-2026</v>
          </cell>
          <cell r="E87" t="str">
            <v>CPS-048-2026</v>
          </cell>
          <cell r="F87" t="str">
            <v>Contrato de Prestacion De Servicios De Apoyo a La Gestion</v>
          </cell>
          <cell r="G87" t="str">
            <v>Contratación directa</v>
          </cell>
          <cell r="H87" t="str">
            <v>JULIETH FERNANDA CANELO TORRES</v>
          </cell>
          <cell r="I87" t="str">
            <v>Cédula</v>
          </cell>
          <cell r="J87">
            <v>1013612537</v>
          </cell>
          <cell r="K87">
            <v>8</v>
          </cell>
          <cell r="L87" t="str">
            <v>FEMENINO</v>
          </cell>
          <cell r="M87" t="str">
            <v>Natural</v>
          </cell>
          <cell r="N87" t="str">
            <v>Ninguno</v>
          </cell>
          <cell r="O87">
            <v>33018</v>
          </cell>
          <cell r="P87">
            <v>46192</v>
          </cell>
          <cell r="Q87">
            <v>36</v>
          </cell>
          <cell r="R87" t="str">
            <v>TECNICO PROFESIONAL EN PROCESOS ADMINISTRATIVOS EMPRESARIALES</v>
          </cell>
          <cell r="S87" t="str">
            <v xml:space="preserve">CARRERA 36 A  # 56 61 SUR </v>
          </cell>
          <cell r="T87" t="str">
            <v>BOGOTA D.C.</v>
          </cell>
          <cell r="U87" t="str">
            <v>COLOMBIA</v>
          </cell>
          <cell r="V87" t="str">
            <v>MARIAJOSEROJASCANELO@GMAIL.COM</v>
          </cell>
          <cell r="W87">
            <v>3195843921</v>
          </cell>
          <cell r="X87" t="str">
            <v>NA</v>
          </cell>
          <cell r="Y87" t="str">
            <v>NA</v>
          </cell>
          <cell r="Z87" t="str">
            <v>Titulo de tecnico de 0 a 12 meses de experiencia laboral (tecnico o tecnologo) o 24 meses de experiencia laboral relacionada (bachiller) (Resolución 861 de 2025)</v>
          </cell>
          <cell r="AA87" t="str">
            <v>Prestar a la entidad, con plena autonomía técnica y administrativa, servicios de apoyo a la gestión a la Dirección de Ciencia del Ministerio de Ciencia, Tecnología e Innovación, orientados al apoyo en los procesos administrativos asociados a la ejecución técnica, operativa y logística que se requieran en la dependencia.</v>
          </cell>
          <cell r="AB87" t="str">
            <v>2.2.2.1 Apoyar la estructuración de la agenda de eventos de la Dirección de Ciencia en lo
concerniente a la organización, logística y preparación de insumos de las reuniones y/o eventos que
sean parte de la agenda del Director siguiendo indicaciones dadas por el mismo.
2.2.2.2 Apoyar en la organización de los expedientes y los documentos de los programas y
proyectos de la Dirección de Ciencia.
2.2.2.3 Brindar la información requerida para dar respuesta a solicitudes de los ciudadanos, entes de
control y demás agentes internos y externos o para la elaboración de informes o presentaciones de
la Dirección de ciencia, con calidad y oportunidad.
2.2.2.4 Apoyar en la construcción de reportes, memorias, actas y presentaciones requeridas por el
supervisor del contrato.
2.2.2.5 Asistir y participar en los consejos, comités, comisiones, reuniones, mesas y/o demás
espacios que indique el supervisor del contrato o que sean convocados y que se encuentren
relacionados con el objeto y obligaciones contractuales
2.2.2.6 Realizar investigación y consolidación de datos para elaborar presentaciones y reportes
requeridos por la Dirección de ciencia
2.2.2.7 Apoyar los procesos de planeación estratégica en la Dirección de Ciencia.
2.2.2.8 Apoyar en manejo del sistema de gestión documental de la entidad, en lo relacionado con los
trámites que se requiera el apoyo al interior de los programas y proyectos de la Dirección de Ciencia.</v>
          </cell>
          <cell r="AC87" t="str">
            <v>2.2.2.1 Apoyar la estructuración de la agenda de eventos de la Dirección de Ciencia en lo concerniente a la organización, logística y preparación de insumos de las reuniones y/o eventos que sean parte de la agenda del Director siguiendo indicaciones dadas por el mismo.
2.2.2.2 Apoyar en la organización de los expedientes y los documentos de los programas y proyectos de la Dirección de Ciencia.
2.2.2.3 Brindar la información requerida para dar respuesta a solicitudes de los ciudadanos, entes de control y demás agentes internos y externos o para la elaboración de informes o presentaciones de la Dirección de ciencia, con calidad y oportunidad.
2.2.2.4 Apoyar en la construcción de reportes, memorias, actas y presentaciones requeridas por el supervisor del contrato.
2.2.2.5 Asistir y participar en los consejos, comités, comisiones, reuniones, mesas y/o demás espacios que indique el supervisor del contrato o que sean convocados y que se encuentren relacionados con el objeto y obligaciones contractuales
2.2.2.6 Realizar investigación y consolidación de datos para elaborar presentaciones y reportes requeridos por la Dirección de ciencia
2.2.2.7 Apoyar los procesos de planeación estratégica en la Dirección de Ciencia.
2.2.2.8 Apoyar en manejo del sistema de gestión documental de la entidad, en lo relacionado con los trámites que se requiera el apoyo al interior de los programas y proyectos de la Dirección de Ciencia.</v>
          </cell>
          <cell r="AD87" t="str">
            <v>Dirección de Ciencia</v>
          </cell>
          <cell r="AE87" t="str">
            <v>ANDRES FELIPE VALENCIA LOPEZ</v>
          </cell>
          <cell r="AF87">
            <v>75097407</v>
          </cell>
          <cell r="AG87" t="str">
            <v>Secretaria General</v>
          </cell>
          <cell r="AH87">
            <v>46031</v>
          </cell>
          <cell r="AI87">
            <v>46036</v>
          </cell>
          <cell r="AJ87">
            <v>46216</v>
          </cell>
          <cell r="AK87">
            <v>180</v>
          </cell>
          <cell r="AL87">
            <v>18000000</v>
          </cell>
          <cell r="AM87" t="str">
            <v>No</v>
          </cell>
          <cell r="AN87">
            <v>3000000</v>
          </cell>
          <cell r="AS87" t="str">
            <v>INVERSION</v>
          </cell>
          <cell r="AT87" t="str">
            <v>NACION</v>
          </cell>
          <cell r="AU87" t="str">
            <v>No</v>
          </cell>
          <cell r="AW87" t="str">
            <v>Supervisión</v>
          </cell>
          <cell r="AX87" t="str">
            <v xml:space="preserve">KEVIN FERNANDO HENAO MARTINEZ </v>
          </cell>
          <cell r="AY87" t="str">
            <v>Cédula</v>
          </cell>
          <cell r="AZ87">
            <v>1152202917</v>
          </cell>
          <cell r="BA87">
            <v>9</v>
          </cell>
          <cell r="BB87" t="str">
            <v>Asesor, Código 1020 Grado 13</v>
          </cell>
          <cell r="BC87">
            <v>46035</v>
          </cell>
          <cell r="BD87">
            <v>46032</v>
          </cell>
          <cell r="BE87" t="str">
            <v>ASEGURADORA SOLIDARIA DE COLOMBIA</v>
          </cell>
          <cell r="BF87" t="str">
            <v>2 CUMPLIMIENTO</v>
          </cell>
          <cell r="BG87" t="str">
            <v>1 PÓLIZA</v>
          </cell>
          <cell r="CJ87">
            <v>46216</v>
          </cell>
          <cell r="CK87">
            <v>0</v>
          </cell>
          <cell r="CN87">
            <v>18000000</v>
          </cell>
          <cell r="CO87" t="e">
            <v>#N/A</v>
          </cell>
          <cell r="CP87" t="e">
            <v>#N/A</v>
          </cell>
          <cell r="CQ87" t="e">
            <v>#N/A</v>
          </cell>
          <cell r="CR87">
            <v>80111600</v>
          </cell>
          <cell r="CS87" t="str">
            <v>https://community.secop.gov.co/Public/Tendering/OpportunityDetail/Index?noticeUID=CO1.NTC.9446689&amp;isFromPublicArea=True&amp;isModal=true&amp;asPopupView=true</v>
          </cell>
          <cell r="CT87" t="str">
            <v>En Ejecucion</v>
          </cell>
          <cell r="CU87">
            <v>46053</v>
          </cell>
          <cell r="CW87" t="str">
            <v>ENERO</v>
          </cell>
          <cell r="CX87" t="e">
            <v>#N/A</v>
          </cell>
          <cell r="CY87">
            <v>3</v>
          </cell>
          <cell r="CZ87" t="e">
            <v>#VALUE!</v>
          </cell>
        </row>
        <row r="88">
          <cell r="D88" t="str">
            <v>086-2026</v>
          </cell>
          <cell r="E88" t="str">
            <v>CPS-049-2026</v>
          </cell>
          <cell r="F88" t="str">
            <v>Contrato de Prestacion De Servicios Profesionales</v>
          </cell>
          <cell r="G88" t="str">
            <v>Contratación directa</v>
          </cell>
          <cell r="H88" t="str">
            <v>EDNA DEL PILAR PAEZ GARCIA</v>
          </cell>
          <cell r="I88" t="str">
            <v>Cédula</v>
          </cell>
          <cell r="J88">
            <v>52261596</v>
          </cell>
          <cell r="K88">
            <v>6</v>
          </cell>
          <cell r="L88" t="str">
            <v>FEMENINO</v>
          </cell>
          <cell r="M88" t="str">
            <v>Natural</v>
          </cell>
          <cell r="N88" t="str">
            <v>Ninguno</v>
          </cell>
          <cell r="O88">
            <v>27611</v>
          </cell>
          <cell r="P88">
            <v>46192</v>
          </cell>
          <cell r="Q88">
            <v>50</v>
          </cell>
          <cell r="R88" t="str">
            <v>COMUNICADOR SOCIAL Y PERIODISMO</v>
          </cell>
          <cell r="S88" t="str">
            <v xml:space="preserve">TRANSVERSAL 13 D NO. 166-50 AP 1203 PRADERA NORTE SUBA </v>
          </cell>
          <cell r="T88" t="str">
            <v>BOGOTA D.C.</v>
          </cell>
          <cell r="U88" t="str">
            <v>COLOMBIA</v>
          </cell>
          <cell r="V88" t="str">
            <v>EDNA.PAEZ@GMAIL.COM</v>
          </cell>
          <cell r="W88">
            <v>3142648354</v>
          </cell>
          <cell r="X88" t="str">
            <v>NA</v>
          </cell>
          <cell r="Y88" t="str">
            <v>NA</v>
          </cell>
          <cell r="Z88" t="str">
            <v>Titulo de tecnico de 0 a 12 meses de experiencia laboral (tecnico o tecnologo) o 24 meses de experiencia laboral relacionada (bachiller) (Resolución 861 de 2025)</v>
          </cell>
          <cell r="AA88" t="str">
            <v>El contratista se obliga a prestar a la Entidad, con plena autonomía técnica y administrativa, los servicios profesionales especializados orientados a la formulación y desarrolló de la Estrategia de Cierre de Brechas, Mejora Continua y Aprendizaje Organizacional y sus respectivos instrumentos en el cumplimiento de las metas de desempeño institucional, en el marco del Sistema Integrado de Gestión, con énfasis en la implementación de la política de Gestión del Conocimiento y la Innovación.</v>
          </cell>
          <cell r="AB88" t="str">
            <v>2.2.2.1. Apoyar en el desarrollo de las actividades de orientación y seguimiento requeridas para que el Ministerio
cierre brechas en el desempeño de las políticas de Gestión del Conocimiento y la Innovación
2.2.2.2. Acompañar de manera sistemática a los procesos del Ministerio que le sean asignados para la
implementación y fortalecimiento de los elementos del Sistema Integrado de Gestión – SIG, formulando
recomendaciones desde el rol de segunda línea de defensa.
2.2.2.3. Elaborar, consolidar, revisar y realizar seguimiento a las políticas, procesos, subsistemas, modelos
referenciales, programas y estrategias relacionadas con el fortalecimiento organizacional.
2.2.2.4. Realizar la planificación, desarrollo y seguimiento de las auditorías internas del Sistema Integrado de
Gestión, incluyendo la elaboración de la hoja de ruta para el mantenimiento de la certificación NTC
ISO 9001, la revisión por la dirección y el seguimiento a los planes de mejoramiento derivados.
2.2.2.5. Apoyar a la Secretaría Técnica del Comité de Gestión y Desempeño Sectorial e Institucional – CGDSI,
en lo relacionado con la definición de la agenda y las recomendaciones frente a puntos de decisión.
2.2.2.6. Apoyar la supervisión de los contratos del Sistema de Gestión GINA y de las auditorías al sistema
Integrado de Gestión.
2.2.2.7. Asistir de manera oportuna a las reuniones, mesas de trabajo, capacitaciones y demás espacios
convocados en desarrollo de sus obligaciones contractuales, g</v>
          </cell>
          <cell r="AC88" t="str">
            <v>2.2.2.1. Apoyar en el desarrollo de las actividades de orientación y seguimiento requeridas para que el Ministerio cierre brechas en el desempeño de las políticas de Gestión del Conocimiento y la Innovación
2.2.2.2. Acompañar de manera sistemática a los procesos del Ministerio que le sean asignados para la implementación y fortalecimiento de los elementos del Sistema Integrado de Gestión – SIG, formulando recomendaciones desde el rol de segunda línea de defensa.
2.2.2.3. Elaborar, consolidar, revisar y realizar seguimiento a las políticas, procesos, subsistemas, modelos referenciales, programas y estrategias relacionadas con el fortalecimiento organizacional.
2.2.2.4. Realizar la planificación, desarrollo y seguimiento de las auditorías internas del Sistema Integrado de Gestión, incluyendo la elaboración de la hoja de ruta para el mantenimiento de la certificación NTC ISO 9001, la revisión por la dirección y el seguimiento a los planes de mejoramiento derivados.
2.2.2.5. Apoyar a la Secretaría Técnica del Comité de Gestión y Desempeño Sectorial e Institucional – CGDSI, en lo relacionado con la definición de la agenda y las recomendaciones frente a puntos de decisión.
2.2.2.6. Apoyar la supervisión de los contratos del Sistema de Gestión GINA y de las auditorías al sistema Integrado de Gestión.
2.2.2.7. Asistir de manera oportuna a las reuniones, mesas de trabajo, capacitaciones y demás espacios convocados en desarrollo de sus obligaciones contractuales, g</v>
          </cell>
          <cell r="AD88" t="str">
            <v>Oficina Asesora de Planeación e Innovación Institucional</v>
          </cell>
          <cell r="AE88" t="str">
            <v>ANDRES FELIPE VALENCIA LOPEZ</v>
          </cell>
          <cell r="AF88">
            <v>75097407</v>
          </cell>
          <cell r="AG88" t="str">
            <v>Secretaria General</v>
          </cell>
          <cell r="AH88">
            <v>46031</v>
          </cell>
          <cell r="AI88">
            <v>46036</v>
          </cell>
          <cell r="AJ88">
            <v>46216</v>
          </cell>
          <cell r="AK88">
            <v>180</v>
          </cell>
          <cell r="AL88">
            <v>74160000</v>
          </cell>
          <cell r="AM88" t="str">
            <v>No</v>
          </cell>
          <cell r="AN88">
            <v>12360000</v>
          </cell>
          <cell r="AS88" t="str">
            <v>INVERSION</v>
          </cell>
          <cell r="AT88" t="str">
            <v>NACION</v>
          </cell>
          <cell r="AU88" t="str">
            <v>No</v>
          </cell>
          <cell r="AW88" t="str">
            <v>Supervisión</v>
          </cell>
          <cell r="AX88" t="str">
            <v>CESAR FABIAN GOMEZ VEGA</v>
          </cell>
          <cell r="AY88" t="str">
            <v>Cédula</v>
          </cell>
          <cell r="AZ88">
            <v>79557492</v>
          </cell>
          <cell r="BA88">
            <v>9</v>
          </cell>
          <cell r="BB88" t="str">
            <v>Jefe Oficina Asesora de Planeacion e Innovacion Institucional</v>
          </cell>
          <cell r="BC88">
            <v>46036</v>
          </cell>
          <cell r="BD88">
            <v>46035</v>
          </cell>
          <cell r="BE88" t="str">
            <v>SEGUROS DEL ESTADO S.A.</v>
          </cell>
          <cell r="BF88" t="str">
            <v>2 CUMPLIMIENTO</v>
          </cell>
          <cell r="BG88" t="str">
            <v>1 PÓLIZA</v>
          </cell>
          <cell r="CJ88">
            <v>46216</v>
          </cell>
          <cell r="CK88">
            <v>0</v>
          </cell>
          <cell r="CN88">
            <v>74160000</v>
          </cell>
          <cell r="CO88" t="e">
            <v>#N/A</v>
          </cell>
          <cell r="CP88" t="e">
            <v>#N/A</v>
          </cell>
          <cell r="CQ88" t="e">
            <v>#N/A</v>
          </cell>
          <cell r="CR88">
            <v>80111600</v>
          </cell>
          <cell r="CS88" t="str">
            <v>https://community.secop.gov.co/Public/Tendering/OpportunityDetail/Index?noticeUID=CO1.NTC.9447193&amp;isFromPublicArea=True&amp;isModal=true&amp;asPopupView=true</v>
          </cell>
          <cell r="CT88" t="str">
            <v>En Ejecucion</v>
          </cell>
          <cell r="CU88">
            <v>46053</v>
          </cell>
          <cell r="CW88" t="str">
            <v>ENERO</v>
          </cell>
          <cell r="CX88" t="e">
            <v>#N/A</v>
          </cell>
          <cell r="CY88">
            <v>5</v>
          </cell>
          <cell r="CZ88" t="e">
            <v>#VALUE!</v>
          </cell>
        </row>
        <row r="89">
          <cell r="D89" t="str">
            <v>087-2026</v>
          </cell>
          <cell r="E89" t="str">
            <v>CPS-050-2026</v>
          </cell>
          <cell r="F89" t="str">
            <v>Contrato de Prestacion De Servicios Profesionales</v>
          </cell>
          <cell r="G89" t="str">
            <v>Contratación directa</v>
          </cell>
          <cell r="H89" t="str">
            <v>ALEJANDRO BECERRA MERCHAN
CEDIDO A:
DANIELA HERRERA SANCHEZ</v>
          </cell>
          <cell r="I89" t="str">
            <v>Cédula</v>
          </cell>
          <cell r="J89">
            <v>1018505992</v>
          </cell>
          <cell r="K89">
            <v>6</v>
          </cell>
          <cell r="L89" t="str">
            <v>FEMENINO</v>
          </cell>
          <cell r="M89" t="str">
            <v>Natural</v>
          </cell>
          <cell r="N89" t="str">
            <v>Ninguno</v>
          </cell>
          <cell r="O89">
            <v>36060</v>
          </cell>
          <cell r="P89">
            <v>46192</v>
          </cell>
          <cell r="Q89">
            <v>27</v>
          </cell>
          <cell r="R89" t="str">
            <v>CONTADOR (A) PUBLICO (A)</v>
          </cell>
          <cell r="S89" t="str">
            <v>DIAGONAL 89A #115-50 TORRE 5 APTO 103</v>
          </cell>
          <cell r="T89" t="str">
            <v>BOGOTA D.C.</v>
          </cell>
          <cell r="U89" t="str">
            <v>COLOMBIA</v>
          </cell>
          <cell r="V89" t="str">
            <v>DANYTAHS@GMAIL.COM</v>
          </cell>
          <cell r="W89">
            <v>3115919549</v>
          </cell>
          <cell r="X89" t="str">
            <v>NA</v>
          </cell>
          <cell r="Y89" t="str">
            <v>NA</v>
          </cell>
          <cell r="Z89" t="str">
            <v>Titulo profesional + titulo especializacion de 0 meses de experiencia profesional a 22 meses de experiencia profesional (Resolución 861 de 2025)</v>
          </cell>
          <cell r="AA89" t="str">
            <v>EL/LA CONTRATISTA se obliga a prestar a LA ENTIDAD con plena autonomía técnica y administrativa y por sus propios medios los servicios de profesional especializado para el apoyo del procedimiento de ejecución presupuestal del Ministerio de Ciencia, Tecnología e Innovación.</v>
          </cell>
          <cell r="AB89" t="str">
            <v xml:space="preserve">2.2.2.1. Apoyar en el registro de las operaciones presupuestales (solicitudes
de CDP, Registros Presupuestales, vigencias futuras, Reintegros,
entre otros) en el aplicativo SIIF Nación II, así como las
modificaciones solicitadas, de conformidad con las solicitudes, actos
administrativos, contratos y demás documentos soporte,
establecidos en los procedimientos de la Entidad.
2.2.2.2 Apoyar el registro de la información presupuestal y adjuntar los
comprobantes de los registros presupuestales en SECOP II.
2.2.2.3 Apoyar el registro y actualización de la información presupuestal en
el archivo "BASE PRESUPUESTAL CONTRATOS - CONVENIOS Y
ORDENES DE COMPRA", o en el archivo y/o aplicativo de seguimiento
correspondiente, de los compromisos financiados con recursos de
presupuesto general de la nación.
2.2.2.4 Apoyar en la elaboración, proyección, revisión, justificación y
presentación de los trámites presupuestales ante las instancias
respectivas, así como con su registro en el Sistema Integrado de
Información Financiera – SIIF Nación, o los aplicativos dispuestos
para ello.
2.2.2.5 Proyectar actos administrativos que soporten las desagregaciones,
y/o modificaciones presupuestales de traslados internos y externos,
registrarlos en SIIF Nación II, así como efectuar el trámite para la
aprobación ante el Ministerio de Hacienda y Crédito Público cuando
haya lugar.
2.2.2.6 Apoyar en la elaboración, consolidación, presentación y justificación
del anteproyecto de presupuesto y su registro en el SIIF Nación, así
como en la proyección de cifras para Marco de Gasto de Mediano
Plazo y Marco Fiscal de Mediano Plazo, de acuerdo con las directrices
impartidas.
2.2.2.7 Apoyar en la creación de terceros, registro de cuentas bancarias y
actualización de los mismos, así como en el registro, actualización y
eliminación de usuarios, en el SIIF Nación II.
2.2.2.8 Aplicar reintegros presupuestales de acuerdo con los procedimientos
establecidos e información del Grupo Interno de Trabajo de Apoyo
Financiero y Presupuestal - Tesorería. 
2.2.2.9 Apoyar en la revisión, depuración y constitución de reservas
presupuestales en el SIIF Nación II, así como en el seguimiento
periódico para su ejecución y liberación con las áreas responsables,
acorde con lo establecido en la normatividad presupuestal vigente.
2.2.2.10 Proyectar los reportes, respuestas a requerimientos de información
e informes presupuestales que sean solicitados por entes de control,
usuarios internos y externos
2.2.2.11 Realizar el reporte de actividades de planes, indicadores y riesgos en
el Sistema de Gestión de Calidad que le sean asignados y participar
en la actualización de procedimientos presupuestales.
2.2.2.12 Proyectar y enviar a publicación de manera mensual la ejecución
presupuestal de gastos, resoluciones de modificaciones
presupuestales, entre otros, a la Oficina de Comunicaciones,
verificando su publicación. </v>
          </cell>
          <cell r="AC89" t="str">
            <v xml:space="preserve">2.2.2.1. Apoyar en el registro de las operaciones presupuestales (solicitudes de CDP, Registros Presupuestales, vigencias futuras, Reintegros, entre otros) en el aplicativo SIIF Nación II, así como las modificaciones solicitadas, de conformidad con las solicitudes, actos administrativos, contratos y demás documentos soporte, establecidos en los procedimientos de la Entidad.
2.2.2.2 Apoyar el registro de la información presupuestal y adjuntar los comprobantes de los registros presupuestales en SECOP II.
2.2.2.3 Apoyar el registro y actualización de la información presupuestal en el archivo "BASE PRESUPUESTAL CONTRATOS - CONVENIOS Y ORDENES DE COMPRA", o en el archivo y/o aplicativo de seguimiento correspondiente, de los compromisos financiados con recursos de presupuesto general de la nación.
2.2.2.4 Apoyar en la elaboración, proyección, revisión, justificación y presentación de los trámites presupuestales ante las instancias respectivas, así como con su registro en el Sistema Integrado de Información Financiera – SIIF Nación, o los aplicativos dispuestos para ello.
2.2.2.5 Proyectar actos administrativos que soporten las desagregaciones, y/o modificaciones presupuestales de traslados internos y externos, registrarlos en SIIF Nación II, así como efectuar el trámite para la aprobación ante el Ministerio de Hacienda y Crédito Público cuando haya lugar.
2.2.2.6 Apoyar en la elaboración, consolidación, presentación y justificación del anteproyecto de presupuesto y su registro en el SIIF Nación, así como en la proyección de cifras para Marco de Gasto de Mediano Plazo y Marco Fiscal de Mediano Plazo, de acuerdo con las directrices impartidas.
2.2.2.7 Apoyar en la creación de terceros, registro de cuentas bancarias y actualización de los mismos, así como en el registro, actualización y eliminación de usuarios, en el SIIF Nación II.
2.2.2.8 Aplicar reintegros presupuestales de acuerdo con los procedimientos establecidos e información del Grupo Interno de Trabajo de Apoyo Financiero y Presupuestal - Tesorería. 
2.2.2.9 Apoyar en la revisión, depuración y constitución de reservas presupuestales en el SIIF Nación II, así como en el seguimiento periódico para su ejecución y liberación con las áreas responsables, acorde con lo establecido en la normatividad presupuestal vigente.
2.2.2.10 Proyectar los reportes, respuestas a requerimientos de información e informes presupuestales que sean solicitados por entes de control, usuarios internos y externos
2.2.2.11 Realizar el reporte de actividades de planes, indicadores y riesgos en el Sistema de Gestión de Calidad que le sean asignados y participar en la actualización de procedimientos presupuestales.
2.2.2.12 Proyectar y enviar a publicación de manera mensual la ejecución presupuestal de gastos, resoluciones de modificaciones presupuestales, entre otros, a la Oficina de Comunicaciones, verificando su publicación. </v>
          </cell>
          <cell r="AD89" t="str">
            <v>Dirección Administrativa y Financiera</v>
          </cell>
          <cell r="AE89" t="str">
            <v>ANDRES FELIPE VALENCIA LOPEZ</v>
          </cell>
          <cell r="AF89">
            <v>75097407</v>
          </cell>
          <cell r="AG89" t="str">
            <v>Secretaria General</v>
          </cell>
          <cell r="AH89">
            <v>46031</v>
          </cell>
          <cell r="AI89">
            <v>46035</v>
          </cell>
          <cell r="AJ89">
            <v>46215</v>
          </cell>
          <cell r="AK89">
            <v>180</v>
          </cell>
          <cell r="AL89">
            <v>33000000</v>
          </cell>
          <cell r="AM89" t="str">
            <v>No</v>
          </cell>
          <cell r="AN89">
            <v>5500000</v>
          </cell>
          <cell r="AS89" t="str">
            <v>INVERSION</v>
          </cell>
          <cell r="AT89" t="str">
            <v>NACION</v>
          </cell>
          <cell r="AU89" t="str">
            <v>No</v>
          </cell>
          <cell r="AW89" t="str">
            <v>Supervisión</v>
          </cell>
          <cell r="AX89" t="str">
            <v>LUZ MYRIAM LOZADA MARTIN</v>
          </cell>
          <cell r="AY89" t="str">
            <v>Cédula</v>
          </cell>
          <cell r="AZ89">
            <v>52237315</v>
          </cell>
          <cell r="BA89">
            <v>2</v>
          </cell>
          <cell r="BB89" t="str">
            <v>Profesional Especializado, Código 2028 Grado 19</v>
          </cell>
          <cell r="BC89">
            <v>46035</v>
          </cell>
          <cell r="BD89">
            <v>46035</v>
          </cell>
          <cell r="BE89" t="str">
            <v>SEGUROS DEL ESTADO S.A.</v>
          </cell>
          <cell r="BF89" t="str">
            <v>2 CUMPLIMIENTO</v>
          </cell>
          <cell r="BG89" t="str">
            <v>1 PÓLIZA</v>
          </cell>
          <cell r="CD89">
            <v>46070</v>
          </cell>
          <cell r="CJ89">
            <v>46215</v>
          </cell>
          <cell r="CK89">
            <v>0</v>
          </cell>
          <cell r="CM89" t="str">
            <v>CEDIDO A:
DANIELA HERRERA SANCHEZ</v>
          </cell>
          <cell r="CN89">
            <v>33000000</v>
          </cell>
          <cell r="CO89" t="e">
            <v>#N/A</v>
          </cell>
          <cell r="CP89" t="e">
            <v>#N/A</v>
          </cell>
          <cell r="CQ89" t="e">
            <v>#N/A</v>
          </cell>
          <cell r="CR89">
            <v>80111600</v>
          </cell>
          <cell r="CS89" t="str">
            <v>https://community.secop.gov.co/Public/Tendering/OpportunityDetail/Index?noticeUID=CO1.NTC.9447331&amp;isFromPublicArea=True&amp;isModal=true&amp;asPopupView=true</v>
          </cell>
          <cell r="CT89" t="str">
            <v>En Ejecucion</v>
          </cell>
          <cell r="CU89">
            <v>46053</v>
          </cell>
          <cell r="CV89">
            <v>46081</v>
          </cell>
          <cell r="CW89" t="str">
            <v>FEBRERO</v>
          </cell>
          <cell r="CX89" t="e">
            <v>#N/A</v>
          </cell>
          <cell r="CY89">
            <v>5</v>
          </cell>
          <cell r="CZ89" t="e">
            <v>#VALUE!</v>
          </cell>
        </row>
        <row r="90">
          <cell r="D90" t="str">
            <v>088-2026</v>
          </cell>
          <cell r="E90" t="str">
            <v>DGR-CPS-015-2026</v>
          </cell>
          <cell r="F90" t="str">
            <v>Contrato de Prestacion De Servicios Profesionales</v>
          </cell>
          <cell r="G90" t="str">
            <v>Contratación directa</v>
          </cell>
          <cell r="H90" t="str">
            <v>LUIS FERNANDO SALAZAR VASQUEZ</v>
          </cell>
          <cell r="I90" t="str">
            <v>Cédula</v>
          </cell>
          <cell r="J90">
            <v>1102864998</v>
          </cell>
          <cell r="K90">
            <v>3</v>
          </cell>
          <cell r="L90" t="str">
            <v>MASCULINO</v>
          </cell>
          <cell r="M90" t="str">
            <v>Natural</v>
          </cell>
          <cell r="N90" t="str">
            <v>Ninguno</v>
          </cell>
          <cell r="O90">
            <v>34735</v>
          </cell>
          <cell r="P90">
            <v>46192</v>
          </cell>
          <cell r="Q90">
            <v>31</v>
          </cell>
          <cell r="R90" t="str">
            <v>ABOGADO</v>
          </cell>
          <cell r="S90" t="str">
            <v>CARRERA 50 # 152-20</v>
          </cell>
          <cell r="T90" t="str">
            <v>BOGOTA D.C.</v>
          </cell>
          <cell r="U90" t="str">
            <v>COLOMBIA</v>
          </cell>
          <cell r="V90" t="str">
            <v>LUISFERSALAZARV@GMAIL.COM</v>
          </cell>
          <cell r="W90">
            <v>3022307603</v>
          </cell>
          <cell r="X90" t="str">
            <v>NA</v>
          </cell>
          <cell r="Y90" t="str">
            <v>NA</v>
          </cell>
          <cell r="Z90" t="str">
            <v>Titulo profesional + titulo especializacion de 22 meses de experiencia profesional a 32 meses de experiencia profesional (Resolución 861 de 2025)</v>
          </cell>
          <cell r="AA90" t="str">
            <v>Prestar sus servicios profesionales con plena autonomía, técnica, administrativa y financiera, en la Dirección de Gestión de Recursos para la CTeI, para realizar la estructuración y acompañamiento jurídico de las actuaciones precontractuales y contractuales tales como: mesas jurídicas, procedimientos y demás actividades pertinentes a los procesos Ciencia, Tecnología e Innovación atendiendo los procedimientos y manuales adoptados por la entidad</v>
          </cell>
          <cell r="AB90" t="str">
            <v xml:space="preserve">2.2.2.1 Revisar los procesos de contratación de la Dirección de Gestión de Recursos para la CTeI que le sean
asignados.
2.2.2.2 Apoyar a la Dirección de Gestión de Recursos para la CTeI en la revisión, seguimiento, vigilancia y control de
los documentos que se generen en las etapas de los procesos de contratación, derivados de los mecanismos.
2.2.2.3 Asistir a los comités y/o mesas técnicas de acuerdo con los procedimientos de la Entidad, cuando se requiera.
2.2.2.4 Proyectar y/o revisar conceptos jurídicos, respuestas a los derechos de petición y requerimientos formulados
por organismos de control y demás autoridades cuando le sean asignados, en los términos de ley y los
procedimientos internos establecidos.
2.2.2.5 Revisar los memorandos, estudios previos y demás actos administrativos y documentos relacionados con los
procesos de contratación que le sean asignados.
2.2.2.6 Asistir las reuniones internas que se adelanten en la Dirección de Gestión de Recursos para la CTeI.
2.2.2.7 Diligenciar la información pertinente en los sistemas de gestión de la Entidad.
2.2.2.8 Realizar la proyección y/o revisión de las minutas de las diferentes actuaciones contractuales que adelante la
Dirección.
2.2.2.9 Revisar las instrucciones de elaboración de contratos y convenios, así como las de adición, modificación
prórroga y, suspensión de convenios, contratos y en general de los acuerdos de voluntades que se dirigen al
Patrimonio Autónomo – Fondo Nacional para el financiamiento de la Ciencia, la Tecnología y la Innovación
“Francisco José de Caldas”.
2.2.2.10 Apoyar la supervisión de los convenios y/o contratos a cargo de la Dirección de Gestión de Recursos, que les
sean designados.
2.2.2.11 Realizar seguimiento a las actividades ejecutadas por el equipo de abogados que adelanten los procesos
derivados de las convocatorias de la DGR.
2.2.2.12 Apoyar en la proyección y/o revisión de las actas de liquidación bilateral o unilateral y/o resoluciones de archivo
y/o cierre de los contratos y convenios suscritos por la entidad, cuando así lo requiera el supervisor del contrato.
2.2.2.13 Las demás relacionadas con el objeto del contrato, y que sean necesarias y/o le sean solicitadas por el
supervisor.
</v>
          </cell>
          <cell r="AC90" t="str">
            <v xml:space="preserve">2.2.2.1 Revisar los procesos de contratación de la Dirección de Gestión de Recursos para la CTeI que le sean asignados.
2.2.2.2 Apoyar a la Dirección de Gestión de Recursos para la CTeI en la revisión, seguimiento, vigilancia y control de los documentos que se generen en las etapas de los procesos de contratación, derivados de los mecanismos.
2.2.2.3 Asistir a los comités y/o mesas técnicas de acuerdo con los procedimientos de la Entidad, cuando se requiera.
2.2.2.4 Proyectar y/o revisar conceptos jurídicos, respuestas a los derechos de petición y requerimientos formulados por organismos de control y demás autoridades cuando le sean asignados, en los términos de ley y los procedimientos internos establecidos.
2.2.2.5 Revisar los memorandos, estudios previos y demás actos administrativos y documentos relacionados con los procesos de contratación que le sean asignados.
2.2.2.6 Asistir las reuniones internas que se adelanten en la Dirección de Gestión de Recursos para la CTeI.
2.2.2.7 Diligenciar la información pertinente en los sistemas de gestión de la Entidad.
2.2.2.8 Realizar la proyección y/o revisión de las minutas de las diferentes actuaciones contractuales que adelante la Dirección.
2.2.2.9 Revisar las instrucciones de elaboración de contratos y convenios, así como las de adición, modificación prórroga y, suspensión de convenios, contratos y en general de los acuerdos de voluntades que se dirigen al Patrimonio Autónomo – Fondo Nacional para el financiamiento de la Ciencia, la Tecnología y la Innovación “Francisco José de Caldas”.
2.2.2.10 Apoyar la supervisión de los convenios y/o contratos a cargo de la Dirección de Gestión de Recursos, que les sean designados.
2.2.2.11 Realizar seguimiento a las actividades ejecutadas por el equipo de abogados que adelanten los procesos derivados de las convocatorias de la DGR.
2.2.2.12 Apoyar en la proyección y/o revisión de las actas de liquidación bilateral o unilateral y/o resoluciones de archivo y/o cierre de los contratos y convenios suscritos por la entidad, cuando así lo requiera el supervisor del contrato.
2.2.2.13 Las demás relacionadas con el objeto del contrato, y que sean necesarias y/o le sean solicitadas por el supervisor. </v>
          </cell>
          <cell r="AD90" t="str">
            <v>Dirección de Gestión de Recursos para la Ciencia, la Tecnología y la Innovación (CTel)</v>
          </cell>
          <cell r="AE90" t="str">
            <v>CAROLINA OTILIA MONTEALEGRE CASTILLO</v>
          </cell>
          <cell r="AF90">
            <v>20928128</v>
          </cell>
          <cell r="AG90" t="str">
            <v>Director de Gestión de Recursos para la Ciencia, la Tecnología y la Innovación (CTel)</v>
          </cell>
          <cell r="AH90">
            <v>46031</v>
          </cell>
          <cell r="AI90">
            <v>46036</v>
          </cell>
          <cell r="AJ90">
            <v>46216</v>
          </cell>
          <cell r="AK90">
            <v>180</v>
          </cell>
          <cell r="AL90">
            <v>48000000</v>
          </cell>
          <cell r="AM90" t="str">
            <v>No</v>
          </cell>
          <cell r="AN90">
            <v>8000000.0000000009</v>
          </cell>
          <cell r="AO90">
            <v>8726</v>
          </cell>
          <cell r="AP90">
            <v>9526</v>
          </cell>
          <cell r="AQ90">
            <v>46036</v>
          </cell>
          <cell r="AR90" t="str">
            <v>C-3999-1000-1-53105B-
3999067-02</v>
          </cell>
          <cell r="AS90" t="str">
            <v>INVERSION</v>
          </cell>
          <cell r="AT90" t="str">
            <v>NACION</v>
          </cell>
          <cell r="AU90" t="str">
            <v>No</v>
          </cell>
          <cell r="AW90" t="str">
            <v>Supervisión</v>
          </cell>
          <cell r="AX90" t="str">
            <v>CAROLINA OTILIA MONTEALEGRE CASTILLO</v>
          </cell>
          <cell r="AY90" t="str">
            <v>Cédula</v>
          </cell>
          <cell r="AZ90">
            <v>20928128</v>
          </cell>
          <cell r="BA90">
            <v>0</v>
          </cell>
          <cell r="BB90" t="str">
            <v>Director de Gestión de Recursos para la Ciencia la Tecnologia e Innovacion (CTeI)</v>
          </cell>
          <cell r="BC90">
            <v>46035</v>
          </cell>
          <cell r="BD90">
            <v>46031</v>
          </cell>
          <cell r="BE90" t="str">
            <v>SEGUROS DEL ESTADO S.A.</v>
          </cell>
          <cell r="BF90" t="str">
            <v>2 CUMPLIMIENTO</v>
          </cell>
          <cell r="BG90" t="str">
            <v>1 PÓLIZA</v>
          </cell>
          <cell r="CJ90">
            <v>46216</v>
          </cell>
          <cell r="CK90">
            <v>0</v>
          </cell>
          <cell r="CN90">
            <v>48000000</v>
          </cell>
          <cell r="CO90" t="e">
            <v>#N/A</v>
          </cell>
          <cell r="CP90" t="e">
            <v>#N/A</v>
          </cell>
          <cell r="CQ90" t="e">
            <v>#N/A</v>
          </cell>
          <cell r="CR90">
            <v>80111600</v>
          </cell>
          <cell r="CS90" t="str">
            <v>https://community.secop.gov.co/Public/Tendering/OpportunityDetail/Index?noticeUID=CO1.NTC.9447538&amp;isFromPublicArea=True&amp;isModal=true&amp;asPopupView=true</v>
          </cell>
          <cell r="CT90" t="str">
            <v>En Ejecucion</v>
          </cell>
          <cell r="CU90">
            <v>46053</v>
          </cell>
          <cell r="CW90" t="str">
            <v>ENERO</v>
          </cell>
          <cell r="CX90" t="e">
            <v>#N/A</v>
          </cell>
          <cell r="CY90">
            <v>8</v>
          </cell>
          <cell r="CZ90" t="e">
            <v>#VALUE!</v>
          </cell>
        </row>
        <row r="91">
          <cell r="D91" t="str">
            <v>089-2026</v>
          </cell>
          <cell r="E91" t="str">
            <v>DGR-CPS-016-2026</v>
          </cell>
          <cell r="F91" t="str">
            <v>Contrato de Prestacion De Servicios Profesionales</v>
          </cell>
          <cell r="G91" t="str">
            <v>Contratación directa</v>
          </cell>
          <cell r="H91" t="str">
            <v xml:space="preserve">RAFAEL YESID SANGREGORIO ROMERO	</v>
          </cell>
          <cell r="I91" t="str">
            <v>Cédula</v>
          </cell>
          <cell r="J91">
            <v>1140825878</v>
          </cell>
          <cell r="K91">
            <v>1</v>
          </cell>
          <cell r="L91" t="str">
            <v>MASCULINO</v>
          </cell>
          <cell r="M91" t="str">
            <v>Natural</v>
          </cell>
          <cell r="N91" t="str">
            <v>Ninguno</v>
          </cell>
          <cell r="O91">
            <v>32732</v>
          </cell>
          <cell r="P91">
            <v>46192</v>
          </cell>
          <cell r="Q91">
            <v>36</v>
          </cell>
          <cell r="R91" t="str">
            <v>ABOGADO</v>
          </cell>
          <cell r="S91" t="str">
            <v>CALLE 62
5 24 EDIFICIO LA SALLE 604</v>
          </cell>
          <cell r="T91" t="str">
            <v>BARRANQUILLA</v>
          </cell>
          <cell r="U91" t="str">
            <v>COLOMBIA</v>
          </cell>
          <cell r="V91" t="str">
            <v>RAFASANGREGORIO12@GMAIL.COM</v>
          </cell>
          <cell r="W91">
            <v>3005048299</v>
          </cell>
          <cell r="X91" t="str">
            <v>NA</v>
          </cell>
          <cell r="Y91" t="str">
            <v>NA</v>
          </cell>
          <cell r="Z91" t="str">
            <v>Titulo profesional + titulo especializacion de 0 meses de experiencia profesional a 22 meses de experiencia profesional (Resolución 861 de 2025)</v>
          </cell>
          <cell r="AA91" t="str">
            <v>Prestar sus servicios profesionales con plena autonomía, técnica, administrativa y financiera, en la Dirección de Gestión de Recursos para la CTeI, para brindar soporte jurídico en las actuaciones contractuales, mesas jurídicas y demás procesos de la Dirección, atendiendo las normas y procedimientos adoptados por la Entidad</v>
          </cell>
          <cell r="AB91" t="str">
            <v>2.2.2.1 Apoyar y/o proyectar las minutas de los contratos de la Dirección de Gestión de Recursos para la CTeI.
2.2.2.2 Proyectar y revisar las solicitudes dirigidas al Patrimonio Autónomo – Fondo Nacional para el financiamiento de
la Ciencia, la Tecnología y la Innovación Francisco José Caldas.
2.2.2.3 Apoyar en el seguimiento y diligenciamiento de la base los datos en lo referente a la información de los
contratos/convenios requeridos para en el reporte del sistema de rendición electrónica de la cuenta e informes –
SIRECI.
2.2.2.4 Asistir a las mesas técnicas de acuerdo con los procedimientos establecidos por el Ministerio de Ciencia,
Tecnología e Innovación.
2.2.2.5 Diligenciar y actualizar mensualmente las bases de datos referentes a la gestión contractual a cargo de la
Dirección de Gestión de Recursos para la CTeI.
2.2.2.6 Adelantar, revisar y elaborar los procesos que le correspondan a la Dirección de Gestión de recursos para la
CTeI respecto del Módulo de Gestión de la Información MGI y la plataforma SECOP II.
2.2.2.7 Proyectar las respuestas a los derechos de petición y requerimientos formulados por organismos de control y
demás autoridades cuando le sean asignados, en los términos de ley y los procedimientos internos
establecidos.
2.2.2.8 Apoyar en la proyección de las actas de liquidación bilateral o unilateral y/o resoluciones de archivo y/o, cierre
de los contratos y convenios suscritos por la entidad, cuando así lo requiera el supervisor del contrato.
2.2.2.9 Asistir las reuniones internas que se adelanten en la Dirección de Gestión de Recursos para la CTeI.
2.2.2.10 Elaborar las distintas solicitudes de certificación de contratos a cargo de la Dirección de Gestión de Recursos
para la CTeI.
2.2.2.11 Las demás relacionadas con el objeto del contrato, y que sean necesarias y/o le sean solicitadas por el
supervisor.</v>
          </cell>
          <cell r="AC91" t="str">
            <v>2.2.2.1 Apoyar y/o proyectar las minutas de los contratos de la Dirección de Gestión de Recursos para la CTeI.
2.2.2.2 Proyectar y revisar las solicitudes dirigidas al Patrimonio Autónomo – Fondo Nacional para el financiamiento de la Ciencia, la Tecnología y la Innovación Francisco José Caldas.
2.2.2.3 Apoyar en el seguimiento y diligenciamiento de la base los datos en lo referente a la información de los contratos/convenios requeridos para en el reporte del sistema de rendición electrónica de la cuenta e informes – SIRECI.
2.2.2.4 Asistir a las mesas técnicas de acuerdo con los procedimientos establecidos por el Ministerio de Ciencia, Tecnología e Innovación.
2.2.2.5 Diligenciar y actualizar mensualmente las bases de datos referentes a la gestión contractual a cargo de la Dirección de Gestión de Recursos para la CTeI.
2.2.2.6 Adelantar, revisar y elaborar los procesos que le correspondan a la Dirección de Gestión de recursos para la CTeI respecto del Módulo de Gestión de la Información MGI y la plataforma SECOP II.
2.2.2.7 Proyectar las respuestas a los derechos de petición y requerimientos formulados por organismos de control y demás autoridades cuando le sean asignados, en los términos de ley y los procedimientos internos establecidos.
2.2.2.8 Apoyar en la proyección de las actas de liquidación bilateral o unilateral y/o resoluciones de archivo y/o, cierre de los contratos y convenios suscritos por la entidad, cuando así lo requiera el supervisor del contrato.
2.2.2.9 Asistir las reuniones internas que se adelanten en la Dirección de Gestión de Recursos para la CTeI.
2.2.2.10 Elaborar las distintas solicitudes de certificación de contratos a cargo de la Dirección de Gestión de Recursos para la CTeI.
2.2.2.11 Las demás relacionadas con el objeto del contrato, y que sean necesarias y/o le sean solicitadas por el supervisor.</v>
          </cell>
          <cell r="AD91" t="str">
            <v>Dirección de Gestión de Recursos para la Ciencia, la Tecnología y la Innovación (CTel)</v>
          </cell>
          <cell r="AE91" t="str">
            <v>CAROLINA OTILIA MONTEALEGRE CASTILLO</v>
          </cell>
          <cell r="AF91">
            <v>20928128</v>
          </cell>
          <cell r="AG91" t="str">
            <v>Director de Gestión de Recursos para la Ciencia, la Tecnología y la Innovación (CTel)</v>
          </cell>
          <cell r="AH91">
            <v>46043</v>
          </cell>
          <cell r="AI91">
            <v>46044</v>
          </cell>
          <cell r="AJ91">
            <v>46224</v>
          </cell>
          <cell r="AK91">
            <v>180</v>
          </cell>
          <cell r="AL91">
            <v>35160000</v>
          </cell>
          <cell r="AM91" t="str">
            <v>No</v>
          </cell>
          <cell r="AN91">
            <v>5860000</v>
          </cell>
          <cell r="AO91">
            <v>17826</v>
          </cell>
          <cell r="AP91">
            <v>22426</v>
          </cell>
          <cell r="AQ91">
            <v>46044</v>
          </cell>
          <cell r="AR91" t="str">
            <v>C-3999-1000-1-53105B-
3999067-02</v>
          </cell>
          <cell r="AS91" t="str">
            <v>INVERSION</v>
          </cell>
          <cell r="AT91" t="str">
            <v>NACION</v>
          </cell>
          <cell r="AU91" t="str">
            <v>No</v>
          </cell>
          <cell r="AW91" t="str">
            <v>Supervisión</v>
          </cell>
          <cell r="AX91" t="str">
            <v>CAROLINA OTILIA MONTEALEGRE CASTILLO</v>
          </cell>
          <cell r="AY91" t="str">
            <v>Cédula</v>
          </cell>
          <cell r="AZ91">
            <v>20928128</v>
          </cell>
          <cell r="BA91">
            <v>0</v>
          </cell>
          <cell r="BB91" t="str">
            <v>Director de Gestión de Recursos para la Ciencia la Tecnologia e Innovacion (CTeI)</v>
          </cell>
          <cell r="BC91">
            <v>46044</v>
          </cell>
          <cell r="BD91">
            <v>46043</v>
          </cell>
          <cell r="BE91" t="str">
            <v>COMPAÑIA MUNDIAL DE SEGUROS S.A</v>
          </cell>
          <cell r="BF91" t="str">
            <v>2 CUMPLIMIENTO</v>
          </cell>
          <cell r="BG91" t="str">
            <v>1 PÓLIZA</v>
          </cell>
          <cell r="CJ91">
            <v>46224</v>
          </cell>
          <cell r="CK91">
            <v>0</v>
          </cell>
          <cell r="CN91">
            <v>35160000</v>
          </cell>
          <cell r="CO91" t="e">
            <v>#N/A</v>
          </cell>
          <cell r="CP91" t="e">
            <v>#N/A</v>
          </cell>
          <cell r="CQ91" t="e">
            <v>#N/A</v>
          </cell>
          <cell r="CR91">
            <v>80111600</v>
          </cell>
          <cell r="CS91" t="str">
            <v>https://community.secop.gov.co/Public/Tendering/OpportunityDetail/Index?noticeUID=CO1.NTC.9649109&amp;isFromPublicArea=True&amp;isModal=true&amp;asPopupView=true</v>
          </cell>
          <cell r="CT91" t="str">
            <v>En Ejecucion</v>
          </cell>
          <cell r="CU91">
            <v>46053</v>
          </cell>
          <cell r="CW91" t="str">
            <v>ENERO</v>
          </cell>
          <cell r="CX91" t="e">
            <v>#N/A</v>
          </cell>
          <cell r="CY91">
            <v>1</v>
          </cell>
          <cell r="CZ91" t="e">
            <v>#VALUE!</v>
          </cell>
        </row>
        <row r="92">
          <cell r="D92" t="str">
            <v>090-2026</v>
          </cell>
          <cell r="E92" t="str">
            <v>DGR-CPS-017-2026</v>
          </cell>
          <cell r="F92" t="str">
            <v>Contrato de Prestacion De Servicios Profesionales</v>
          </cell>
          <cell r="G92" t="str">
            <v>Contratación directa</v>
          </cell>
          <cell r="H92" t="str">
            <v xml:space="preserve">OCTAVIO ENRIQUE BONETT LAZARO	</v>
          </cell>
          <cell r="I92" t="str">
            <v>Cédula</v>
          </cell>
          <cell r="J92">
            <v>72231370</v>
          </cell>
          <cell r="K92">
            <v>3</v>
          </cell>
          <cell r="L92" t="str">
            <v>MASCULINO</v>
          </cell>
          <cell r="M92" t="str">
            <v>Natural</v>
          </cell>
          <cell r="N92" t="str">
            <v>Ninguno</v>
          </cell>
          <cell r="O92">
            <v>28386</v>
          </cell>
          <cell r="P92">
            <v>46192</v>
          </cell>
          <cell r="Q92">
            <v>48</v>
          </cell>
          <cell r="R92" t="str">
            <v>ABOGADO</v>
          </cell>
          <cell r="S92" t="str">
            <v>CALLE 147 12 87</v>
          </cell>
          <cell r="T92" t="str">
            <v>BARRANQUILLA</v>
          </cell>
          <cell r="U92" t="str">
            <v>COLOMBIA</v>
          </cell>
          <cell r="V92" t="str">
            <v>OCTAVIO1809@GMAIL.COM</v>
          </cell>
          <cell r="W92">
            <v>3158850295</v>
          </cell>
          <cell r="X92" t="str">
            <v>NA</v>
          </cell>
          <cell r="Y92" t="str">
            <v>NA</v>
          </cell>
          <cell r="Z92" t="str">
            <v>Titulo profesional + titulo especializacion de 22 meses de experiencia profesional a 32 meses de experiencia profesional (Resolución 861 de 2025)</v>
          </cell>
          <cell r="AA92" t="str">
            <v>Prestar sus servicios profesionales con plena autonomía, técnica, administrativa y financiera, en la Dirección de Gestión de Recursos para la CTeI, para realizar la estructuración y acompañamiento jurídico de las actuaciones precontractuales, contractuales y postcontractuales de los procesos de contratación de Ciencia, Tecnología e Innovación, atendiendo los procedimientos y manuales adoptados por la entidad.</v>
          </cell>
          <cell r="AB92" t="str">
            <v>2.2.2.1 Revisar los procesos de contratación de la Dirección de Gestión de Recursos para la CTeI que le sean
asignados.
2.2.2.2 Apoyar a la Dirección de Gestión de Recursos para la CTeI en la revisión, seguimiento, vigilancia y control de
los documentos que se generen en las etapas de los procesos de contratación, derivados de los mecanismos.
2.2.2.3 Asistir a los comités y/o mesas técnicas de contratación y liquidación, de acuerdo con los procedimientos de la Entidad, cuando se requiera.
2.2.2.4 Proyectar y/o revisar conceptos jurídicos, respuestas a los derechos de petición y requerimientos formulados por organismos de control y demás autoridades cuando le sean asignados, en los términos de ley y los
procedimientos internos establecidos.
2.2.2.5 Revisar los memorandos, estudios previos y demás actos administrativos y documentos relacionados con los
procesos de contratación que le sean asignados.
2.2.2.6 Asistir a las reuniones internas que se adelanten en la Dirección de Gestión de Recursos para la CTeI.
2.2.2.7 Revisar y elaborar respuestas a requerimientos formulados por organismos de control.
2.2.2.8 Realizar la proyección y/o revisión de las minutas de las diferentes actuaciones contractuales que adelante la Dirección.
2.2.2.9 Revisar las instrucciones de elaboración de contratos y convenios, así como las de adición, modificación
prórroga y, suspensión de convenios, contratos y en general de los acuerdos de voluntades que se dirigen al
Patrimonio Autónomo – Fondo Nacional para el financiamiento de la Ciencia, la Tecnología y la Innovación
“Francisco José de Caldas”.
2.2.2.10 Apoyar en la revisión y soporte jurídico para la elaboración de conceptos jurídicos, derechos de petición y
respuestas a solicitudes que le sean asignadas, según los plazos establecidos en las normas vigentes.
2.2.2.11 Realizar seguimiento a las actividades ejecutadas por el equipo de profesionales de liquidaciones de la
contratación derivada del FFJC y FIS.
2.2.2.12 Apoyar en la proyección y/o revisión de las actas de liquidación bilateral o unilateral y/o resoluciones de archivo
y/o cierre de los contratos y convenios suscritos por la entidad, cuando así lo requiera el supervisor del contrato.</v>
          </cell>
          <cell r="AC92" t="str">
            <v>2.2.2.1 Revisar los procesos de contratación de la Dirección de Gestión de Recursos para la CTeI que le sean asignados.
2.2.2.2 Apoyar a la Dirección de Gestión de Recursos para la CTeI en la revisión, seguimiento, vigilancia y control de los documentos que se generen en las etapas de los procesos de contratación, derivados de los mecanismos.
2.2.2.3 Asistir a los comités y/o mesas técnicas de contratación y liquidación, de acuerdo con los procedimientos de la Entidad, cuando se requiera.
2.2.2.4 Proyectar y/o revisar conceptos jurídicos, respuestas a los derechos de petición y requerimientos formulados por organismos de control y demás autoridades cuando le sean asignados, en los términos de ley y los procedimientos internos establecidos.
2.2.2.5 Revisar los memorandos, estudios previos y demás actos administrativos y documentos relacionados con los procesos de contratación que le sean asignados.
2.2.2.6 Asistir a las reuniones internas que se adelanten en la Dirección de Gestión de Recursos para la CTeI.
2.2.2.7 Revisar y elaborar respuestas a requerimientos formulados por organismos de control.
2.2.2.8 Realizar la proyección y/o revisión de las minutas de las diferentes actuaciones contractuales que adelante la Dirección.
2.2.2.9 Revisar las instrucciones de elaboración de contratos y convenios, así como las de adición, modificación prórroga y, suspensión de convenios, contratos y en general de los acuerdos de voluntades que se dirigen al Patrimonio Autónomo – Fondo Nacional para el financiamiento de la Ciencia, la Tecnología y la Innovación “Francisco José de Caldas”.
2.2.2.10 Apoyar en la revisión y soporte jurídico para la elaboración de conceptos jurídicos, derechos de petición y respuestas a solicitudes que le sean asignadas, según los plazos establecidos en las normas vigentes.
2.2.2.11 Realizar seguimiento a las actividades ejecutadas por el equipo de profesionales de liquidaciones de la contratación derivada del FFJC y FIS.
2.2.2.12 Apoyar en la proyección y/o revisión de las actas de liquidación bilateral o unilateral y/o resoluciones de archivo y/o cierre de los contratos y convenios suscritos por la entidad, cuando así lo requiera el supervisor del contrato.</v>
          </cell>
          <cell r="AD92" t="str">
            <v>Dirección de Gestión de Recursos para la Ciencia, la Tecnología y la Innovación (CTel)</v>
          </cell>
          <cell r="AE92" t="str">
            <v>CAROLINA OTILIA MONTEALEGRE CASTILLO</v>
          </cell>
          <cell r="AF92">
            <v>20928128</v>
          </cell>
          <cell r="AG92" t="str">
            <v>Director de Gestión de Recursos para la Ciencia, la Tecnología y la Innovación (CTel)</v>
          </cell>
          <cell r="AH92">
            <v>46031</v>
          </cell>
          <cell r="AI92">
            <v>46036</v>
          </cell>
          <cell r="AJ92">
            <v>46216</v>
          </cell>
          <cell r="AK92">
            <v>180</v>
          </cell>
          <cell r="AL92">
            <v>48000000</v>
          </cell>
          <cell r="AM92" t="str">
            <v>No</v>
          </cell>
          <cell r="AN92">
            <v>8000000.0000000009</v>
          </cell>
          <cell r="AO92">
            <v>17926</v>
          </cell>
          <cell r="AP92">
            <v>9626</v>
          </cell>
          <cell r="AQ92">
            <v>46036</v>
          </cell>
          <cell r="AR92" t="str">
            <v>C-3999-1000-1-53105B-
3999067-02</v>
          </cell>
          <cell r="AS92" t="str">
            <v>INVERSION</v>
          </cell>
          <cell r="AT92" t="str">
            <v>NACION</v>
          </cell>
          <cell r="AU92" t="str">
            <v>No</v>
          </cell>
          <cell r="AW92" t="str">
            <v>Supervisión</v>
          </cell>
          <cell r="AX92" t="str">
            <v>CAROLINA OTILIA MONTEALEGRE CASTILLO</v>
          </cell>
          <cell r="AY92" t="str">
            <v>Cédula</v>
          </cell>
          <cell r="AZ92">
            <v>20928128</v>
          </cell>
          <cell r="BA92">
            <v>0</v>
          </cell>
          <cell r="BB92" t="str">
            <v>Director de Gestión de Recursos para la Ciencia la Tecnologia e Innovacion (CTeI)</v>
          </cell>
          <cell r="BC92">
            <v>46035</v>
          </cell>
          <cell r="BD92">
            <v>46031</v>
          </cell>
          <cell r="BE92" t="str">
            <v>SEGUROS DEL ESTADO S.A.</v>
          </cell>
          <cell r="BF92" t="str">
            <v>2 CUMPLIMIENTO</v>
          </cell>
          <cell r="BG92" t="str">
            <v>1 PÓLIZA</v>
          </cell>
          <cell r="CJ92">
            <v>46216</v>
          </cell>
          <cell r="CK92">
            <v>0</v>
          </cell>
          <cell r="CN92">
            <v>48000000</v>
          </cell>
          <cell r="CO92" t="e">
            <v>#N/A</v>
          </cell>
          <cell r="CP92" t="e">
            <v>#N/A</v>
          </cell>
          <cell r="CQ92" t="e">
            <v>#N/A</v>
          </cell>
          <cell r="CR92">
            <v>80111600</v>
          </cell>
          <cell r="CS92" t="str">
            <v>https://community.secop.gov.co/Public/Tendering/OpportunityDetail/Index?noticeUID=CO1.NTC.9448363&amp;isFromPublicArea=True&amp;isModal=true&amp;asPopupView=true</v>
          </cell>
          <cell r="CT92" t="str">
            <v>En Ejecucion</v>
          </cell>
          <cell r="CU92">
            <v>46053</v>
          </cell>
          <cell r="CW92" t="str">
            <v>ENERO</v>
          </cell>
          <cell r="CX92" t="e">
            <v>#N/A</v>
          </cell>
          <cell r="CY92">
            <v>8</v>
          </cell>
          <cell r="CZ92" t="e">
            <v>#VALUE!</v>
          </cell>
        </row>
        <row r="93">
          <cell r="D93" t="str">
            <v>091-2026</v>
          </cell>
          <cell r="E93" t="str">
            <v>DGR-CPS-018-2026</v>
          </cell>
          <cell r="F93" t="str">
            <v>Contrato de Prestacion De Servicios Profesionales</v>
          </cell>
          <cell r="G93" t="str">
            <v>Contratación directa</v>
          </cell>
          <cell r="H93" t="str">
            <v>JAMES ANDREW YANQUEN BRIÑEZ</v>
          </cell>
          <cell r="I93" t="str">
            <v>Cédula</v>
          </cell>
          <cell r="J93">
            <v>1010231990</v>
          </cell>
          <cell r="K93">
            <v>5</v>
          </cell>
          <cell r="L93" t="str">
            <v>MASCULINO</v>
          </cell>
          <cell r="M93" t="str">
            <v>NATURAL</v>
          </cell>
          <cell r="N93" t="str">
            <v>NINGUNO</v>
          </cell>
          <cell r="O93">
            <v>35467</v>
          </cell>
          <cell r="P93">
            <v>46192</v>
          </cell>
          <cell r="Q93">
            <v>29</v>
          </cell>
          <cell r="R93" t="str">
            <v>ABOGADO</v>
          </cell>
          <cell r="S93" t="str">
            <v>CARRERA 45 # 3- 77</v>
          </cell>
          <cell r="T93" t="str">
            <v>BOGOTA D.C.</v>
          </cell>
          <cell r="U93" t="str">
            <v>COLOMBIA</v>
          </cell>
          <cell r="V93" t="str">
            <v>JAMESYANQUEN@GMAIL.COM</v>
          </cell>
          <cell r="W93">
            <v>3197202170</v>
          </cell>
          <cell r="X93" t="str">
            <v>NA</v>
          </cell>
          <cell r="Y93" t="str">
            <v>NA</v>
          </cell>
          <cell r="Z93" t="str">
            <v>Titulo profesional + titulo especializacion de 0 meses de experiencia profesional a 22 meses de experiencia profesional (Resolución 861 de 2025)</v>
          </cell>
          <cell r="AA93" t="str">
            <v>Prestar sus servicios profesionales con plena autonomía, técnica, administrativa y financiera, en la Dirección de Gestión de Recursos para la CTeI, brindado soporte en los trámites jurídicos y contractuales que le sean asignados, atendiendo las normas y procedimientos adoptados por la Entidad</v>
          </cell>
          <cell r="AB93" t="str">
            <v>2.2.2.1 Apoyar y/o proyectar las minutas de los contratos de la Dirección de Gestión de Recursos para la CTeI.
2.2.2.2 Proyectar y revisar las solicitudes dirigidas al Patrimonio Autónomo – Fondo Nacional para el financiamiento de la Ciencia, la Tecnología y la Innovación Francisco José Caldas.
2.2.2.3 Apoyar en el seguimiento y diligenciamiento de la base los datos en lo referente a la información de los
contratos/convenios requeridos para en el reporte del sistema de rendición electrónica de la cuenta e informes –
SIRECI.
2.2.2.4 Asistir a las mesas técnicas de acuerdo con los procedimientos establecidos por el Ministerio de Ciencia,
Tecnología e Innovación.
2.2.2.5 Diligenciar y actualizar mensualmente las bases de datos referentes a la gestión contractual a cargo de la
Dirección de Gestión de Recursos para la CTeI.
2.2.2.6 Adelantar, revisar y elaborar los procesos que le correspondan a la Dirección de Gestión de recursos para la CTeI respecto del Módulo de Gestión de la Información MGI y la plataforma SECOP II.
2.2.2.7 Proyectar las respuestas a los derechos de petición y requerimientos formulados por organismos de control y demás autoridades cuando le sean asignados, en los términos de ley y los procedimientos internos establecidos.
2.2.2.8 Apoyar en la proyección de las actas de liquidación bilateral o unilateral y/o resoluciones de archivo y/o, cierre de los contratos y convenios suscritos por la entidad, cuando así lo requiera el supervisor del contrato.
2.2.2.9 Asistir las reuniones internas que se adelanten en la Dirección de Gestión de Recursos para la CTeI.
2.2.2.10 Elaborar las distintas solicitudes de certificación de contratos a cargo de la Dirección de Gestión de Recursos para la CTeI.
2.2.2.11 Las demás relacionadas con el objeto del contrato, y que sean necesarias y/o le sean solicitadas por el supervisor</v>
          </cell>
          <cell r="AC93" t="str">
            <v>2.2.2.1 Apoyar y/o proyectar las minutas de los contratos de la Dirección de Gestión de Recursos para la CTeI.
2.2.2.2 Proyectar y revisar las solicitudes dirigidas al Patrimonio Autónomo – Fondo Nacional para el financiamiento de la Ciencia, la Tecnología y la Innovación Francisco José Caldas.
2.2.2.3 Apoyar en el seguimiento y diligenciamiento de la base los datos en lo referente a la información de los contratos/convenios requeridos para en el reporte del sistema de rendición electrónica de la cuenta e informes – SIRECI.
2.2.2.4 Asistir a las mesas técnicas de acuerdo con los procedimientos establecidos por el Ministerio de Ciencia, Tecnología e Innovación.
2.2.2.5 Diligenciar y actualizar mensualmente las bases de datos referentes a la gestión contractual a cargo de la Dirección de Gestión de Recursos para la CTeI.
2.2.2.6 Adelantar, revisar y elaborar los procesos que le correspondan a la Dirección de Gestión de recursos para la CTeI respecto del Módulo de Gestión de la Información MGI y la plataforma SECOP II.
2.2.2.7 Proyectar las respuestas a los derechos de petición y requerimientos formulados por organismos de control y demás autoridades cuando le sean asignados, en los términos de ley y los procedimientos internos establecidos.
2.2.2.8 Apoyar en la proyección de las actas de liquidación bilateral o unilateral y/o resoluciones de archivo y/o, cierre de los contratos y convenios suscritos por la entidad, cuando así lo requiera el supervisor del contrato.
2.2.2.9 Asistir las reuniones internas que se adelanten en la Dirección de Gestión de Recursos para la CTeI.
2.2.2.10 Elaborar las distintas solicitudes de certificación de contratos a cargo de la Dirección de Gestión de Recursos para la CTeI.
2.2.2.11 Las demás relacionadas con el objeto del contrato, y que sean necesarias y/o le sean solicitadas por el supervisor</v>
          </cell>
          <cell r="AD93" t="str">
            <v>Dirección de Gestión de Recursos para la Ciencia, la Tecnología y la Innovación (CTel)</v>
          </cell>
          <cell r="AE93" t="str">
            <v>CAROLINA OTILIA MONTEALEGRE CASTILLO</v>
          </cell>
          <cell r="AF93">
            <v>20928128</v>
          </cell>
          <cell r="AG93" t="str">
            <v>Director de Gestión de Recursos para la Ciencia, la Tecnología y la Innovación (CTel)</v>
          </cell>
          <cell r="AH93">
            <v>46035</v>
          </cell>
          <cell r="AI93">
            <v>46036</v>
          </cell>
          <cell r="AJ93">
            <v>46216</v>
          </cell>
          <cell r="AK93">
            <v>180</v>
          </cell>
          <cell r="AL93">
            <v>34560000</v>
          </cell>
          <cell r="AM93" t="str">
            <v>No</v>
          </cell>
          <cell r="AN93">
            <v>5760000</v>
          </cell>
          <cell r="AO93">
            <v>18026</v>
          </cell>
          <cell r="AP93">
            <v>8326</v>
          </cell>
          <cell r="AQ93">
            <v>46036</v>
          </cell>
          <cell r="AR93" t="str">
            <v>C-3999-1000-1-53105B-
3999067-02</v>
          </cell>
          <cell r="AS93" t="str">
            <v>INVERSION</v>
          </cell>
          <cell r="AT93" t="str">
            <v>NACION</v>
          </cell>
          <cell r="AU93" t="str">
            <v>No</v>
          </cell>
          <cell r="AW93" t="str">
            <v>Supervisión</v>
          </cell>
          <cell r="AX93" t="str">
            <v>CAROLINA OTILIA MONTEALEGRE CASTILLO</v>
          </cell>
          <cell r="AY93" t="str">
            <v>Cédula</v>
          </cell>
          <cell r="AZ93">
            <v>20928128</v>
          </cell>
          <cell r="BA93">
            <v>0</v>
          </cell>
          <cell r="BB93" t="str">
            <v>Director de Gestión de Recursos para la Ciencia la Tecnologia e Innovacion (CTeI)</v>
          </cell>
          <cell r="BC93">
            <v>46036</v>
          </cell>
          <cell r="BD93">
            <v>46035</v>
          </cell>
          <cell r="BE93" t="str">
            <v>SEGUROS DEL ESTADO S.A.</v>
          </cell>
          <cell r="BF93" t="str">
            <v>2 CUMPLIMIENTO</v>
          </cell>
          <cell r="BG93" t="str">
            <v>1 PÓLIZA</v>
          </cell>
          <cell r="CJ93">
            <v>46216</v>
          </cell>
          <cell r="CK93">
            <v>0</v>
          </cell>
          <cell r="CN93">
            <v>34560000</v>
          </cell>
          <cell r="CO93" t="e">
            <v>#N/A</v>
          </cell>
          <cell r="CP93" t="e">
            <v>#N/A</v>
          </cell>
          <cell r="CQ93" t="e">
            <v>#N/A</v>
          </cell>
          <cell r="CR93">
            <v>80111600</v>
          </cell>
          <cell r="CS93" t="str">
            <v>https://community.secop.gov.co/Public/Tendering/OpportunityDetail/Index?noticeUID=CO1.NTC.9484647&amp;isFromPublicArea=True&amp;isModal=true&amp;asPopupView=true</v>
          </cell>
          <cell r="CT93" t="str">
            <v>En Ejecucion</v>
          </cell>
          <cell r="CU93">
            <v>46053</v>
          </cell>
          <cell r="CW93" t="str">
            <v>ENERO</v>
          </cell>
          <cell r="CX93" t="e">
            <v>#N/A</v>
          </cell>
          <cell r="CY93">
            <v>6</v>
          </cell>
          <cell r="CZ93" t="e">
            <v>#VALUE!</v>
          </cell>
        </row>
        <row r="94">
          <cell r="D94" t="str">
            <v>092-2026</v>
          </cell>
          <cell r="E94" t="str">
            <v>DGR-CPS-019-2026</v>
          </cell>
          <cell r="F94" t="str">
            <v>Contrato de Prestacion De Servicios Profesionales</v>
          </cell>
          <cell r="G94" t="str">
            <v>Contratación directa</v>
          </cell>
          <cell r="H94" t="str">
            <v xml:space="preserve">LAURA PATRICIA ARIAS GRANADOS	</v>
          </cell>
          <cell r="I94" t="str">
            <v>Cédula</v>
          </cell>
          <cell r="J94">
            <v>1007589570</v>
          </cell>
          <cell r="K94">
            <v>1</v>
          </cell>
          <cell r="L94" t="str">
            <v>FEMENINO</v>
          </cell>
          <cell r="M94" t="str">
            <v>Natural</v>
          </cell>
          <cell r="N94" t="str">
            <v>Ninguno</v>
          </cell>
          <cell r="O94">
            <v>37127</v>
          </cell>
          <cell r="P94">
            <v>46192</v>
          </cell>
          <cell r="Q94">
            <v>24</v>
          </cell>
          <cell r="R94" t="str">
            <v>ABOGADO</v>
          </cell>
          <cell r="S94" t="str">
            <v>CARRERA 29 12 41</v>
          </cell>
          <cell r="T94" t="str">
            <v>FUNZA</v>
          </cell>
          <cell r="U94" t="str">
            <v>COLOMBIA</v>
          </cell>
          <cell r="V94" t="str">
            <v>LAURAPATRICIAARIASGRANADOS@GMAIL.COM</v>
          </cell>
          <cell r="W94">
            <v>3228774831</v>
          </cell>
          <cell r="X94" t="str">
            <v>NA</v>
          </cell>
          <cell r="Y94" t="str">
            <v>NA</v>
          </cell>
          <cell r="Z94" t="str">
            <v>Titulo profesional de 22 o mas meses de experiencia profesional (Resolución 861 de 2025)</v>
          </cell>
          <cell r="AA94" t="str">
            <v>Prestar sus servicios profesionales con plena autonomía, técnica, administrativa y financiera, en la Dirección de Gestión de Recursos para la CTeI, mediante el acompañamiento y apoyo jurídico a las actividades tendientes a la consecución de la liquidación de los contratos y convenios que están a cargo de la Dirección</v>
          </cell>
          <cell r="AB94" t="str">
            <v>2.2.2.1 Realizar la gestión jurídica de contratos y convenios de CTel, tendiente a lograr la liquidación de los contratos
y/o convenios a cargo de la Dirección de Gestión de Recursos, proyectando las actas y resoluciones de
liquidación o de archivo relacionadas con el proceso de liquidación de los contratos y convenios suscritos por la
entidad.
2.2.2.2 Proyectar respuestas, conceptos jurídicos, actos administrativos, resoluciones, recursos y demás asuntos que
se requieran, relacionados con las liquidaciones de contratos y convenios, y con la gestión de cobro.
2.2.2.3 Proyectar las respuestas a los derechos de petición y requerimientos formulados por organismos de control y
otras entidades cuando le sean asignados, en los términos de ley y los procedimientos internos establecidos.
2.2.2.4 Asistir a reuniones y/o mesas de trabajo en donde se le solicite para tratar temas relacionados con liquidaciones
o gestión de cobros.
2.2.2.5 Apoyar a los supervisores de los Contratos y/o Convenios en la elaboración de los informes de ejecución de los
contratos y/o convenios que se encuentren en etapa de liquidación y sean solicitados por el asociado, y/o
MINCIENCIAS y/o las entidades de control, que le sean asignados por el Supervisor del contrato.
2.2.2.6 Proyectar y radicar en la oportunidad exigida, la información requerida para la liquidación unilateral de los
contratos y/o convenios a cargo de la Dirección de Gestión de Recursos, efectuando su respectiva notificación.
2.2.2.7 Elaborar la relación de salvedades, actividades, giros, pagos, cobros pendientes, establecidos en las actas de
liquidación de los proyectos ejecutados y supervisados por la Dirección y elaborar un informe sobre tales
actividades.
2.2.2.8 Presentar cuando se requiera, ante cualquier Comité de la Entidad, el estudio jurídico de los casos que deban
someterse a consideración del citado Comité.
2.2.2.9 Remitir las actas de cierre o liquidación a los grupos competentes en la entidad para gestionar giro de recursos,
cierre de cuentas, y demás tramites que se requieran para el cierre total del contrato y/o convenio.
2.2.2.10 Las demás relacionadas con el objeto del contrato y que sean necesarias y/o le sean solicitadas por el
supervisor de este</v>
          </cell>
          <cell r="AC94" t="str">
            <v>2.2.2.1 Realizar la gestión jurídica de contratos y convenios de CTel, tendiente a lograr la liquidación de los contratos y/o convenios a cargo de la Dirección de Gestión de Recursos, proyectando las actas y resoluciones de liquidación o de archivo relacionadas con el proceso de liquidación de los contratos y convenios suscritos por la entidad.
2.2.2.2 Proyectar respuestas, conceptos jurídicos, actos administrativos, resoluciones, recursos y demás asuntos que se requieran, relacionados con las liquidaciones de contratos y convenios, y con la gestión de cobro.
2.2.2.3 Proyectar las respuestas a los derechos de petición y requerimientos formulados por organismos de control y otras entidades cuando le sean asignados, en los términos de ley y los procedimientos internos establecidos.
2.2.2.4 Asistir a reuniones y/o mesas de trabajo en donde se le solicite para tratar temas relacionados con liquidaciones o gestión de cobros.
2.2.2.5 Apoyar a los supervisores de los Contratos y/o Convenios en la elaboración de los informes de ejecución de los contratos y/o convenios que se encuentren en etapa de liquidación y sean solicitados por el asociado, y/o MINCIENCIAS y/o las entidades de control, que le sean asignados por el Supervisor del contrato.
2.2.2.6 Proyectar y radicar en la oportunidad exigida, la información requerida para la liquidación unilateral de los contratos y/o convenios a cargo de la Dirección de Gestión de Recursos, efectuando su respectiva notificación.
2.2.2.7 Elaborar la relación de salvedades, actividades, giros, pagos, cobros pendientes, establecidos en las actas de liquidación de los proyectos ejecutados y supervisados por la Dirección y elaborar un informe sobre tales actividades.
2.2.2.8 Presentar cuando se requiera, ante cualquier Comité de la Entidad, el estudio jurídico de los casos que deban someterse a consideración del citado Comité.
2.2.2.9 Remitir las actas de cierre o liquidación a los grupos competentes en la entidad para gestionar giro de recursos, cierre de cuentas, y demás tramites que se requieran para el cierre total del contrato y/o convenio.
2.2.2.10 Las demás relacionadas con el objeto del contrato y que sean necesarias y/o le sean solicitadas por el supervisor de este</v>
          </cell>
          <cell r="AD94" t="str">
            <v>Dirección de Gestión de Recursos para la Ciencia, la Tecnología y la Innovación (CTel)</v>
          </cell>
          <cell r="AE94" t="str">
            <v>CAROLINA OTILIA MONTEALEGRE CASTILLO</v>
          </cell>
          <cell r="AF94">
            <v>20928128</v>
          </cell>
          <cell r="AG94" t="str">
            <v>Director de Gestión de Recursos para la Ciencia, la Tecnología y la Innovación (CTel)</v>
          </cell>
          <cell r="AH94">
            <v>46031</v>
          </cell>
          <cell r="AI94">
            <v>46036</v>
          </cell>
          <cell r="AJ94">
            <v>46216</v>
          </cell>
          <cell r="AK94">
            <v>180</v>
          </cell>
          <cell r="AL94">
            <v>30000000</v>
          </cell>
          <cell r="AM94" t="str">
            <v>No</v>
          </cell>
          <cell r="AN94">
            <v>5000000</v>
          </cell>
          <cell r="AO94">
            <v>18126</v>
          </cell>
          <cell r="AP94">
            <v>9726</v>
          </cell>
          <cell r="AQ94">
            <v>46036</v>
          </cell>
          <cell r="AR94" t="str">
            <v>C-3999-1000-1-53105B-
3999067-02</v>
          </cell>
          <cell r="AS94" t="str">
            <v>INVERSION</v>
          </cell>
          <cell r="AT94" t="str">
            <v>NACION</v>
          </cell>
          <cell r="AU94" t="str">
            <v>No</v>
          </cell>
          <cell r="AW94" t="str">
            <v>Supervisión</v>
          </cell>
          <cell r="AX94" t="str">
            <v>CAROLINA OTILIA MONTEALEGRE CASTILLO</v>
          </cell>
          <cell r="AY94" t="str">
            <v>Cédula</v>
          </cell>
          <cell r="AZ94">
            <v>20928128</v>
          </cell>
          <cell r="BA94">
            <v>0</v>
          </cell>
          <cell r="BB94" t="str">
            <v>Director de Gestión de Recursos para la Ciencia la Tecnologia e Innovacion (CTeI)</v>
          </cell>
          <cell r="BC94">
            <v>46035</v>
          </cell>
          <cell r="BD94">
            <v>46031</v>
          </cell>
          <cell r="BE94" t="str">
            <v>SEGUROS DEL ESTADO S.A.</v>
          </cell>
          <cell r="BF94" t="str">
            <v>2 CUMPLIMIENTO</v>
          </cell>
          <cell r="BG94" t="str">
            <v>1 PÓLIZA</v>
          </cell>
          <cell r="CJ94">
            <v>46216</v>
          </cell>
          <cell r="CK94">
            <v>0</v>
          </cell>
          <cell r="CN94">
            <v>30000000</v>
          </cell>
          <cell r="CO94" t="e">
            <v>#N/A</v>
          </cell>
          <cell r="CP94" t="e">
            <v>#N/A</v>
          </cell>
          <cell r="CQ94" t="e">
            <v>#N/A</v>
          </cell>
          <cell r="CR94">
            <v>80111600</v>
          </cell>
          <cell r="CS94" t="str">
            <v>https://community.secop.gov.co/Public/Tendering/OpportunityDetail/Index?noticeUID=CO1.NTC.9448946&amp;isFromPublicArea=True&amp;isModal=true&amp;asPopupView=true</v>
          </cell>
          <cell r="CT94" t="str">
            <v>En Ejecucion</v>
          </cell>
          <cell r="CU94">
            <v>46053</v>
          </cell>
          <cell r="CW94" t="str">
            <v>ENERO</v>
          </cell>
          <cell r="CX94" t="e">
            <v>#N/A</v>
          </cell>
          <cell r="CY94">
            <v>10</v>
          </cell>
          <cell r="CZ94" t="e">
            <v>#VALUE!</v>
          </cell>
        </row>
        <row r="95">
          <cell r="D95" t="str">
            <v>093-2026</v>
          </cell>
          <cell r="E95" t="str">
            <v>DGR-CPS-020-2026</v>
          </cell>
          <cell r="F95" t="str">
            <v>Contrato de Prestacion De Servicios Profesionales</v>
          </cell>
          <cell r="G95" t="str">
            <v>Contratación directa</v>
          </cell>
          <cell r="H95" t="str">
            <v>ANGELA ROCIO VENEGAS ROSA</v>
          </cell>
          <cell r="I95" t="str">
            <v>Cédula</v>
          </cell>
          <cell r="J95">
            <v>1090418173</v>
          </cell>
          <cell r="K95">
            <v>1</v>
          </cell>
          <cell r="L95" t="str">
            <v>FEMENINO</v>
          </cell>
          <cell r="M95" t="str">
            <v>Natural</v>
          </cell>
          <cell r="N95" t="str">
            <v>Ninguno</v>
          </cell>
          <cell r="O95">
            <v>32976</v>
          </cell>
          <cell r="P95">
            <v>46192</v>
          </cell>
          <cell r="Q95">
            <v>36</v>
          </cell>
          <cell r="R95" t="str">
            <v>COMERCIO EXTERIOR</v>
          </cell>
          <cell r="S95" t="str">
            <v>CARRERA 19 # 25-105 CENTRO – SINCELEJO</v>
          </cell>
          <cell r="T95" t="str">
            <v>SAN JOSE DE CUCUTA</v>
          </cell>
          <cell r="U95" t="str">
            <v>COLOMBIA</v>
          </cell>
          <cell r="V95" t="str">
            <v>ANGELAVENEGAS1520@HOTMAIL.COM</v>
          </cell>
          <cell r="W95">
            <v>3017106666</v>
          </cell>
          <cell r="X95" t="str">
            <v>NA</v>
          </cell>
          <cell r="Y95" t="str">
            <v>NA</v>
          </cell>
          <cell r="Z95" t="str">
            <v>Titulo profesional de 22 o mas meses de experiencia profesional (Resolución 861 de 2025)</v>
          </cell>
          <cell r="AA95" t="str">
            <v>Prestar servicios profesionales para apoyar la gestión técnica, administrativa y financiera del control y seguimiento al pago a contratistas de la DGR y evaluadores asociados a los mecanismos de operación de CTeI del Ministerio de Ciencias Tecnología e Innovación.</v>
          </cell>
          <cell r="AB95" t="str">
            <v>2.2.2.1 Realizar el seguimiento y control a los procesos operativos, financieros y de contratación gestionados en los
contratos de administración de proyectos a cargo de la Dirección de Gestión de Recursos para la CTeI.
2.2.2.2 Adelantar los procesos de generación de los reportes requeridos en los trámites de pagos de la contratación
que deban ser gestionados por la Dirección de Gestión de Recursos para la CTeI.
2.2.2.3 Realizar el seguimiento a los pagos y trámites asignados hasta la verificación de su culminación.
2.2.2.4 Garantizar un adecuado manejo de los documentos utilizados en la gestión de pagos que se realiza desde la
Dirección de Gestión de Recursos para la CTeI, archivando la información de tal manera que al compartirla con
el equipo de trabajo pueda tener trazabilidad de los procesos asignados.
2.2.2.5 Realizar el seguimiento a la respuesta de las peticiones, quejas y reclamos asignadas a la Dirección de Gestión
de Recursos para la CTeI que le sean asignados.
2.2.2.6 Realizar la revisión y verificación correspondiente a los trámites asignados y formular las observaciones y
requerimientos a que haya lugar.
2.2.2.7 Asistir a las reuniones y mesas de trabajo a las que sea citado.
2.2.2.8 Apoyar la gestión financiera de los proyectos ejecutados por Entidades de naturaleza jurídica privada de la
asignación de CTeI y realizar la autorización de los giros.
2.2.2.9 Notificar, comunicar, transmitir o enviar, según el caso al supervisor, contratistas o a los interesados la
información que se requiera.
2.2.2.10 Las demás relacionadas con el objeto del contrato, y que sean necesarias y/o le sean solicitadas por el
supervisor del contrato</v>
          </cell>
          <cell r="AC95" t="str">
            <v>2.2.2.1 Realizar el seguimiento y control a los procesos operativos, financieros y de contratación gestionados en los contratos de administración de proyectos a cargo de la Dirección de Gestión de Recursos para la CTeI.
2.2.2.2 Adelantar los procesos de generación de los reportes requeridos en los trámites de pagos de la contratación que deban ser gestionados por la Dirección de Gestión de Recursos para la CTeI.
2.2.2.3 Realizar el seguimiento a los pagos y trámites asignados hasta la verificación de su culminación.
2.2.2.4 Garantizar un adecuado manejo de los documentos utilizados en la gestión de pagos que se realiza desde la Dirección de Gestión de Recursos para la CTeI, archivando la información de tal manera que al compartirla con el equipo de trabajo pueda tener trazabilidad de los procesos asignados.
2.2.2.5 Realizar el seguimiento a la respuesta de las peticiones, quejas y reclamos asignadas a la Dirección de Gestión de Recursos para la CTeI que le sean asignados.
2.2.2.6 Realizar la revisión y verificación correspondiente a los trámites asignados y formular las observaciones y requerimientos a que haya lugar.
2.2.2.7 Asistir a las reuniones y mesas de trabajo a las que sea citado.
2.2.2.8 Apoyar la gestión financiera de los proyectos ejecutados por Entidades de naturaleza jurídica privada de la asignación de CTeI y realizar la autorización de los giros.
2.2.2.9 Notificar, comunicar, transmitir o enviar, según el caso al supervisor, contratistas o a los interesados la información que se requiera.
2.2.2.10 Las demás relacionadas con el objeto del contrato, y que sean necesarias y/o le sean solicitadas por el supervisor del contrato</v>
          </cell>
          <cell r="AD95" t="str">
            <v>Dirección de Gestión de Recursos para la Ciencia, la Tecnología y la Innovación (CTel)</v>
          </cell>
          <cell r="AE95" t="str">
            <v>CAROLINA OTILIA MONTEALEGRE CASTILLO</v>
          </cell>
          <cell r="AF95">
            <v>20928128</v>
          </cell>
          <cell r="AG95" t="str">
            <v>Director de Gestión de Recursos para la Ciencia, la Tecnología y la Innovación (CTel)</v>
          </cell>
          <cell r="AH95">
            <v>46031</v>
          </cell>
          <cell r="AI95">
            <v>46036</v>
          </cell>
          <cell r="AJ95">
            <v>46216</v>
          </cell>
          <cell r="AK95">
            <v>180</v>
          </cell>
          <cell r="AL95">
            <v>30000000</v>
          </cell>
          <cell r="AM95" t="str">
            <v>No</v>
          </cell>
          <cell r="AN95">
            <v>5000000</v>
          </cell>
          <cell r="AO95">
            <v>18226</v>
          </cell>
          <cell r="AP95">
            <v>9826</v>
          </cell>
          <cell r="AQ95">
            <v>46036</v>
          </cell>
          <cell r="AR95" t="str">
            <v>C-3999-1000-1-53105B-
3999067-02</v>
          </cell>
          <cell r="AS95" t="str">
            <v>INVERSION</v>
          </cell>
          <cell r="AT95" t="str">
            <v>NACION</v>
          </cell>
          <cell r="AU95" t="str">
            <v>No</v>
          </cell>
          <cell r="AW95" t="str">
            <v>Supervisión</v>
          </cell>
          <cell r="AX95" t="str">
            <v>CAROLINA OTILIA MONTEALEGRE CASTILLO</v>
          </cell>
          <cell r="AY95" t="str">
            <v>Cédula</v>
          </cell>
          <cell r="AZ95">
            <v>20928128</v>
          </cell>
          <cell r="BA95">
            <v>0</v>
          </cell>
          <cell r="BB95" t="str">
            <v>Director de Gestión de Recursos para la Ciencia la Tecnologia e Innovacion (CTeI)</v>
          </cell>
          <cell r="BC95">
            <v>46035</v>
          </cell>
          <cell r="BD95">
            <v>46031</v>
          </cell>
          <cell r="BE95" t="str">
            <v>SEGUROS DEL ESTADO S.A.</v>
          </cell>
          <cell r="BF95" t="str">
            <v>2 CUMPLIMIENTO</v>
          </cell>
          <cell r="BG95" t="str">
            <v>1 PÓLIZA</v>
          </cell>
          <cell r="CJ95">
            <v>46216</v>
          </cell>
          <cell r="CK95">
            <v>0</v>
          </cell>
          <cell r="CN95">
            <v>30000000</v>
          </cell>
          <cell r="CO95" t="e">
            <v>#N/A</v>
          </cell>
          <cell r="CP95" t="e">
            <v>#N/A</v>
          </cell>
          <cell r="CQ95" t="e">
            <v>#N/A</v>
          </cell>
          <cell r="CR95">
            <v>80111600</v>
          </cell>
          <cell r="CS95" t="str">
            <v>https://community.secop.gov.co/Public/Tendering/OpportunityDetail/Index?noticeUID=CO1.NTC.9448936&amp;isFromPublicArea=True&amp;isModal=true&amp;asPopupView=true</v>
          </cell>
          <cell r="CT95" t="str">
            <v>En Ejecucion</v>
          </cell>
          <cell r="CU95">
            <v>46053</v>
          </cell>
          <cell r="CW95" t="str">
            <v>ENERO</v>
          </cell>
          <cell r="CX95" t="e">
            <v>#N/A</v>
          </cell>
          <cell r="CY95">
            <v>1</v>
          </cell>
          <cell r="CZ95" t="e">
            <v>#VALUE!</v>
          </cell>
        </row>
        <row r="96">
          <cell r="D96" t="str">
            <v>094-2026</v>
          </cell>
          <cell r="E96" t="str">
            <v>DGR-CPS-021-2026</v>
          </cell>
          <cell r="F96" t="str">
            <v>Contrato de Prestacion De Servicios Profesionales</v>
          </cell>
          <cell r="G96" t="str">
            <v>Contratación directa</v>
          </cell>
          <cell r="H96" t="str">
            <v xml:space="preserve">ANDREA VERONICA HERRERA CORTES	</v>
          </cell>
          <cell r="I96" t="str">
            <v>Cédula</v>
          </cell>
          <cell r="J96">
            <v>1032393512</v>
          </cell>
          <cell r="K96">
            <v>2</v>
          </cell>
          <cell r="L96" t="str">
            <v>FEMENINO</v>
          </cell>
          <cell r="M96" t="str">
            <v>Natural</v>
          </cell>
          <cell r="N96" t="str">
            <v>Ninguno</v>
          </cell>
          <cell r="O96">
            <v>31901</v>
          </cell>
          <cell r="P96">
            <v>46192</v>
          </cell>
          <cell r="Q96">
            <v>39</v>
          </cell>
          <cell r="R96" t="str">
            <v>INGENIERIA AGROINDUSTRIAL</v>
          </cell>
          <cell r="S96" t="str">
            <v xml:space="preserve"> CARRERA 54 D 189  59 INTERIOR 5 403 MIRANDELA 6</v>
          </cell>
          <cell r="T96" t="str">
            <v>BOGOTA D.C.</v>
          </cell>
          <cell r="U96" t="str">
            <v>COLOMBIA</v>
          </cell>
          <cell r="V96" t="str">
            <v xml:space="preserve"> ANVEHECOR@GMAIL.COM</v>
          </cell>
          <cell r="W96">
            <v>3003451025</v>
          </cell>
          <cell r="X96" t="str">
            <v>NA</v>
          </cell>
          <cell r="Y96" t="str">
            <v>NA</v>
          </cell>
          <cell r="Z96" t="str">
            <v>Titulo de tecnico de 0 a 12 meses de experiencia laboral (tecnico o tecnologo) o 24 meses de experiencia laboral relacionada (bachiller) (Resolución 861 de 2025)</v>
          </cell>
          <cell r="AA96" t="str">
            <v>Prestar sus servicios profesionales, con plena autonomía, técnica, administrativa y
financiera a la Dirección de Gestión de Recursos para la Ciencia, la Tecnología y la
Innovación – DGR, para gestionar la planeación y orientación del seguimiento integral
de las actividades de supervisión de los contratos y convenios derivados de
instrumentos y mecanismos a cargo de la dirección, encaminando la aplicación de los
lineamientos institucionales, la eficiencia de los procesos y la trazabilidad de la gestión
contractual, así como el fortalecimiento de los mecanismos de control, evaluación e
implementación de mejoras en la gestión de supervisión.</v>
          </cell>
          <cell r="AB96" t="str">
            <v>2.2.2.1 Gestionar estrategias con el fin de orientar el seguimiento integral a la supervisión técnica, administrativa,
financiera, contable y jurídica en las etapas precontractual, contractual y de liquidación de los convenios y/o
contratos a cargo de la Dirección de Gestión de Recursos (DGR), garantizando la aplicación de los lineamientos
institucionales y la normatividad vigente.
2.2.2.2 Coordinar la respuesta oportuna y articulada a requerimientos, solicitudes y comunicaciones provenientes de
áreas internas, contratistas, aliados y entes de control, asegurando la consistencia técnica y jurídica de la
información emitida.
2.2.2.3 Apoyar a la Unidad de Supervisión y Seguimiento en comités, reuniones, mesas técnicas, auditorías y visitas de
campo, así como los espacios de articulación interinstitucional relacionados con la ejecución contractual.
2.2.2.4 Gestionar las actividades con los equipos de supervisión para garantizar la organización, trazabilidad y calidad
de los expedientes contractuales, asegurando la integridad de la información, la correcta gestión documental y
el cumplimiento de los estándares institucionales.
2.2.2.5 Diseñar e implementar herramientas, matrices e indicadores que permitan medir y mejorar el desempeño de la
supervisión, incluyendo tiempos de respuesta, gestión de riesgos y cumplimiento de metas de ejecución y
liquidación.
2.2.2.6 Identificar, analizar y gestionar los riesgos técnicos, administrativos, financieros y jurídicos asociados a los
procesos de supervisión, proponiendo medidas preventivas y correctivas para su mitigación.
2.2.2.7 Promover la mejora continua de los procesos de supervisión y gestión contractual, proponiendo ajustes
metodológicos, rediseños de flujos o reestructuraciones que fortalezcan la eficiencia y la trazabilidad.
2.2.2.8 Gestionar acciones de fortalecimiento de capacidades técnicas y humanas del equipo de supervisión,
promoviendo espacios de capacitación, intercambio de buenas prácticas y retroalimentación sobre la gestión.
2.2.2.9 Las demás actividades que sean necesarias o le sean solicitadas por la Dirección de Gestión de Recursos, en
el marco de las funciones de liderazgo, coordinación y fortalecimiento de los procesos de supervisión
contractual</v>
          </cell>
          <cell r="AC96" t="str">
            <v>2.2.2.1 Gestionar estrategias con el fin de orientar el seguimiento integral a la supervisión técnica, administrativa, financiera, contable y jurídica en las etapas precontractual, contractual y de liquidación de los convenios y/o contratos a cargo de la Dirección de Gestión de Recursos (DGR), garantizando la aplicación de los lineamientos institucionales y la normatividad vigente.
2.2.2.2 Coordinar la respuesta oportuna y articulada a requerimientos, solicitudes y comunicaciones provenientes de áreas internas, contratistas, aliados y entes de control, asegurando la consistencia técnica y jurídica de la información emitida.
2.2.2.3 Apoyar a la Unidad de Supervisión y Seguimiento en comités, reuniones, mesas técnicas, auditorías y visitas de campo, así como los espacios de articulación interinstitucional relacionados con la ejecución contractual.
2.2.2.4 Gestionar las actividades con los equipos de supervisión para garantizar la organización, trazabilidad y calidad de los expedientes contractuales, asegurando la integridad de la información, la correcta gestión documental y el cumplimiento de los estándares institucionales.
2.2.2.5 Diseñar e implementar herramientas, matrices e indicadores que permitan medir y mejorar el desempeño de la supervisión, incluyendo tiempos de respuesta, gestión de riesgos y cumplimiento de metas de ejecución y liquidación.
2.2.2.6 Identificar, analizar y gestionar los riesgos técnicos, administrativos, financieros y jurídicos asociados a los procesos de supervisión, proponiendo medidas preventivas y correctivas para su mitigación.
2.2.2.7 Promover la mejora continua de los procesos de supervisión y gestión contractual, proponiendo ajustes metodológicos, rediseños de flujos o reestructuraciones que fortalezcan la eficiencia y la trazabilidad.
2.2.2.8 Gestionar acciones de fortalecimiento de capacidades técnicas y humanas del equipo de supervisión, promoviendo espacios de capacitación, intercambio de buenas prácticas y retroalimentación sobre la gestión.
2.2.2.9 Las demás actividades que sean necesarias o le sean solicitadas por la Dirección de Gestión de Recursos, en el marco de las funciones de liderazgo, coordinación y fortalecimiento de los procesos de supervisión contractual</v>
          </cell>
          <cell r="AD96" t="str">
            <v>Dirección de Gestión de Recursos para la Ciencia, la Tecnología y la Innovación (CTel)</v>
          </cell>
          <cell r="AE96" t="str">
            <v>CAROLINA OTILIA MONTEALEGRE CASTILLO</v>
          </cell>
          <cell r="AF96">
            <v>20928128</v>
          </cell>
          <cell r="AG96" t="str">
            <v>Director de Gestión de Recursos para la Ciencia, la Tecnología y la Innovación (CTel)</v>
          </cell>
          <cell r="AH96">
            <v>46037</v>
          </cell>
          <cell r="AI96">
            <v>46041</v>
          </cell>
          <cell r="AJ96">
            <v>46221</v>
          </cell>
          <cell r="AK96">
            <v>180</v>
          </cell>
          <cell r="AL96">
            <v>72000000</v>
          </cell>
          <cell r="AM96" t="str">
            <v>No</v>
          </cell>
          <cell r="AN96">
            <v>12000000</v>
          </cell>
          <cell r="AO96">
            <v>18326</v>
          </cell>
          <cell r="AP96">
            <v>14326</v>
          </cell>
          <cell r="AQ96">
            <v>46038</v>
          </cell>
          <cell r="AR96" t="str">
            <v>C-3999-1000-1-53105B-
3999067-02</v>
          </cell>
          <cell r="AS96" t="str">
            <v>INVERSION</v>
          </cell>
          <cell r="AT96" t="str">
            <v>NACION</v>
          </cell>
          <cell r="AU96" t="str">
            <v>No</v>
          </cell>
          <cell r="AW96" t="str">
            <v>Supervisión</v>
          </cell>
          <cell r="AX96" t="str">
            <v>CAROLINA OTILIA MONTEALEGRE CASTILLO</v>
          </cell>
          <cell r="AY96" t="str">
            <v>Cédula</v>
          </cell>
          <cell r="AZ96">
            <v>20928128</v>
          </cell>
          <cell r="BA96">
            <v>0</v>
          </cell>
          <cell r="BB96" t="str">
            <v>Director de Gestión de Recursos para la Ciencia la Tecnologia e Innovacion (CTeI)</v>
          </cell>
          <cell r="BC96">
            <v>46041</v>
          </cell>
          <cell r="BD96">
            <v>46037</v>
          </cell>
          <cell r="BE96" t="str">
            <v>SEGUROS DEL ESTADO S.A.</v>
          </cell>
          <cell r="BF96" t="str">
            <v>2 CUMPLIMIENTO</v>
          </cell>
          <cell r="BG96" t="str">
            <v>1 PÓLIZA</v>
          </cell>
          <cell r="CJ96">
            <v>46221</v>
          </cell>
          <cell r="CK96">
            <v>0</v>
          </cell>
          <cell r="CN96">
            <v>72000000</v>
          </cell>
          <cell r="CO96" t="e">
            <v>#N/A</v>
          </cell>
          <cell r="CP96" t="e">
            <v>#N/A</v>
          </cell>
          <cell r="CQ96" t="e">
            <v>#N/A</v>
          </cell>
          <cell r="CR96">
            <v>80111600</v>
          </cell>
          <cell r="CS96" t="str">
            <v>https://community.secop.gov.co/Public/Tendering/OpportunityDetail/Index?noticeUID=CO1.NTC.9543106&amp;isFromPublicArea=True&amp;isModal=true&amp;asPopupView=true</v>
          </cell>
          <cell r="CT96" t="str">
            <v>En Ejecucion</v>
          </cell>
          <cell r="CU96">
            <v>46053</v>
          </cell>
          <cell r="CW96" t="str">
            <v>ENERO</v>
          </cell>
          <cell r="CX96" t="e">
            <v>#N/A</v>
          </cell>
          <cell r="CY96">
            <v>9</v>
          </cell>
          <cell r="CZ96" t="e">
            <v>#VALUE!</v>
          </cell>
        </row>
        <row r="97">
          <cell r="D97" t="str">
            <v>095-2026</v>
          </cell>
          <cell r="E97" t="str">
            <v>DGR-CPS-022-2026</v>
          </cell>
          <cell r="F97" t="str">
            <v>Contrato de Prestacion De Servicios Profesionales</v>
          </cell>
          <cell r="G97" t="str">
            <v>Contratación directa</v>
          </cell>
          <cell r="H97" t="str">
            <v>MONICA PATRICIA ORTEGA LONDOÑO</v>
          </cell>
          <cell r="I97" t="str">
            <v>Cédula</v>
          </cell>
          <cell r="J97">
            <v>52996592</v>
          </cell>
          <cell r="K97">
            <v>1</v>
          </cell>
          <cell r="L97" t="str">
            <v>FEMENINO</v>
          </cell>
          <cell r="M97" t="str">
            <v>Natural</v>
          </cell>
          <cell r="N97" t="str">
            <v>Ninguno</v>
          </cell>
          <cell r="O97">
            <v>30831</v>
          </cell>
          <cell r="P97">
            <v>46192</v>
          </cell>
          <cell r="Q97">
            <v>42</v>
          </cell>
          <cell r="R97" t="str">
            <v>ABOGADO</v>
          </cell>
          <cell r="S97" t="str">
            <v>CALLE 146 NO. 12A-43</v>
          </cell>
          <cell r="T97" t="str">
            <v>BOGOTA D.C.</v>
          </cell>
          <cell r="U97" t="str">
            <v>COLOMBIA</v>
          </cell>
          <cell r="V97" t="str">
            <v>MONICA_ORTEGAL@HOTMAIL.COM</v>
          </cell>
          <cell r="W97">
            <v>3108544193</v>
          </cell>
          <cell r="X97" t="str">
            <v>NA</v>
          </cell>
          <cell r="Y97" t="str">
            <v>NA</v>
          </cell>
          <cell r="Z97" t="str">
            <v>Titulo profesional + titulo especializacion de 33 o mas meses de experiencia profesional (Resolución 861 de 2025)</v>
          </cell>
          <cell r="AA97" t="str">
            <v>Prestar sus servicios profesionales al Ministerio de Ciencia, Tecnología e Innovación con plena autonomía, técnica, administrativa y financiera en la Dirección de Gestión de Recursos para la CTeI, para revisar y/o elaborar las actividades jurídicas y contractuales derivadas de los mecanismos de operación de CTeI atendiendo los procedimientos y manuales adoptados por la entidad.</v>
          </cell>
          <cell r="AB97" t="str">
            <v>2.2.2.1 Revisar los términos de referencia de los mecanismos de operación de CTeI, atendiendo las normas y políticas que regulan la materia, incluidos los procedimientos vigentes adoptados por la Entidad.
2.2.2.2 Revisar los bancos preliminares y bancos de elegibles y/o financiables o resultados derivados de los
mecanismos de operación de CTeI.
2.2.2.3 Revisar y/o elaborar los actos administrativos de apertura de los mecanismos de operación de CTeI, de
publicación de banco de elegibles y financiables y demás actos administrativos que se requieran dentro del
proceso.
2.2.2.4 Asistir a las reuniones, comités y/o mesas técnicas o de trabajo frente a las actividades derivadas de los
mecanismos de operación de CTeI.
2.2.2.5 Revisar las solicitudes e insumos del proceso Condonación que se derivan de los mecanismos de operación de CTeI de formación de alto nivel y revisar y/o proyectar los actos administrativos que se deriven de este.
2.2.2.6 Revisar los procedimientos y/o actualizaciones que se deriven de los procesos de los mecanismos de operación de CTeI cuando se requiera.
2.2.2.7 Revisar y/o proyectar informes jurídicos, respuestas claras, de fondo y en los tiempos definidos en la ley y en
los procedimientos internos frente a las peticiones, quejas, reclamos, denuncias y solicitudes, así como insumos
jurídicos de requerimientos del Ministerio, judiciales y/o entidades de control que se requieran relacionados con
asuntos contractuales y jurídicos derivados de los mecanismos de operación de CTeI.
2.2.2.8 Revisar y/o elaborar los memorandos de solicitud de elaboración de contratos, incluido la justificación jurídica y técnica de necesidad de la contratación de los estudios previos, así como las modificaciones que se deriven del mismo, así como las actividades que se deriven durante la etapa precontractual y contractual.
2.2.2.9 Orientar a los grupos de la DGR, así como a las diferentes áreas de la Entidad, en cuanto a la visión jurídica de los trámites derivados de los mecanismos de operación de CTeI.
2.2.2.10 Las demás relacionadas con el objeto del contrato, y que sean necesarias y/o le sean solicitadas por el
supervisor.</v>
          </cell>
          <cell r="AC97" t="str">
            <v>2.2.2.1 Revisar los términos de referencia de los mecanismos de operación de CTeI, atendiendo las normas y políticas que regulan la materia, incluidos los procedimientos vigentes adoptados por la Entidad.
2.2.2.2 Revisar los bancos preliminares y bancos de elegibles y/o financiables o resultados derivados de los mecanismos de operación de CTeI.
2.2.2.3 Revisar y/o elaborar los actos administrativos de apertura de los mecanismos de operación de CTeI, de publicación de banco de elegibles y financiables y demás actos administrativos que se requieran dentro del proceso.
2.2.2.4 Asistir a las reuniones, comités y/o mesas técnicas o de trabajo frente a las actividades derivadas de los mecanismos de operación de CTeI.
2.2.2.5 Revisar las solicitudes e insumos del proceso Condonación que se derivan de los mecanismos de operación de CTeI de formación de alto nivel y revisar y/o proyectar los actos administrativos que se deriven de este.
2.2.2.6 Revisar los procedimientos y/o actualizaciones que se deriven de los procesos de los mecanismos de operación de CTeI cuando se requiera.
2.2.2.7 Revisar y/o proyectar informes jurídicos, respuestas claras, de fondo y en los tiempos definidos en la ley y en los procedimientos internos frente a las peticiones, quejas, reclamos, denuncias y solicitudes, así como insumos jurídicos de requerimientos del Ministerio, judiciales y/o entidades de control que se requieran relacionados con asuntos contractuales y jurídicos derivados de los mecanismos de operación de CTeI.
2.2.2.8 Revisar y/o elaborar los memorandos de solicitud de elaboración de contratos, incluido la justificación jurídica y técnica de necesidad de la contratación de los estudios previos, así como las modificaciones que se deriven del mismo, así como las actividades que se deriven durante la etapa precontractual y contractual.
2.2.2.9 Orientar a los grupos de la DGR, así como a las diferentes áreas de la Entidad, en cuanto a la visión jurídica de los trámites derivados de los mecanismos de operación de CTeI.
2.2.2.10 Las demás relacionadas con el objeto del contrato, y que sean necesarias y/o le sean solicitadas por el supervisor.</v>
          </cell>
          <cell r="AD97" t="str">
            <v>Dirección de Gestión de Recursos para la Ciencia, la Tecnología y la Innovación (CTel)</v>
          </cell>
          <cell r="AE97" t="str">
            <v>CAROLINA OTILIA MONTEALEGRE CASTILLO</v>
          </cell>
          <cell r="AF97">
            <v>20928128</v>
          </cell>
          <cell r="AG97" t="str">
            <v>Director de Gestión de Recursos para la Ciencia, la Tecnología y la Innovación (CTel)</v>
          </cell>
          <cell r="AH97">
            <v>46035</v>
          </cell>
          <cell r="AI97">
            <v>46037</v>
          </cell>
          <cell r="AJ97">
            <v>46217</v>
          </cell>
          <cell r="AK97">
            <v>180</v>
          </cell>
          <cell r="AL97">
            <v>55800000</v>
          </cell>
          <cell r="AM97" t="str">
            <v>No</v>
          </cell>
          <cell r="AN97">
            <v>9300000</v>
          </cell>
          <cell r="AO97">
            <v>18526</v>
          </cell>
          <cell r="AP97">
            <v>11826</v>
          </cell>
          <cell r="AQ97">
            <v>46037</v>
          </cell>
          <cell r="AR97" t="str">
            <v>C-3999-1000-1-53105B-
3999067-02</v>
          </cell>
          <cell r="AS97" t="str">
            <v>INVERSION</v>
          </cell>
          <cell r="AT97" t="str">
            <v>NACION</v>
          </cell>
          <cell r="AU97" t="str">
            <v>No</v>
          </cell>
          <cell r="AW97" t="str">
            <v>Supervisión</v>
          </cell>
          <cell r="AX97" t="str">
            <v>CAROLINA OTILIA MONTEALEGRE CASTILLO</v>
          </cell>
          <cell r="AY97" t="str">
            <v>Cédula</v>
          </cell>
          <cell r="AZ97">
            <v>20928128</v>
          </cell>
          <cell r="BA97">
            <v>0</v>
          </cell>
          <cell r="BB97" t="str">
            <v>Director de Gestión de Recursos para la Ciencia la Tecnologia e Innovacion (CTeI)</v>
          </cell>
          <cell r="BC97">
            <v>46036</v>
          </cell>
          <cell r="BD97">
            <v>46035</v>
          </cell>
          <cell r="BE97" t="str">
            <v>SEGUROS DEL ESTADO S.A.</v>
          </cell>
          <cell r="BF97" t="str">
            <v>2 CUMPLIMIENTO</v>
          </cell>
          <cell r="BG97" t="str">
            <v>1 PÓLIZA</v>
          </cell>
          <cell r="CJ97">
            <v>46217</v>
          </cell>
          <cell r="CK97">
            <v>0</v>
          </cell>
          <cell r="CN97">
            <v>55800000</v>
          </cell>
          <cell r="CO97" t="e">
            <v>#N/A</v>
          </cell>
          <cell r="CP97" t="e">
            <v>#N/A</v>
          </cell>
          <cell r="CQ97" t="e">
            <v>#N/A</v>
          </cell>
          <cell r="CR97">
            <v>80111600</v>
          </cell>
          <cell r="CS97" t="str">
            <v>https://community.secop.gov.co/Public/Tendering/OpportunityDetail/Index?noticeUID=CO1.NTC.9494114&amp;isFromPublicArea=True&amp;isModal=true&amp;asPopupView=true</v>
          </cell>
          <cell r="CT97" t="str">
            <v>En Ejecucion</v>
          </cell>
          <cell r="CU97">
            <v>46053</v>
          </cell>
          <cell r="CW97" t="str">
            <v>ENERO</v>
          </cell>
          <cell r="CX97" t="e">
            <v>#N/A</v>
          </cell>
          <cell r="CY97">
            <v>10</v>
          </cell>
          <cell r="CZ97" t="e">
            <v>#VALUE!</v>
          </cell>
        </row>
        <row r="98">
          <cell r="D98" t="str">
            <v>096-2026</v>
          </cell>
          <cell r="E98" t="str">
            <v>DGR-CPS-023-2026</v>
          </cell>
          <cell r="F98" t="str">
            <v>Contrato de Prestacion De Servicios Profesionales</v>
          </cell>
          <cell r="G98" t="str">
            <v>Contratación directa</v>
          </cell>
          <cell r="H98" t="str">
            <v>LUIS RAFAEL DE LA ROSA RAMOS</v>
          </cell>
          <cell r="I98" t="str">
            <v>Cédula</v>
          </cell>
          <cell r="J98">
            <v>1143355086</v>
          </cell>
          <cell r="K98">
            <v>7</v>
          </cell>
          <cell r="L98" t="str">
            <v>MASCULINO</v>
          </cell>
          <cell r="M98" t="str">
            <v>Natural</v>
          </cell>
          <cell r="N98" t="str">
            <v>Ninguno</v>
          </cell>
          <cell r="O98">
            <v>33514</v>
          </cell>
          <cell r="P98">
            <v>46192</v>
          </cell>
          <cell r="Q98">
            <v>34</v>
          </cell>
          <cell r="R98" t="str">
            <v>INGENIERO QUIMICO</v>
          </cell>
          <cell r="S98" t="str">
            <v>CRA 44A # 24 - 86 BOGOTÁ</v>
          </cell>
          <cell r="T98" t="str">
            <v>BOGOTA D.C.</v>
          </cell>
          <cell r="U98" t="str">
            <v>COLOMBIA</v>
          </cell>
          <cell r="V98" t="str">
            <v>L.DELAROSARAMOS@GMAIL.COM</v>
          </cell>
          <cell r="W98">
            <v>3126771883</v>
          </cell>
          <cell r="X98" t="str">
            <v>NA</v>
          </cell>
          <cell r="Y98" t="str">
            <v>NA</v>
          </cell>
          <cell r="Z98" t="str">
            <v>Titulo profesional + titulo especializacion de 22 meses de experiencia profesional a 32 meses de experiencia profesional (Resolución 861 de 2025)</v>
          </cell>
          <cell r="AA98" t="str">
            <v>Prestar sus servicios profesionales al Ministerio de Ciencia, Tecnología e Innovación con plena autonomía, técnica, administrativa y financiera en la Dirección de Gestión de Recursos para la CTeI para apoyar a las direcciones técnicas en las actividades derivadas del diseño, estructuración, ejecución y evaluación, así como en el seguimiento de la planeación de los mecanismos de operación de CTel.</v>
          </cell>
          <cell r="AB98" t="str">
            <v>2.2.2.1 Apoyar las actividades derivadas de la estructuración, planeación y diseño de los mecanismos de ciencia,
tecnología e innovación a las direcciones técnicas del Ministerio en concordancia con las necesidades del
SNCTI
2.2.2.2 Apoyar las actividades derivadas de la evaluación y entrega de resultados de los diferentes mecanismos de
operación de CTeI a las direcciones técnicas del Ministerio de acuerdo con lo estipulado en los términos de
referencia y lo indicado en los procedimientos internos vigentes de la Entidad.
2.2.2.3 Entregar los insumos técnicos necesarios para dar respuesta a los requerimientos de las dependencias del
Ministerio que surjan de las actividades derivadas de la estructuración, ejecución y evaluación de los diferentes
mecanismos de financiación de ciencia, tecnología e innovación.
2.2.2.4 Revisar los documentos necesarios que se deriven de la planeación y ejecución de los mecanismos e
instrumentos de operación de CTeI que se requieran en las diferentes direcciones técnicas e instancias de
decisión del Ministerio.
2.2.2.5 Proyectar respuestas claras, de fondo y en los tiempos definidos en la ley y en los procedimientos internos
frente a las peticiones, quejas, reclamos, denuncias y solicitudes que se presenten en el marco del apoyo a las
direcciones técnicas en las actividades derivadas del diseño, estructuración, ejecución, evaluación y
seguimiento de los diferentes mecanismos de operación de CTeI.
2.2.2.6 Asistir a las reuniones, los comités, mesas técnicas y/o de trabajo, y visitas de campo que se coordinen por
parte del Ministerio en el marco del apoyo a las direcciones técnicas en las actividades derivadas del diseño,
estructuración, ejecución, evaluación y seguimiento de los diferentes mecanismos de operación de CTeI.
2.2.2.7 Las demás relacionadas con el objeto del contrato, y que sean necesarias y/o le sean solicitadas por el
supervisor.</v>
          </cell>
          <cell r="AC98" t="str">
            <v>2.2.2.1 Apoyar las actividades derivadas de la estructuración, planeación y diseño de los mecanismos de ciencia, tecnología e innovación a las direcciones técnicas del Ministerio en concordancia con las necesidades del SNCTI
2.2.2.2 Apoyar las actividades derivadas de la evaluación y entrega de resultados de los diferentes mecanismos de operación de CTeI a las direcciones técnicas del Ministerio de acuerdo con lo estipulado en los términos de referencia y lo indicado en los procedimientos internos vigentes de la Entidad.
2.2.2.3 Entregar los insumos técnicos necesarios para dar respuesta a los requerimientos de las dependencias del Ministerio que surjan de las actividades derivadas de la estructuración, ejecución y evaluación de los diferentes mecanismos de financiación de ciencia, tecnología e innovación.
2.2.2.4 Revisar los documentos necesarios que se deriven de la planeación y ejecución de los mecanismos e instrumentos de operación de CTeI que se requieran en las diferentes direcciones técnicas e instancias de decisión del Ministerio.
2.2.2.5 Proyectar respuestas claras, de fondo y en los tiempos definidos en la ley y en los procedimientos internos frente a las peticiones, quejas, reclamos, denuncias y solicitudes que se presenten en el marco del apoyo a las direcciones técnicas en las actividades derivadas del diseño, estructuración, ejecución, evaluación y seguimiento de los diferentes mecanismos de operación de CTeI.
2.2.2.6 Asistir a las reuniones, los comités, mesas técnicas y/o de trabajo, y visitas de campo que se coordinen por parte del Ministerio en el marco del apoyo a las direcciones técnicas en las actividades derivadas del diseño, estructuración, ejecución, evaluación y seguimiento de los diferentes mecanismos de operación de CTeI.
2.2.2.7 Las demás relacionadas con el objeto del contrato, y que sean necesarias y/o le sean solicitadas por el supervisor.</v>
          </cell>
          <cell r="AD98" t="str">
            <v>Dirección de Gestión de Recursos para la Ciencia, la Tecnología y la Innovación (CTel)</v>
          </cell>
          <cell r="AE98" t="str">
            <v>CAROLINA OTILIA MONTEALEGRE CASTILLO</v>
          </cell>
          <cell r="AF98">
            <v>20928128</v>
          </cell>
          <cell r="AG98" t="str">
            <v>Director de Gestión de Recursos para la Ciencia, la Tecnología y la Innovación (CTel)</v>
          </cell>
          <cell r="AH98">
            <v>46035</v>
          </cell>
          <cell r="AI98">
            <v>46037</v>
          </cell>
          <cell r="AJ98">
            <v>46217</v>
          </cell>
          <cell r="AK98">
            <v>180</v>
          </cell>
          <cell r="AL98">
            <v>44820000</v>
          </cell>
          <cell r="AM98" t="str">
            <v>No</v>
          </cell>
          <cell r="AN98">
            <v>7470000</v>
          </cell>
          <cell r="AO98">
            <v>18626</v>
          </cell>
          <cell r="AP98">
            <v>11926</v>
          </cell>
          <cell r="AQ98">
            <v>46037</v>
          </cell>
          <cell r="AR98" t="str">
            <v>C-3999-1000-1-53105B-
3999067-02</v>
          </cell>
          <cell r="AS98" t="str">
            <v>INVERSION</v>
          </cell>
          <cell r="AT98" t="str">
            <v>NACION</v>
          </cell>
          <cell r="AU98" t="str">
            <v>No</v>
          </cell>
          <cell r="AW98" t="str">
            <v>Supervisión</v>
          </cell>
          <cell r="AX98" t="str">
            <v>CAROLINA OTILIA MONTEALEGRE CASTILLO</v>
          </cell>
          <cell r="AY98" t="str">
            <v>Cédula</v>
          </cell>
          <cell r="AZ98">
            <v>20928128</v>
          </cell>
          <cell r="BA98">
            <v>0</v>
          </cell>
          <cell r="BB98" t="str">
            <v>Director de Gestión de Recursos para la Ciencia la Tecnologia e Innovacion (CTeI)</v>
          </cell>
          <cell r="BC98">
            <v>46036</v>
          </cell>
          <cell r="BD98">
            <v>46035</v>
          </cell>
          <cell r="BE98" t="str">
            <v>SEGUROS DEL ESTADO S.A.</v>
          </cell>
          <cell r="BF98" t="str">
            <v>2 CUMPLIMIENTO</v>
          </cell>
          <cell r="BG98" t="str">
            <v>1 PÓLIZA</v>
          </cell>
          <cell r="CJ98">
            <v>46217</v>
          </cell>
          <cell r="CK98">
            <v>0</v>
          </cell>
          <cell r="CN98">
            <v>44820000</v>
          </cell>
          <cell r="CO98" t="e">
            <v>#N/A</v>
          </cell>
          <cell r="CP98" t="e">
            <v>#N/A</v>
          </cell>
          <cell r="CQ98" t="e">
            <v>#N/A</v>
          </cell>
          <cell r="CR98">
            <v>80111600</v>
          </cell>
          <cell r="CS98" t="str">
            <v>https://community.secop.gov.co/Public/Tendering/OpportunityDetail/Index?noticeUID=CO1.NTC.9493921&amp;isFromPublicArea=True&amp;isModal=true&amp;asPopupView=true</v>
          </cell>
          <cell r="CT98" t="str">
            <v>En Ejecucion</v>
          </cell>
          <cell r="CU98">
            <v>46053</v>
          </cell>
          <cell r="CW98" t="str">
            <v>ENERO</v>
          </cell>
          <cell r="CX98" t="e">
            <v>#N/A</v>
          </cell>
          <cell r="CY98">
            <v>4</v>
          </cell>
          <cell r="CZ98" t="e">
            <v>#VALUE!</v>
          </cell>
        </row>
        <row r="99">
          <cell r="D99" t="str">
            <v>097-2026</v>
          </cell>
          <cell r="E99" t="str">
            <v>DGR-CPS-024-2026</v>
          </cell>
          <cell r="F99" t="str">
            <v>Contrato de Prestacion De Servicios Profesionales</v>
          </cell>
          <cell r="G99" t="str">
            <v>Contratación directa</v>
          </cell>
          <cell r="H99" t="str">
            <v xml:space="preserve">BIBIANA SANCHEZ PAEZ	</v>
          </cell>
          <cell r="I99" t="str">
            <v>Cédula</v>
          </cell>
          <cell r="J99">
            <v>52334412</v>
          </cell>
          <cell r="K99">
            <v>4</v>
          </cell>
          <cell r="L99" t="str">
            <v>FEMENINO</v>
          </cell>
          <cell r="M99" t="str">
            <v>Natural</v>
          </cell>
          <cell r="N99" t="str">
            <v>Ninguno</v>
          </cell>
          <cell r="O99">
            <v>27883</v>
          </cell>
          <cell r="P99">
            <v>46192</v>
          </cell>
          <cell r="Q99">
            <v>50</v>
          </cell>
          <cell r="R99" t="str">
            <v>ADMINISTRADORA DE EMPRESAS</v>
          </cell>
          <cell r="S99" t="str">
            <v>CALLE 116 # 22-15</v>
          </cell>
          <cell r="T99" t="str">
            <v>BOGOTA D.C.</v>
          </cell>
          <cell r="U99" t="str">
            <v>COLOMBIA</v>
          </cell>
          <cell r="V99" t="str">
            <v>BIBIANA.SANCHEZ.BSP@GMAIL.COM</v>
          </cell>
          <cell r="W99">
            <v>3187130406</v>
          </cell>
          <cell r="X99" t="str">
            <v>NA</v>
          </cell>
          <cell r="Y99" t="str">
            <v>NA</v>
          </cell>
          <cell r="Z99" t="str">
            <v>Titulo de tecnico de 0 a 12 meses de experiencia laboral (tecnico o tecnologo) o 24 meses de experiencia laboral relacionada (bachiller) (Resolución 861 de 2025)</v>
          </cell>
          <cell r="AA99" t="str">
            <v>Prestar sus servicios profesionales con plena autonomía técnica, administrativa y financiera para apoyar la supervisión integral de la gestión fiduciaria, financiera, contable, tributaria y contractual de los recursos a cargo de la Dirección de Gestión de Recursos del Ministerio, asegurando el seguimiento a la ejecución presupuestal, la verificación del cumplimiento contractual, el análisis de riesgos, y la aplicación de los procedimientos, lineamientos y manuales adoptados por la Entidad, con el fin de garantizar la adecuada administración, trazabilidad, calidad de la información y uso eficiente de los recursos públicos.</v>
          </cell>
          <cell r="AB99" t="str">
            <v>2.2.2.1 Apoyar la revisión de los informes de supervisión, verificando la ejecución presupuestal de los recursos
administrados mediante fiducia y los proyectos a cargo de la Dirección, con análisis técnico, financiero, tributario
y documental.
2.2.2.2 Realizar seguimiento a la ejecución presupuestal, compromisos, obligaciones, pagos y flujos financieros de los proyectos financiados con recursos del PGN y del SGR, identificando desviaciones y riesgos.
2.2.2.3 Revisar y analizar la información mensual de gestión remitida por la Fiduciaria, asegurando la correcta
clasificación contable por fuente, convenio, tercero y tipo de transacción, así como la coherencia con los
lineamientos de la Entidad.
2.2.2.4 Apoyar la supervisión de la gestión fiduciaria, incluyendo revisión de actas, ANS, conciliaciones, cartera,
rendimientos, provisiones, gastos y reportes financieros, verificando consistencia, integridad y cumplimiento
contractual.
2.2.2.5 Realizar seguimiento y verificación de las decisiones adoptadas en los Comités Fiduciarios y Comités de
Gestión de Recursos, garantizando la trazabilidad entre las decisiones, la ejecución financiera y los soportes
documentales.
2.2.2.6 Analizar los estados financieros del patrimonio autónomo, conciliaciones bancarias, cifras contables y soportes documentales, identificando inconsistencias y proponiendo los ajustes necesarios.
2.2.2.7 Apoyar la depuración contable de saldos, cuentas por cobrar, provisiones, registros históricos, reclasificaciones y diferencias identificadas en conciliaciones, conforme a NIIF, Estatuto Tributario y lineamientos de la CGN.
2.2.2.8 Apoyar la elaboración, análisis técnico y revisión de conceptos tributarios relacionados con la operación
fiduciaria incluyendo Impuesto de Timbre, IVA, retenciones y demás obligaciones fiscales, suministrando los insumos financieros y normativos necesarios para la toma de decisiones por parte de la Dirección y del
supervisor del contrato.
2.2.2.9 Realizar trazabilidad documental de la gestión fiduciaria y financiera, garantizando integridad, oportunidad y
correspondencia entre actas, órdenes de pago, reportes contables, soportes financieros y documentos
contractuales.
2.2.2.10 Elaborar matrices de supervisión, reportes técnicos, análisis de riesgos, brechas, impactos y acciones
administrativas, articulando la operación fiduciaria con el cumplimiento contractual y regulatorio.
2.2.2.11 Acompañar auditorías internas, externas y de órganos de control, atendiendo requerimientos y consolidando observaciones y respuestas técnicas con sustento normativo, financiero y contractual.
2.2.2.12 Revisar las minutas de los contratos y demás instrumentos jurídicos a cargo de la Dirección de Gestión de
Recursos, realizando análisis financiero y tributario para verificar la correcta aplicación de obligaciones fiscales,
valoraciones económicas y coherencia con la normativa y lineamientos institucionales.
2.2.2.13 Apoyar la revisión, análisis y actualización de manuales operativos, procedimientos contables, lineamientos
fiduciarios y demás documentos normativos de la Dirección, así como elaborar informes técnicos, reportes
ejecutivos y presentaciones institucionales requeridas para la toma de decisiones y comités.
2.2.2.14 Las demás actividades que se requieran en coordinación con el supervisor del contrato, siempre que guarden
relación con el objeto contractual.</v>
          </cell>
          <cell r="AC99" t="str">
            <v>2.2.2.1 Apoyar la revisión de los informes de supervisión, verificando la ejecución presupuestal de los recursos administrados mediante fiducia y los proyectos a cargo de la Dirección, con análisis técnico, financiero, tributario y documental.
2.2.2.2 Realizar seguimiento a la ejecución presupuestal, compromisos, obligaciones, pagos y flujos financieros de los proyectos financiados con recursos del PGN y del SGR, identificando desviaciones y riesgos.
2.2.2.3 Revisar y analizar la información mensual de gestión remitida por la Fiduciaria, asegurando la correcta clasificación contable por fuente, convenio, tercero y tipo de transacción, así como la coherencia con los lineamientos de la Entidad.
2.2.2.4 Apoyar la supervisión de la gestión fiduciaria, incluyendo revisión de actas, ANS, conciliaciones, cartera, rendimientos, provisiones, gastos y reportes financieros, verificando consistencia, integridad y cumplimiento contractual.
2.2.2.5 Realizar seguimiento y verificación de las decisiones adoptadas en los Comités Fiduciarios y Comités de Gestión de Recursos, garantizando la trazabilidad entre las decisiones, la ejecución financiera y los soportes documentales.
2.2.2.6 Analizar los estados financieros del patrimonio autónomo, conciliaciones bancarias, cifras contables y soportes documentales, identificando inconsistencias y proponiendo los ajustes necesarios.
2.2.2.7 Apoyar la depuración contable de saldos, cuentas por cobrar, provisiones, registros históricos, reclasificaciones y diferencias identificadas en conciliaciones, conforme a NIIF, Estatuto Tributario y lineamientos de la CGN.
2.2.2.8 Apoyar la elaboración, análisis técnico y revisión de conceptos tributarios relacionados con la operación fiduciaria incluyendo Impuesto de Timbre, IVA, retenciones y demás obligaciones fiscales, suministrando los insumos financieros y normativos necesarios para la toma de decisiones por parte de la Dirección y del supervisor del contrato.
2.2.2.9 Realizar trazabilidad documental de la gestión fiduciaria y financiera, garantizando integridad, oportunidad y correspondencia entre actas, órdenes de pago, reportes contables, soportes financieros y documentos contractuales.
2.2.2.10 Elaborar matrices de supervisión, reportes técnicos, análisis de riesgos, brechas, impactos y acciones administrativas, articulando la operación fiduciaria con el cumplimiento contractual y regulatorio.
2.2.2.11 Acompañar auditorías internas, externas y de órganos de control, atendiendo requerimientos y consolidando observaciones y respuestas técnicas con sustento normativo, financiero y contractual.
2.2.2.12 Revisar las minutas de los contratos y demás instrumentos jurídicos a cargo de la Dirección de Gestión de Recursos, realizando análisis financiero y tributario para verificar la correcta aplicación de obligaciones fiscales, valoraciones económicas y coherencia con la normativa y lineamientos institucionales.
2.2.2.13 Apoyar la revisión, análisis y actualización de manuales operativos, procedimientos contables, lineamientos fiduciarios y demás documentos normativos de la Dirección, así como elaborar informes técnicos, reportes ejecutivos y presentaciones institucionales requeridas para la toma de decisiones y comités.
2.2.2.14 Las demás actividades que se requieran en coordinación con el supervisor del contrato, siempre que guarden relación con el objeto contractual.</v>
          </cell>
          <cell r="AD99" t="str">
            <v>Dirección de Gestión de Recursos para la Ciencia, la Tecnología y la Innovación (CTel)</v>
          </cell>
          <cell r="AE99" t="str">
            <v>CAROLINA OTILIA MONTEALEGRE CASTILLO</v>
          </cell>
          <cell r="AF99">
            <v>20928128</v>
          </cell>
          <cell r="AG99" t="str">
            <v>Director de Gestión de Recursos para la Ciencia, la Tecnología y la Innovación (CTel)</v>
          </cell>
          <cell r="AH99">
            <v>46031</v>
          </cell>
          <cell r="AI99">
            <v>46036</v>
          </cell>
          <cell r="AJ99">
            <v>46216</v>
          </cell>
          <cell r="AK99">
            <v>180</v>
          </cell>
          <cell r="AL99">
            <v>78000000</v>
          </cell>
          <cell r="AM99" t="str">
            <v>No</v>
          </cell>
          <cell r="AN99">
            <v>13000000</v>
          </cell>
          <cell r="AO99">
            <v>18726</v>
          </cell>
          <cell r="AP99">
            <v>9926</v>
          </cell>
          <cell r="AQ99">
            <v>46036</v>
          </cell>
          <cell r="AR99" t="str">
            <v>C-3999-1000-1-53105B-
3999067-02</v>
          </cell>
          <cell r="AS99" t="str">
            <v>INVERSION</v>
          </cell>
          <cell r="AT99" t="str">
            <v>NACION</v>
          </cell>
          <cell r="AU99" t="str">
            <v>No</v>
          </cell>
          <cell r="AW99" t="str">
            <v>Supervisión</v>
          </cell>
          <cell r="AX99" t="str">
            <v>CAROLINA OTILIA MONTEALEGRE CASTILLO</v>
          </cell>
          <cell r="AY99" t="str">
            <v>Cédula</v>
          </cell>
          <cell r="AZ99">
            <v>20928128</v>
          </cell>
          <cell r="BA99">
            <v>0</v>
          </cell>
          <cell r="BB99" t="str">
            <v>Director de Gestión de Recursos para la Ciencia la Tecnologia e Innovacion (CTeI)</v>
          </cell>
          <cell r="BC99">
            <v>46035</v>
          </cell>
          <cell r="BD99">
            <v>46031</v>
          </cell>
          <cell r="BE99" t="str">
            <v>SEGUROS DEL ESTADO S.A.</v>
          </cell>
          <cell r="BF99" t="str">
            <v>2 CUMPLIMIENTO</v>
          </cell>
          <cell r="BG99" t="str">
            <v>1 PÓLIZA</v>
          </cell>
          <cell r="CJ99">
            <v>46216</v>
          </cell>
          <cell r="CK99">
            <v>0</v>
          </cell>
          <cell r="CN99">
            <v>78000000</v>
          </cell>
          <cell r="CO99" t="e">
            <v>#N/A</v>
          </cell>
          <cell r="CP99" t="e">
            <v>#N/A</v>
          </cell>
          <cell r="CQ99" t="e">
            <v>#N/A</v>
          </cell>
          <cell r="CR99">
            <v>80111600</v>
          </cell>
          <cell r="CS99" t="str">
            <v>https://community.secop.gov.co/Public/Tendering/OpportunityDetail/Index?noticeUID=CO1.NTC.9448930&amp;isFromPublicArea=True&amp;isModal=true&amp;asPopupView=true</v>
          </cell>
          <cell r="CT99" t="str">
            <v>En Ejecucion</v>
          </cell>
          <cell r="CU99">
            <v>46053</v>
          </cell>
          <cell r="CW99" t="str">
            <v>ENERO</v>
          </cell>
          <cell r="CX99" t="e">
            <v>#N/A</v>
          </cell>
          <cell r="CY99">
            <v>7</v>
          </cell>
          <cell r="CZ99" t="e">
            <v>#VALUE!</v>
          </cell>
        </row>
        <row r="100">
          <cell r="D100" t="str">
            <v>098-2026</v>
          </cell>
          <cell r="E100" t="str">
            <v>DGR-CPS-025-2026</v>
          </cell>
          <cell r="F100" t="str">
            <v>Contrato de Prestacion De Servicios Profesionales</v>
          </cell>
          <cell r="G100" t="str">
            <v>Contratación directa</v>
          </cell>
          <cell r="H100" t="str">
            <v>LUIS ALEJANDRO DAVILA MOJICA</v>
          </cell>
          <cell r="I100" t="str">
            <v>Cédula</v>
          </cell>
          <cell r="J100">
            <v>79378799</v>
          </cell>
          <cell r="K100">
            <v>6</v>
          </cell>
          <cell r="L100" t="str">
            <v>MASCULINO</v>
          </cell>
          <cell r="M100" t="str">
            <v>Natural</v>
          </cell>
          <cell r="N100" t="str">
            <v>Ninguno</v>
          </cell>
          <cell r="O100">
            <v>24133</v>
          </cell>
          <cell r="P100">
            <v>46192</v>
          </cell>
          <cell r="Q100">
            <v>60</v>
          </cell>
          <cell r="R100" t="str">
            <v>CONTADOR PUBLICO</v>
          </cell>
          <cell r="S100" t="str">
            <v>CARRERA 57 A 65 10</v>
          </cell>
          <cell r="T100" t="str">
            <v>COCUY</v>
          </cell>
          <cell r="U100" t="str">
            <v>COLOMBIA</v>
          </cell>
          <cell r="V100" t="str">
            <v>LUCHODAVILA2000@YAHOO.COM</v>
          </cell>
          <cell r="W100">
            <v>3124810340</v>
          </cell>
          <cell r="X100" t="str">
            <v>NA</v>
          </cell>
          <cell r="Y100" t="str">
            <v>NA</v>
          </cell>
          <cell r="Z100" t="str">
            <v>Titulo de tecnico de 0 a 12 meses de experiencia laboral (tecnico o tecnologo) o 24 meses de experiencia laboral relacionada (bachiller) (Resolución 861 de 2025)</v>
          </cell>
          <cell r="AA100" t="str">
            <v>Prestar sus servicios profesionales con plena autonomía, técnica, administrativa y financiera, en la Dirección de Gestión de Recursos para la CTeI, para realizar el análisis, seguimiento y control operativo, contable, financiero y de la contratación del Fondo Nacional de Financiamiento para Ciencia, la Tecnología e Innovación, Fondo Francisco José de Caldas</v>
          </cell>
          <cell r="AB100" t="str">
            <v>2.2.2.1 Realizar las acciones que correspondan para apoyar a la Dirección de Gestión de Recursos de la CTeI en el
monitoreo y seguimiento a las operaciones a través del portafolio individual del Fondo Francisco José de Caldas
(FFJC).
2.2.2.2 Apoyar el seguimiento y control a los procesos operativos, financieros y de contratación, realizados por la
Fiduciaria como administradora del Fondo y proponer e implementar acciones de optimización y mejoramiento
continuo.
2.2.2.3 Preparar y presentar informes sobre la gestión del Fondo y las actividades ejecutadas por el grupo del FFJC.
2.2.2.4 Apoyar la revisión, ajuste y generación de los procedimientos, manuales y reglamentos necesarios para
garantizar la operación del Fondo Francisco José de Caldas.
2.2.2.5 Asistir, acompañar y asesorar a la entidad en los temas relacionados con el Comité Fiduciario del Fondo
Francisco José de Caldas, llevando el control de los asuntos o actividades que deban ejecutarse.
2.2.2.6 Rendir los informes requeridos por la Dirección de Gestión de Recursos de la CTeI.
2.2.2.7 Asistir a las reuniones que convoque la Dirección de Gestión de Recursos de la CTeI o la Fiduciaria, para tratar
temas relacionados con el Fondo.
2.2.2.8 Ofrecer apoyo permanente a MINCIENCIAS sobre las consultas del manejo de los recursos que puedan ser
requeridas por la misma entidad, entidades de control y terceros.
2.2.2.9 Convocar las reuniones que considere necesaria relacionados con sus responsabilidades.
2.2.2.10 Suministrar apoyo para la producción, seguimiento de indicadores de gestión y análisis de estos.
2.2.2.11 Las demás que le sean asignadas por el supervisor del contrato y que estén relacionadas con el objeto
contractual.</v>
          </cell>
          <cell r="AC100" t="str">
            <v>2.2.2.1 Realizar las acciones que correspondan para apoyar a la Dirección de Gestión de Recursos de la CTeI en el monitoreo y seguimiento a las operaciones a través del portafolio individual del Fondo Francisco José de Caldas (FFJC).
2.2.2.2 Apoyar el seguimiento y control a los procesos operativos, financieros y de contratación, realizados por la Fiduciaria como administradora del Fondo y proponer e implementar acciones de optimización y mejoramiento continuo.
2.2.2.3 Preparar y presentar informes sobre la gestión del Fondo y las actividades ejecutadas por el grupo del FFJC.
2.2.2.4 Apoyar la revisión, ajuste y generación de los procedimientos, manuales y reglamentos necesarios para garantizar la operación del Fondo Francisco José de Caldas.
2.2.2.5 Asistir, acompañar y asesorar a la entidad en los temas relacionados con el Comité Fiduciario del Fondo Francisco José de Caldas, llevando el control de los asuntos o actividades que deban ejecutarse.
2.2.2.6 Rendir los informes requeridos por la Dirección de Gestión de Recursos de la CTeI.
2.2.2.7 Asistir a las reuniones que convoque la Dirección de Gestión de Recursos de la CTeI o la Fiduciaria, para tratar temas relacionados con el Fondo.
2.2.2.8 Ofrecer apoyo permanente a MINCIENCIAS sobre las consultas del manejo de los recursos que puedan ser requeridas por la misma entidad, entidades de control y terceros.
2.2.2.9 Convocar las reuniones que considere necesaria relacionados con sus responsabilidades.
2.2.2.10 Suministrar apoyo para la producción, seguimiento de indicadores de gestión y análisis de estos.
2.2.2.11 Las demás que le sean asignadas por el supervisor del contrato y que estén relacionadas con el objeto contractual.</v>
          </cell>
          <cell r="AD100" t="str">
            <v>Dirección de Gestión de Recursos para la Ciencia, la Tecnología y la Innovación (CTel)</v>
          </cell>
          <cell r="AE100" t="str">
            <v>CAROLINA OTILIA MONTEALEGRE CASTILLO</v>
          </cell>
          <cell r="AF100">
            <v>20928128</v>
          </cell>
          <cell r="AG100" t="str">
            <v>Director de Gestión de Recursos para la Ciencia, la Tecnología y la Innovación (CTel)</v>
          </cell>
          <cell r="AH100">
            <v>46031</v>
          </cell>
          <cell r="AI100">
            <v>46036</v>
          </cell>
          <cell r="AJ100">
            <v>46216</v>
          </cell>
          <cell r="AK100">
            <v>180</v>
          </cell>
          <cell r="AL100">
            <v>72000000</v>
          </cell>
          <cell r="AM100" t="str">
            <v>No</v>
          </cell>
          <cell r="AN100">
            <v>12000000</v>
          </cell>
          <cell r="AO100">
            <v>18826</v>
          </cell>
          <cell r="AP100">
            <v>10026</v>
          </cell>
          <cell r="AQ100">
            <v>46036</v>
          </cell>
          <cell r="AR100" t="str">
            <v>C-3999-1000-1-53105B-
3999067-02</v>
          </cell>
          <cell r="AS100" t="str">
            <v>INVERSION</v>
          </cell>
          <cell r="AT100" t="str">
            <v>NACION</v>
          </cell>
          <cell r="AU100" t="str">
            <v>No</v>
          </cell>
          <cell r="AW100" t="str">
            <v>Supervisión</v>
          </cell>
          <cell r="AX100" t="str">
            <v>CAROLINA OTILIA MONTEALEGRE CASTILLO</v>
          </cell>
          <cell r="AY100" t="str">
            <v>Cédula</v>
          </cell>
          <cell r="AZ100">
            <v>20928128</v>
          </cell>
          <cell r="BA100">
            <v>0</v>
          </cell>
          <cell r="BB100" t="str">
            <v>Director de Gestión de Recursos para la Ciencia la Tecnologia e Innovacion (CTeI)</v>
          </cell>
          <cell r="BC100">
            <v>46035</v>
          </cell>
          <cell r="BD100">
            <v>46031</v>
          </cell>
          <cell r="BE100" t="str">
            <v>SEGUROS DEL ESTADO S.A.</v>
          </cell>
          <cell r="BF100" t="str">
            <v>2 CUMPLIMIENTO</v>
          </cell>
          <cell r="BG100" t="str">
            <v>1 PÓLIZA</v>
          </cell>
          <cell r="CJ100">
            <v>46216</v>
          </cell>
          <cell r="CK100">
            <v>0</v>
          </cell>
          <cell r="CN100">
            <v>72000000</v>
          </cell>
          <cell r="CO100" t="e">
            <v>#N/A</v>
          </cell>
          <cell r="CP100" t="e">
            <v>#N/A</v>
          </cell>
          <cell r="CQ100" t="e">
            <v>#N/A</v>
          </cell>
          <cell r="CR100">
            <v>80111600</v>
          </cell>
          <cell r="CS100" t="str">
            <v>https://community.secop.gov.co/Public/Tendering/OpportunityDetail/Index?noticeUID=CO1.NTC.9447807&amp;isFromPublicArea=True&amp;isModal=true&amp;asPopupView=true</v>
          </cell>
          <cell r="CT100" t="str">
            <v>En Ejecucion</v>
          </cell>
          <cell r="CU100">
            <v>46053</v>
          </cell>
          <cell r="CW100" t="str">
            <v>ENERO</v>
          </cell>
          <cell r="CX100" t="e">
            <v>#N/A</v>
          </cell>
          <cell r="CY100">
            <v>5</v>
          </cell>
          <cell r="CZ100" t="e">
            <v>#VALUE!</v>
          </cell>
        </row>
        <row r="101">
          <cell r="D101" t="str">
            <v>099-2026</v>
          </cell>
          <cell r="E101" t="str">
            <v>DGR-CPS-026-2026</v>
          </cell>
          <cell r="F101" t="str">
            <v>Contrato de Prestacion De Servicios Profesionales</v>
          </cell>
          <cell r="G101" t="str">
            <v>Contratación directa</v>
          </cell>
          <cell r="H101" t="str">
            <v>CLAUDIA PATRICIA CORDERO
CEDIDO A:
LIZETH PAOLA SANCHEZ BENAVIDES</v>
          </cell>
          <cell r="I101" t="str">
            <v>Cedula</v>
          </cell>
          <cell r="J101" t="str">
            <v xml:space="preserve">52515876
CEDIDO A: 
1024560065
</v>
          </cell>
          <cell r="K101">
            <v>6</v>
          </cell>
          <cell r="L101" t="e">
            <v>#N/A</v>
          </cell>
          <cell r="M101" t="e">
            <v>#N/A</v>
          </cell>
          <cell r="N101" t="e">
            <v>#N/A</v>
          </cell>
          <cell r="O101" t="e">
            <v>#N/A</v>
          </cell>
          <cell r="P101">
            <v>46192</v>
          </cell>
          <cell r="Q101" t="e">
            <v>#N/A</v>
          </cell>
          <cell r="R101" t="e">
            <v>#N/A</v>
          </cell>
          <cell r="S101" t="e">
            <v>#N/A</v>
          </cell>
          <cell r="T101" t="e">
            <v>#N/A</v>
          </cell>
          <cell r="U101" t="e">
            <v>#N/A</v>
          </cell>
          <cell r="V101" t="e">
            <v>#N/A</v>
          </cell>
          <cell r="W101" t="e">
            <v>#N/A</v>
          </cell>
          <cell r="X101" t="e">
            <v>#N/A</v>
          </cell>
          <cell r="Y101" t="e">
            <v>#N/A</v>
          </cell>
          <cell r="Z101" t="str">
            <v>Titulo profesional + titulo especializacion de 22 meses de experiencia profesional a 32 meses de experiencia profesional (Resolución 861 de 2025)</v>
          </cell>
          <cell r="AA101" t="str">
            <v>Prestar sus servicios profesionales, con plena autonomía, técnica, administrativa y financiera, para realizar y/o apoyar las actividades de planeación, organización y gestión de la supervisión de convenios y contratos a cargo de la Dirección de Gestión de Recursos para la CTeI asociadas al equipo de Ciencias Médicas y de la Salud, teniendo en cuenta los procesos y procedimientos adoptados por la Entidad</v>
          </cell>
          <cell r="AB101" t="str">
            <v>2.2.2.1 Realizar la organización y planificación del equipo, para el seguimiento de la ejecución y evaluación de las
actividades derivadas de la función de Supervisión a cargo de la Dirección de Gestión de Recursos, asegurando
el cumplimiento de los objetivos establecidos por la DGR, así como presentar los reportes y análisis de los
indicadores de gestión requeridos.
2.2.2.2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2.2.2.3 Hacer seguimiento y/o brindar apoyo técnico en la etapa precontractual de los procesos de la contratación
derivada o directa que surjan de los mecanismos adelantados por la DGR.
2.2.2.4 Apoyar la revisión de los planes de trabajo operativos, en los cuales se detallen la ejecución presupuestal y las actividades en el marco de los contratos y/o convenios adelantados por la DGR.
2.2.2.5 Adelantar las actividades necesarias para la oportuna aprobación de los desembolsos de recursos a que dé
Iugar la ejecución de los convenios y/o contratos.
2.2.2.6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2.2.2.7 Revisar y entregar oportunamente los informes de supervisión de los contratos y/o convenios a cargo de la
DGR conforme a los compromisos pactados.
2.2.2.8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2.2.2.9 Asistir a los Comités, reuniones, mesas de trabajo y/o visitas de campo requeridas para la correcta ejecución
del contrato y/o convenio, bajo la coordinación del supervisor(a) o cuando sea requerido según la gestión
contractual.</v>
          </cell>
          <cell r="AC101" t="str">
            <v>2.2.2.1 Realizar la organización y planificación del equipo, para el seguimiento de la ejecución y evaluación de las actividades derivadas de la función de Supervisión a cargo de la Dirección de Gestión de Recursos, asegurando el cumplimiento de los objetivos establecidos por la DGR, así como presentar los reportes y análisis de los indicadores de gestión requeridos.
2.2.2.2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2.2.2.3 Hacer seguimiento y/o brindar apoyo técnico en la etapa precontractual de los procesos de la contratación derivada o directa que surjan de los mecanismos adelantados por la DGR.
2.2.2.4 Apoyar la revisión de los planes de trabajo operativos, en los cuales se detallen la ejecución presupuestal y las actividades en el marco de los contratos y/o convenios adelantados por la DGR.
2.2.2.5 Adelantar las actividades necesarias para la oportuna aprobación de los desembolsos de recursos a que dé Iugar la ejecución de los convenios y/o contratos.
2.2.2.6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2.2.2.7 Revisar y entregar oportunamente los informes de supervisión de los contratos y/o convenios a cargo de la DGR conforme a los compromisos pactados.
2.2.2.8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2.2.2.9 Asistir a los Comités, reuniones, mesas de trabajo y/o visitas de campo requeridas para la correcta ejecución del contrato y/o convenio, bajo la coordinación del supervisor(a) o cuando sea requerido según la gestión contractual.</v>
          </cell>
          <cell r="AD101" t="str">
            <v>Dirección de Gestión de Recursos para la Ciencia, la Tecnología y la Innovación (CTel)</v>
          </cell>
          <cell r="AE101" t="str">
            <v>CAROLINA OTILIA MONTEALEGRE CASTILLO</v>
          </cell>
          <cell r="AF101">
            <v>20928128</v>
          </cell>
          <cell r="AG101" t="str">
            <v>Director de Gestión de Recursos para la Ciencia, la Tecnología y la Innovación (CTel)</v>
          </cell>
          <cell r="AH101">
            <v>46035</v>
          </cell>
          <cell r="AI101">
            <v>46037</v>
          </cell>
          <cell r="AJ101">
            <v>46217</v>
          </cell>
          <cell r="AK101">
            <v>180</v>
          </cell>
          <cell r="AL101">
            <v>54360000</v>
          </cell>
          <cell r="AM101" t="str">
            <v>No</v>
          </cell>
          <cell r="AN101">
            <v>9060000</v>
          </cell>
          <cell r="AO101">
            <v>18926</v>
          </cell>
          <cell r="AP101">
            <v>12026</v>
          </cell>
          <cell r="AQ101">
            <v>46037</v>
          </cell>
          <cell r="AR101" t="str">
            <v>C-3999-1000-1-53105B-
3999067-02</v>
          </cell>
          <cell r="AS101" t="str">
            <v>INVERSION</v>
          </cell>
          <cell r="AT101" t="str">
            <v>NACION</v>
          </cell>
          <cell r="AU101" t="str">
            <v>No</v>
          </cell>
          <cell r="AW101" t="str">
            <v>Supervisión</v>
          </cell>
          <cell r="AX101" t="str">
            <v>CAROLINA OTILIA MONTEALEGRE CASTILLO</v>
          </cell>
          <cell r="AY101" t="str">
            <v>Cédula</v>
          </cell>
          <cell r="AZ101">
            <v>20928128</v>
          </cell>
          <cell r="BA101">
            <v>0</v>
          </cell>
          <cell r="BB101" t="str">
            <v>Director de Gestión de Recursos para la Ciencia la Tecnologia e Innovacion (CTeI)</v>
          </cell>
          <cell r="BC101">
            <v>46037</v>
          </cell>
          <cell r="BD101">
            <v>46035</v>
          </cell>
          <cell r="BE101" t="str">
            <v>SEGUROS DEL ESTADO S.A.</v>
          </cell>
          <cell r="BF101" t="str">
            <v>2 CUMPLIMIENTO</v>
          </cell>
          <cell r="BG101" t="str">
            <v>1 PÓLIZA</v>
          </cell>
          <cell r="CD101">
            <v>46063</v>
          </cell>
          <cell r="CE101">
            <v>39726</v>
          </cell>
          <cell r="CF101">
            <v>46508000</v>
          </cell>
          <cell r="CJ101">
            <v>46217</v>
          </cell>
          <cell r="CK101">
            <v>0</v>
          </cell>
          <cell r="CM101" t="str">
            <v>CEDIDO A: Lizeth Paola Sanchez Benavides Aprobada poliza 16/02/2026</v>
          </cell>
          <cell r="CN101">
            <v>54360000</v>
          </cell>
          <cell r="CO101" t="e">
            <v>#N/A</v>
          </cell>
          <cell r="CP101" t="e">
            <v>#N/A</v>
          </cell>
          <cell r="CQ101" t="e">
            <v>#N/A</v>
          </cell>
          <cell r="CR101">
            <v>80111600</v>
          </cell>
          <cell r="CS101" t="str">
            <v>https://community.secop.gov.co/Public/Tendering/OpportunityDetail/Index?noticeUID=CO1.NTC.9494148&amp;isFromPublicArea=True&amp;isModal=true&amp;asPopupView=true</v>
          </cell>
          <cell r="CT101" t="str">
            <v>En Ejecucion</v>
          </cell>
          <cell r="CU101">
            <v>46053</v>
          </cell>
          <cell r="CV101">
            <v>46081</v>
          </cell>
          <cell r="CW101" t="str">
            <v>FEBRERO</v>
          </cell>
          <cell r="CX101" t="e">
            <v>#N/A</v>
          </cell>
          <cell r="CY101" t="e">
            <v>#VALUE!</v>
          </cell>
          <cell r="CZ101" t="e">
            <v>#N/A</v>
          </cell>
        </row>
        <row r="102">
          <cell r="D102" t="str">
            <v>100-2026</v>
          </cell>
          <cell r="E102" t="str">
            <v>DGR-CPS-027-2026</v>
          </cell>
          <cell r="F102" t="str">
            <v>Contrato de Prestacion De Servicios Profesionales</v>
          </cell>
          <cell r="G102" t="str">
            <v>Contratación directa</v>
          </cell>
          <cell r="H102" t="str">
            <v>EGNA YAMILE BARRERO DIAZ</v>
          </cell>
          <cell r="I102" t="str">
            <v>Cédula</v>
          </cell>
          <cell r="J102">
            <v>65755380</v>
          </cell>
          <cell r="K102">
            <v>0</v>
          </cell>
          <cell r="L102" t="str">
            <v>FEMENINO</v>
          </cell>
          <cell r="M102" t="str">
            <v>Natural</v>
          </cell>
          <cell r="N102" t="str">
            <v>Ninguno</v>
          </cell>
          <cell r="O102">
            <v>26520</v>
          </cell>
          <cell r="P102">
            <v>46192</v>
          </cell>
          <cell r="Q102">
            <v>53</v>
          </cell>
          <cell r="R102" t="str">
            <v>LICENCIATURA EN BIOLOGIA</v>
          </cell>
          <cell r="S102" t="str">
            <v>CALLE 74 A 71 B 21 ENGATIVA CASA</v>
          </cell>
          <cell r="T102" t="str">
            <v>BOGOTA D.C.</v>
          </cell>
          <cell r="U102" t="str">
            <v>COLOMBIA</v>
          </cell>
          <cell r="V102" t="str">
            <v>EYBARRERO@GMAIL.COM</v>
          </cell>
          <cell r="W102">
            <v>3158131364</v>
          </cell>
          <cell r="X102" t="str">
            <v>NA</v>
          </cell>
          <cell r="Y102" t="str">
            <v>NA</v>
          </cell>
          <cell r="Z102" t="str">
            <v>Titulo profesional + titulo especializacion de 22 meses de experiencia profesional a 32 meses de experiencia profesional (Resolución 861 de 2025)</v>
          </cell>
          <cell r="AA102" t="str">
            <v>Prestar sus servicios profesionales, con plena autonomía, técnica, administrativa y financiera, para realizar y/o apoyar las actividades de planeación, organización y gestión de la supervisión de convenios y contratos a cargo de la Dirección de Gestión de Recursos para la CTeI asociadas al equipo de Ciencias Ambientales y Mar, teniendo en cuenta los procesos y procedimientos adoptados por la Entidad.</v>
          </cell>
          <cell r="AB102" t="str">
            <v>2.2.2.1 Realizar la organización y planificación del equipo, para el seguimiento de la ejecución y evaluación de las
actividades derivadas de la función de Supervisión a cargo de la Dirección de Gestión de Recursos, asegurando
el cumplimiento de los objetivos establecidos por la DGR, así como presentar los reportes y análisis de los
indicadores de gestión requeridos.
2.2.2.2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2.2.2.3 Hacer seguimiento y/o brindar apoyo técnico en la etapa precontractual de los procesos de la contratación
derivada o directa que surjan de los mecanismos adelantados por la DGR.
2.2.2.4 Apoyar la revisión de los planes de trabajo operativos, en los cuales se detallen la ejecución presupuestal y las
actividades en el marco de los contratos y/o convenios adelantados por la DGR.
2.2.2.5 Adelantar las actividades necesarias para la oportuna aprobación de los desembolsos de recursos a que dé
Iugar la ejecución de los convenios y/o contratos.
2.2.2.6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2.2.2.7 Revisar y entregar oportunamente los informes de supervisión de los contratos y/o convenios a cargo de la
DGR conforme a los compromisos pactados.
2.2.2.8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2.2.2.9 Asistir a los Comités, reuniones, mesas de trabajo y/o visitas de campo requeridas para la correcta ejecución
del contrato y/o convenio, bajo la coordinación del supervisor(a) o cuando sea requerido según la gestión
contractual.
2.2.2.10 Apoyar el proceso de liquidación de los convenios y/o contratos designados, mediante la gestión; revisión;
subsanación y visto bueno, dentro del término pactado en cada uno de ellos.
2.2.2.11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2.2.2.12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2.2.2.13 Las demás relacionadas con el objeto del contrato, y que sean necesarias y/o le sean solicitadas por el
supervisor</v>
          </cell>
          <cell r="AC102" t="str">
            <v>2.2.2.1 Realizar la organización y planificación del equipo, para el seguimiento de la ejecución y evaluación de las actividades derivadas de la función de Supervisión a cargo de la Dirección de Gestión de Recursos, asegurando el cumplimiento de los objetivos establecidos por la DGR, así como presentar los reportes y análisis de los indicadores de gestión requeridos.
2.2.2.2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2.2.2.3 Hacer seguimiento y/o brindar apoyo técnico en la etapa precontractual de los procesos de la contratación derivada o directa que surjan de los mecanismos adelantados por la DGR.
2.2.2.4 Apoyar la revisión de los planes de trabajo operativos, en los cuales se detallen la ejecución presupuestal y las actividades en el marco de los contratos y/o convenios adelantados por la DGR.
2.2.2.5 Adelantar las actividades necesarias para la oportuna aprobación de los desembolsos de recursos a que dé Iugar la ejecución de los convenios y/o contratos.
2.2.2.6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2.2.2.7 Revisar y entregar oportunamente los informes de supervisión de los contratos y/o convenios a cargo de la DGR conforme a los compromisos pactados.
2.2.2.8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2.2.2.9 Asistir a los Comités, reuniones, mesas de trabajo y/o visitas de campo requeridas para la correcta ejecución del contrato y/o convenio, bajo la coordinación del supervisor(a) o cuando sea requerido según la gestión contractual.
2.2.2.10 Apoyar el proceso de liquidación de los convenios y/o contratos designados, mediante la gestión; revisión; subsanación y visto bueno, dentro del término pactado en cada uno de ellos.
2.2.2.11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2.2.2.12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2.2.2.13 Las demás relacionadas con el objeto del contrato, y que sean necesarias y/o le sean solicitadas por el supervisor</v>
          </cell>
          <cell r="AD102" t="str">
            <v>Dirección de Gestión de Recursos para la Ciencia, la Tecnología y la Innovación (CTel)</v>
          </cell>
          <cell r="AE102" t="str">
            <v>CAROLINA OTILIA MONTEALEGRE CASTILLO</v>
          </cell>
          <cell r="AF102">
            <v>20928128</v>
          </cell>
          <cell r="AG102" t="str">
            <v>Director de Gestión de Recursos para la Ciencia, la Tecnología y la Innovación (CTel)</v>
          </cell>
          <cell r="AH102">
            <v>46037</v>
          </cell>
          <cell r="AI102">
            <v>46038</v>
          </cell>
          <cell r="AJ102">
            <v>46218</v>
          </cell>
          <cell r="AK102">
            <v>180</v>
          </cell>
          <cell r="AL102">
            <v>54360000</v>
          </cell>
          <cell r="AM102" t="str">
            <v>No</v>
          </cell>
          <cell r="AN102">
            <v>9060000</v>
          </cell>
          <cell r="AO102">
            <v>19026</v>
          </cell>
          <cell r="AP102">
            <v>14426</v>
          </cell>
          <cell r="AQ102">
            <v>46038</v>
          </cell>
          <cell r="AR102" t="str">
            <v>C-3999-1000-1-53105B-
3999067-02</v>
          </cell>
          <cell r="AS102" t="str">
            <v>INVERSION</v>
          </cell>
          <cell r="AT102" t="str">
            <v>NACION</v>
          </cell>
          <cell r="AU102" t="str">
            <v>No</v>
          </cell>
          <cell r="AW102" t="str">
            <v>Supervisión</v>
          </cell>
          <cell r="AX102" t="str">
            <v>CAROLINA OTILIA MONTEALEGRE CASTILLO</v>
          </cell>
          <cell r="AY102" t="str">
            <v>Cédula</v>
          </cell>
          <cell r="AZ102">
            <v>20928128</v>
          </cell>
          <cell r="BA102">
            <v>0</v>
          </cell>
          <cell r="BB102" t="str">
            <v>Director de Gestión de Recursos para la Ciencia la Tecnologia e Innovacion (CTeI)</v>
          </cell>
          <cell r="BC102">
            <v>46038</v>
          </cell>
          <cell r="BD102">
            <v>46037</v>
          </cell>
          <cell r="BE102" t="str">
            <v>SEGUROS DEL ESTADO S.A.</v>
          </cell>
          <cell r="BF102" t="str">
            <v>2 CUMPLIMIENTO</v>
          </cell>
          <cell r="BG102" t="str">
            <v>1 PÓLIZA</v>
          </cell>
          <cell r="CG102">
            <v>46111</v>
          </cell>
          <cell r="CJ102">
            <v>46218</v>
          </cell>
          <cell r="CK102">
            <v>0</v>
          </cell>
          <cell r="CM102" t="str">
            <v>SUSPENSION</v>
          </cell>
          <cell r="CN102">
            <v>54360000</v>
          </cell>
          <cell r="CO102" t="e">
            <v>#N/A</v>
          </cell>
          <cell r="CP102" t="e">
            <v>#N/A</v>
          </cell>
          <cell r="CQ102" t="e">
            <v>#N/A</v>
          </cell>
          <cell r="CR102">
            <v>80111600</v>
          </cell>
          <cell r="CS102" t="str">
            <v>https://community.secop.gov.co/Public/Tendering/OpportunityDetail/Index?noticeUID=CO1.NTC.9543915&amp;isFromPublicArea=True&amp;isModal=true&amp;asPopupView=true</v>
          </cell>
          <cell r="CT102" t="str">
            <v>En Ejecucion</v>
          </cell>
          <cell r="CU102">
            <v>46053</v>
          </cell>
          <cell r="CV102">
            <v>46112</v>
          </cell>
          <cell r="CW102" t="str">
            <v>ENERO</v>
          </cell>
          <cell r="CX102" t="e">
            <v>#N/A</v>
          </cell>
          <cell r="CY102">
            <v>0</v>
          </cell>
          <cell r="CZ102" t="e">
            <v>#VALUE!</v>
          </cell>
        </row>
        <row r="103">
          <cell r="D103" t="str">
            <v>101-2026</v>
          </cell>
          <cell r="E103" t="str">
            <v>DGR-CPS-028-2026</v>
          </cell>
          <cell r="F103" t="str">
            <v>Contrato de Prestacion De Servicios Profesionales</v>
          </cell>
          <cell r="G103" t="str">
            <v>Contratación directa</v>
          </cell>
          <cell r="H103" t="str">
            <v>ALEJANDRA BERNAL WYNNE</v>
          </cell>
          <cell r="I103" t="str">
            <v>Cédula</v>
          </cell>
          <cell r="J103">
            <v>39777399</v>
          </cell>
          <cell r="K103">
            <v>1</v>
          </cell>
          <cell r="L103" t="str">
            <v>FEMENINO</v>
          </cell>
          <cell r="M103" t="str">
            <v>Natural</v>
          </cell>
          <cell r="N103" t="str">
            <v>Ninguno</v>
          </cell>
          <cell r="O103">
            <v>25031</v>
          </cell>
          <cell r="P103">
            <v>46192</v>
          </cell>
          <cell r="Q103">
            <v>57</v>
          </cell>
          <cell r="R103" t="str">
            <v>ECONOMISTA</v>
          </cell>
          <cell r="S103" t="str">
            <v>CALLE 100 # 7-45</v>
          </cell>
          <cell r="T103" t="str">
            <v>BOGOTA D.C.</v>
          </cell>
          <cell r="U103" t="str">
            <v>COLOMBIA</v>
          </cell>
          <cell r="V103" t="str">
            <v>ABERNALBYM@HOTMAIL.COM</v>
          </cell>
          <cell r="W103">
            <v>3042375999</v>
          </cell>
          <cell r="X103" t="str">
            <v>NA</v>
          </cell>
          <cell r="Y103" t="str">
            <v>NA</v>
          </cell>
          <cell r="Z103" t="str">
            <v>Titulo profesional + titulo especializacion de 22 meses de experiencia profesional a 32 meses de experiencia profesional (Resolución 861 de 2025)</v>
          </cell>
          <cell r="AA103" t="str">
            <v>inanciera, para realizar y/o apoyar las actividades de planeación, organización y gestión de la supervisión de convenios y contratos a cargo de la Dirección de Gestión de Recursos para la CTeI asociadas al equipo de Vocaciones y Formación, teniendo en cuenta los procesos y procedimientos adoptados por la Entidad.</v>
          </cell>
          <cell r="AB103" t="str">
            <v>2.2.2.1 Realizar la organización y planificación del equipo, para el seguimiento de la ejecución y evaluación de las actividades derivadas de la función de Supervisión a cargo de la Dirección de Gestión de Recursos, asegurando el cumplimiento de los objetivos establecidos por la DGR, así como presentar los reportes y análisis de los
indicadores de gestión requeridos.
2.2.2.2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2.2.2.3 Hacer seguimiento y/o brindar apoyo técnico en la etapa precontractual de los procesos de la contratación derivada o directa que surjan de los mecanismos adelantados por la DGR.
2.2.2.4 Apoyar la revisión de los planes de trabajo operativos, en los cuales se detallen la ejecución presupuestal y las actividades en el marco de los contratos y/o convenios adelantados por la DGR.
2.2.2.5 Adelantar las actividades necesarias para la oportuna aprobación de los desembolsos de recursos a que dé Iugar la ejecución de los convenios y/o contratos.
2.2.2.6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2.2.2.7 Revisar y entregar oportunamente los informes de supervisión de los contratos y/o convenios a cargo de la DGR conforme a los compromisos pactados.
2.2.2.8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2.2.2.9 Asistir a los Comités, reuniones, mesas de trabajo y/o visitas de campo requeridas para la correcta ejecución del contrato y/o convenio, bajo la coordinación del supervisor(a) o cuando sea requerido según la gestión contractual.
2.2.2.10 Apoyar el proceso de liquidación de los convenios y/o contratos designados, mediante la gestión; revisión; subsanación y visto bueno, dentro del término pactado en cada uno de ellos.
2.2.2.11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2.2.2.12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2.2.2.13 Las demás relacionadas con el objeto del contrato, y que sean necesarias y/o le sean solicitadas por el supervisor</v>
          </cell>
          <cell r="AC103" t="str">
            <v>2.2.2.1 Realizar la organización y planificación del equipo, para el seguimiento de la ejecución y evaluación de las actividades derivadas de la función de Supervisión a cargo de la Dirección de Gestión de Recursos, asegurando el cumplimiento de los objetivos establecidos por la DGR, así como presentar los reportes y análisis de los indicadores de gestión requeridos.
2.2.2.2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2.2.2.3 Hacer seguimiento y/o brindar apoyo técnico en la etapa precontractual de los procesos de la contratación derivada o directa que surjan de los mecanismos adelantados por la DGR.
2.2.2.4 Apoyar la revisión de los planes de trabajo operativos, en los cuales se detallen la ejecución presupuestal y las actividades en el marco de los contratos y/o convenios adelantados por la DGR.
2.2.2.5 Adelantar las actividades necesarias para la oportuna aprobación de los desembolsos de recursos a que dé Iugar la ejecución de los convenios y/o contratos.
2.2.2.6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2.2.2.7 Revisar y entregar oportunamente los informes de supervisión de los contratos y/o convenios a cargo de la DGR conforme a los compromisos pactados.
2.2.2.8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2.2.2.9 Asistir a los Comités, reuniones, mesas de trabajo y/o visitas de campo requeridas para la correcta ejecución del contrato y/o convenio, bajo la coordinación del supervisor(a) o cuando sea requerido según la gestión contractual.
2.2.2.10 Apoyar el proceso de liquidación de los convenios y/o contratos designados, mediante la gestión; revisión; subsanación y visto bueno, dentro del término pactado en cada uno de ellos.
2.2.2.11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2.2.2.12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2.2.2.13 Las demás relacionadas con el objeto del contrato, y que sean necesarias y/o le sean solicitadas por el supervisor</v>
          </cell>
          <cell r="AD103" t="str">
            <v>Dirección de Gestión de Recursos para la Ciencia, la Tecnología y la Innovación (CTel)</v>
          </cell>
          <cell r="AE103" t="str">
            <v>CAROLINA OTILIA MONTEALEGRE CASTILLO</v>
          </cell>
          <cell r="AF103">
            <v>20928128</v>
          </cell>
          <cell r="AG103" t="str">
            <v>Director de Gestión de Recursos para la Ciencia, la Tecnología y la Innovación (CTel)</v>
          </cell>
          <cell r="AH103">
            <v>46037</v>
          </cell>
          <cell r="AI103">
            <v>46038</v>
          </cell>
          <cell r="AJ103">
            <v>46218</v>
          </cell>
          <cell r="AK103">
            <v>180</v>
          </cell>
          <cell r="AL103">
            <v>54360000</v>
          </cell>
          <cell r="AM103" t="str">
            <v>No</v>
          </cell>
          <cell r="AN103">
            <v>9060000</v>
          </cell>
          <cell r="AO103">
            <v>19126</v>
          </cell>
          <cell r="AP103">
            <v>12926</v>
          </cell>
          <cell r="AQ103">
            <v>46037</v>
          </cell>
          <cell r="AR103" t="str">
            <v>C-3999-1000-1-53105B-
3999067-02</v>
          </cell>
          <cell r="AS103" t="str">
            <v>INVERSION</v>
          </cell>
          <cell r="AT103" t="str">
            <v>NACION</v>
          </cell>
          <cell r="AU103" t="str">
            <v>No</v>
          </cell>
          <cell r="AW103" t="str">
            <v>Supervisión</v>
          </cell>
          <cell r="AX103" t="str">
            <v>CAROLINA OTILIA MONTEALEGRE CASTILLO</v>
          </cell>
          <cell r="AY103" t="str">
            <v>Cédula</v>
          </cell>
          <cell r="AZ103">
            <v>20928128</v>
          </cell>
          <cell r="BA103">
            <v>0</v>
          </cell>
          <cell r="BB103" t="str">
            <v>Director de Gestión de Recursos para la Ciencia la Tecnologia e Innovacion (CTeI)</v>
          </cell>
          <cell r="BC103">
            <v>46037</v>
          </cell>
          <cell r="BD103">
            <v>46037</v>
          </cell>
          <cell r="BE103" t="str">
            <v>SEGUROS DEL ESTADO S.A.</v>
          </cell>
          <cell r="BF103" t="str">
            <v>2 CUMPLIMIENTO</v>
          </cell>
          <cell r="BG103" t="str">
            <v>1 PÓLIZA</v>
          </cell>
          <cell r="CJ103">
            <v>46218</v>
          </cell>
          <cell r="CK103">
            <v>0</v>
          </cell>
          <cell r="CN103">
            <v>54360000</v>
          </cell>
          <cell r="CO103" t="e">
            <v>#N/A</v>
          </cell>
          <cell r="CP103" t="e">
            <v>#N/A</v>
          </cell>
          <cell r="CQ103" t="e">
            <v>#N/A</v>
          </cell>
          <cell r="CR103">
            <v>80111600</v>
          </cell>
          <cell r="CS103" t="str">
            <v>https://community.secop.gov.co/Public/Tendering/OpportunityDetail/Index?noticeUID=CO1.NTC.9510041&amp;isFromPublicArea=True&amp;isModal=true&amp;asPopupView=true</v>
          </cell>
          <cell r="CT103" t="str">
            <v>En Ejecucion</v>
          </cell>
          <cell r="CU103">
            <v>46053</v>
          </cell>
          <cell r="CW103" t="str">
            <v>ENERO</v>
          </cell>
          <cell r="CX103" t="e">
            <v>#N/A</v>
          </cell>
          <cell r="CY103">
            <v>1</v>
          </cell>
          <cell r="CZ103" t="e">
            <v>#VALUE!</v>
          </cell>
        </row>
        <row r="104">
          <cell r="D104" t="str">
            <v>102-2026</v>
          </cell>
          <cell r="E104" t="str">
            <v>DGR-CPS-029-2026</v>
          </cell>
          <cell r="F104" t="str">
            <v>Contrato de Prestacion De Servicios Profesionales</v>
          </cell>
          <cell r="G104" t="str">
            <v>Contratación directa</v>
          </cell>
          <cell r="H104" t="str">
            <v>JENNIE CATERINA COMBA CAÑON</v>
          </cell>
          <cell r="I104" t="str">
            <v>Cédula</v>
          </cell>
          <cell r="J104">
            <v>1032436246</v>
          </cell>
          <cell r="K104">
            <v>4</v>
          </cell>
          <cell r="L104" t="str">
            <v>FEMENINO</v>
          </cell>
          <cell r="M104" t="str">
            <v>Natural</v>
          </cell>
          <cell r="N104" t="str">
            <v>Ninguno</v>
          </cell>
          <cell r="O104">
            <v>32947</v>
          </cell>
          <cell r="P104">
            <v>46192</v>
          </cell>
          <cell r="Q104">
            <v>36</v>
          </cell>
          <cell r="R104" t="str">
            <v>PSICOLOGIA</v>
          </cell>
          <cell r="S104" t="str">
            <v>CALLE 72A # 91A - 37</v>
          </cell>
          <cell r="T104" t="str">
            <v>BOGOTA D.C.</v>
          </cell>
          <cell r="U104" t="str">
            <v>COLOMBIA</v>
          </cell>
          <cell r="V104" t="str">
            <v>JENNIUKAG@GMAIL.COM</v>
          </cell>
          <cell r="W104">
            <v>3052932783</v>
          </cell>
          <cell r="X104" t="str">
            <v>NA</v>
          </cell>
          <cell r="Y104" t="str">
            <v>NA</v>
          </cell>
          <cell r="Z104" t="str">
            <v>Titulo profesional + titulo especializacion de 22 meses de experiencia profesional a 32 meses de experiencia profesional (Resolución 861 de 2025)</v>
          </cell>
          <cell r="AA104" t="str">
            <v>Prestar sus servicios profesionales, con plena autonomía, técnica, administrativa y financiera, para realizar y/o apoyar las actividades de planeación, organización y gestión de la supervisión de convenios y contratos a cargo de la Dirección de Gestión de Recursos para la CTeI asociadas al equipo Ciencias Sociales y Humanidades, teniendo en cuenta los procesos y procedimientos adoptados por la Entidad.</v>
          </cell>
          <cell r="AB104" t="str">
            <v>2.2.2.1 Realizar la organización y planificación del equipo, para el seguimiento de la ejecución y evaluación de las actividades derivadas de la función de Supervisión a cargo de la Dirección de Gestión de Recursos, asegurando el cumplimiento de los objetivos establecidos por la DGR, así como presentar los reportes y análisis de los
indicadores de gestión requeridos.
2.2.2.2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2.2.2.3 Hacer seguimiento y/o brindar apoyo técnico en la etapa precontractual de los procesos de la contratación derivada o directa que surjan de los mecanismos adelantados por la DGR.
2.2.2.4 Apoyar la revisión de los planes de trabajo operativos, en los cuales se detallen la ejecución presupuestal y las actividades en el marco de los contratos y/o convenios adelantados por la DGR.
2.2.2.5 Adelantar las actividades necesarias para la oportuna aprobación de los desembolsos de recursos a que dé Iugar la ejecución de los convenios y/o contratos.
2.2.2.6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2.2.2.7 Revisar y entregar oportunamente los informes de supervisión de los contratos y/o convenios a cargo de la DGR conforme a los compromisos pactados.
2.2.2.8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2.2.2.9 Asistir a los Comités, reuniones, mesas de trabajo y/o visitas de campo requeridas para la correcta ejecución del contrato y/o convenio, bajo la coordinación del supervisor(a) o cuando sea requerido según la gestión contractual.</v>
          </cell>
          <cell r="AC104" t="str">
            <v>2.2.2.1 Realizar la organización y planificación del equipo, para el seguimiento de la ejecución y evaluación de las actividades derivadas de la función de Supervisión a cargo de la Dirección de Gestión de Recursos, asegurando el cumplimiento de los objetivos establecidos por la DGR, así como presentar los reportes y análisis de los indicadores de gestión requeridos.
2.2.2.2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2.2.2.3 Hacer seguimiento y/o brindar apoyo técnico en la etapa precontractual de los procesos de la contratación derivada o directa que surjan de los mecanismos adelantados por la DGR.
2.2.2.4 Apoyar la revisión de los planes de trabajo operativos, en los cuales se detallen la ejecución presupuestal y las actividades en el marco de los contratos y/o convenios adelantados por la DGR.
2.2.2.5 Adelantar las actividades necesarias para la oportuna aprobación de los desembolsos de recursos a que dé Iugar la ejecución de los convenios y/o contratos.
2.2.2.6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2.2.2.7 Revisar y entregar oportunamente los informes de supervisión de los contratos y/o convenios a cargo de la DGR conforme a los compromisos pactados.
2.2.2.8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2.2.2.9 Asistir a los Comités, reuniones, mesas de trabajo y/o visitas de campo requeridas para la correcta ejecución del contrato y/o convenio, bajo la coordinación del supervisor(a) o cuando sea requerido según la gestión contractual.</v>
          </cell>
          <cell r="AD104" t="str">
            <v>Dirección de Gestión de Recursos para la Ciencia, la Tecnología y la Innovación (CTel)</v>
          </cell>
          <cell r="AE104" t="str">
            <v>CAROLINA OTILIA MONTEALEGRE CASTILLO</v>
          </cell>
          <cell r="AF104">
            <v>20928128</v>
          </cell>
          <cell r="AG104" t="str">
            <v>Director de Gestión de Recursos para la Ciencia, la Tecnología y la Innovación (CTel)</v>
          </cell>
          <cell r="AH104">
            <v>46037</v>
          </cell>
          <cell r="AI104">
            <v>46038</v>
          </cell>
          <cell r="AJ104">
            <v>46218</v>
          </cell>
          <cell r="AK104">
            <v>180</v>
          </cell>
          <cell r="AL104">
            <v>54360000</v>
          </cell>
          <cell r="AM104" t="str">
            <v>No</v>
          </cell>
          <cell r="AN104">
            <v>9060000</v>
          </cell>
          <cell r="AO104">
            <v>19226</v>
          </cell>
          <cell r="AP104">
            <v>14526</v>
          </cell>
          <cell r="AQ104">
            <v>46038</v>
          </cell>
          <cell r="AR104" t="str">
            <v>C-3999-1000-1-53105B-
3999067-02</v>
          </cell>
          <cell r="AS104" t="str">
            <v>INVERSION</v>
          </cell>
          <cell r="AT104" t="str">
            <v>NACION</v>
          </cell>
          <cell r="AU104" t="str">
            <v>No</v>
          </cell>
          <cell r="AW104" t="str">
            <v>Supervisión</v>
          </cell>
          <cell r="AX104" t="str">
            <v>CAROLINA OTILIA MONTEALEGRE CASTILLO</v>
          </cell>
          <cell r="AY104" t="str">
            <v>Cédula</v>
          </cell>
          <cell r="AZ104">
            <v>20928128</v>
          </cell>
          <cell r="BA104">
            <v>0</v>
          </cell>
          <cell r="BB104" t="str">
            <v>Director de Gestión de Recursos para la Ciencia la Tecnologia e Innovacion (CTeI)</v>
          </cell>
          <cell r="BC104">
            <v>46038</v>
          </cell>
          <cell r="BD104">
            <v>46037</v>
          </cell>
          <cell r="BE104" t="str">
            <v>SEGUROS DEL ESTADO S.A.</v>
          </cell>
          <cell r="BF104" t="str">
            <v>2 CUMPLIMIENTO</v>
          </cell>
          <cell r="BG104" t="str">
            <v>1 PÓLIZA</v>
          </cell>
          <cell r="CJ104">
            <v>46218</v>
          </cell>
          <cell r="CK104">
            <v>0</v>
          </cell>
          <cell r="CN104">
            <v>54360000</v>
          </cell>
          <cell r="CO104" t="e">
            <v>#N/A</v>
          </cell>
          <cell r="CP104" t="e">
            <v>#N/A</v>
          </cell>
          <cell r="CQ104" t="e">
            <v>#N/A</v>
          </cell>
          <cell r="CR104">
            <v>80111600</v>
          </cell>
          <cell r="CS104" t="str">
            <v>https://community.secop.gov.co/Public/Tendering/OpportunityDetail/Index?noticeUID=CO1.NTC.9544422&amp;isFromPublicArea=True&amp;isModal=true&amp;asPopupView=true</v>
          </cell>
          <cell r="CT104" t="str">
            <v>En Ejecucion</v>
          </cell>
          <cell r="CU104">
            <v>46053</v>
          </cell>
          <cell r="CW104" t="str">
            <v>ENERO</v>
          </cell>
          <cell r="CX104" t="e">
            <v>#N/A</v>
          </cell>
          <cell r="CY104">
            <v>7</v>
          </cell>
          <cell r="CZ104" t="e">
            <v>#VALUE!</v>
          </cell>
        </row>
        <row r="105">
          <cell r="D105" t="str">
            <v>103-2026</v>
          </cell>
          <cell r="E105" t="str">
            <v>DGR-CPS-030-2026</v>
          </cell>
          <cell r="F105" t="str">
            <v>Contrato de Prestacion De Servicios Profesionales</v>
          </cell>
          <cell r="G105" t="str">
            <v>Contratación directa</v>
          </cell>
          <cell r="H105" t="str">
            <v>DIANA PAOLA SAAVEDRA CUENCA</v>
          </cell>
          <cell r="I105" t="str">
            <v>Cédula</v>
          </cell>
          <cell r="J105">
            <v>52492431</v>
          </cell>
          <cell r="K105">
            <v>0</v>
          </cell>
          <cell r="L105" t="str">
            <v>FEMENINO</v>
          </cell>
          <cell r="M105" t="str">
            <v>Natural</v>
          </cell>
          <cell r="N105" t="str">
            <v>Ninguno</v>
          </cell>
          <cell r="O105">
            <v>28581</v>
          </cell>
          <cell r="P105">
            <v>46192</v>
          </cell>
          <cell r="Q105">
            <v>48</v>
          </cell>
          <cell r="R105" t="str">
            <v>INGENIERA DE PRODUCCION AMBIENTAL</v>
          </cell>
          <cell r="S105" t="str">
            <v>CALLE 23 # 68-50 TORRE 5 APTO 401</v>
          </cell>
          <cell r="T105" t="str">
            <v>BOGOTA D.C.</v>
          </cell>
          <cell r="U105" t="str">
            <v>COLOMBIA</v>
          </cell>
          <cell r="V105" t="str">
            <v>DDIANASAAV@GMAIL.COM</v>
          </cell>
          <cell r="W105">
            <v>3173039760</v>
          </cell>
          <cell r="X105" t="str">
            <v>NA</v>
          </cell>
          <cell r="Y105" t="str">
            <v>NA</v>
          </cell>
          <cell r="Z105" t="str">
            <v>Titulo profesional + titulo especializacion de 22 meses de experiencia profesional a 32 meses de experiencia profesional (Resolución 861 de 2025)</v>
          </cell>
          <cell r="AA105" t="str">
            <v>Prestar sus servicios profesionales, con plena autonomía, técnica, administrativa y financiera a la Dirección de Gestión de Recursos para la Ciencia, la Tecnología y la Innovación - DGR, en el apoyo técnico y operativo de la Unidad de Supervisión y seguimiento, contribuyendo al seguimiento, consolidación y articulación de las actividades de supervisión de los contratos y convenios a cargo de la dirección derivados de instrumentos y mecanismos</v>
          </cell>
          <cell r="AB105" t="str">
            <v>2.2.2.1 Apoyar la coordinación y seguimiento de las actividades de supervisión técnica, administrativa, financiera, contable y jurídica de los convenios y/o contratos a cargo de la DGR.
2.2.2.2 Acompañar a los equipos de supervisión en la planeación, ejecución y cierre de los procesos contractuales, promoviendo la calidad, oportunidad y cumplimiento de los lineamientos establecidos.
2.2.2.3 Apoyar la articulación con los equipos de supervisión y con otras dependencias de la DGR y del Ministerio para la atención de requerimientos internos y externos, la gestión de trámites contractuales y la resolución de observaciones o novedades.
2.2.2.4 Apoyar el mejoramiento de la organización y actualización de los expedientes contractuales bajo
responsabilidad de los equipos, asegurando el cumplimiento de los estándares documentales y de archivo.
2.2.2.5 Contribuir en la mejora continua de los procesos de supervisión y gestión contractual, así como en el diseño, implementación, mejoramiento y uso de herramientas de seguimiento, control e indicadores de gestión,colaborando en la recopilación y análisis de datos para la toma de decisiones.
2.2.2.6 Identificar riesgos o alertas tempranas en la gestión de los contratos supervisados y reportarlos oportunamente al líder, proponiendo acciones preventivas o de mejora.
2.2.2.7 Acompañar la elaboración de reportes periódicos, actas de comité, matrices de seguimiento y bases de información requeridas para el control y evaluación de la supervisión contractual.
2.2.2.8 Apoyar las actividades de capacitación y asistencia técnica dirigidas al fortalecimiento de capacidades del equipo de supervisión.
2.2.2.9 Las demás actividades relacionadas con el objeto del contrato que sean necesarias o le sean solicitadas por el líder de coordinación o la Dirección de Gestión de Recursos, en el marco de las funciones de apoyo,
articulación y fortalecimiento de la supervisión contractual.</v>
          </cell>
          <cell r="AC105" t="str">
            <v>2.2.2.1 Apoyar la coordinación y seguimiento de las actividades de supervisión técnica, administrativa, financiera, contable y jurídica de los convenios y/o contratos a cargo de la DGR.
2.2.2.2 Acompañar a los equipos de supervisión en la planeación, ejecución y cierre de los procesos contractuales, promoviendo la calidad, oportunidad y cumplimiento de los lineamientos establecidos.
2.2.2.3 Apoyar la articulación con los equipos de supervisión y con otras dependencias de la DGR y del Ministerio para la atención de requerimientos internos y externos, la gestión de trámites contractuales y la resolución de observaciones o novedades.
2.2.2.4 Apoyar el mejoramiento de la organización y actualización de los expedientes contractuales bajo responsabilidad de los equipos, asegurando el cumplimiento de los estándares documentales y de archivo.
2.2.2.5 Contribuir en la mejora continua de los procesos de supervisión y gestión contractual, así como en el diseño, implementación, mejoramiento y uso de herramientas de seguimiento, control e indicadores de gestión,colaborando en la recopilación y análisis de datos para la toma de decisiones.
2.2.2.6 Identificar riesgos o alertas tempranas en la gestión de los contratos supervisados y reportarlos oportunamente al líder, proponiendo acciones preventivas o de mejora.
2.2.2.7 Acompañar la elaboración de reportes periódicos, actas de comité, matrices de seguimiento y bases de información requeridas para el control y evaluación de la supervisión contractual.
2.2.2.8 Apoyar las actividades de capacitación y asistencia técnica dirigidas al fortalecimiento de capacidades del equipo de supervisión.
2.2.2.9 Las demás actividades relacionadas con el objeto del contrato que sean necesarias o le sean solicitadas por el líder de coordinación o la Dirección de Gestión de Recursos, en el marco de las funciones de apoyo, articulación y fortalecimiento de la supervisión contractual.</v>
          </cell>
          <cell r="AD105" t="str">
            <v>Dirección de Gestión de Recursos para la Ciencia, la Tecnología y la Innovación (CTel)</v>
          </cell>
          <cell r="AE105" t="str">
            <v>CAROLINA OTILIA MONTEALEGRE CASTILLO</v>
          </cell>
          <cell r="AF105">
            <v>20928128</v>
          </cell>
          <cell r="AG105" t="str">
            <v>Director de Gestión de Recursos para la Ciencia, la Tecnología y la Innovación (CTel)</v>
          </cell>
          <cell r="AH105">
            <v>46037</v>
          </cell>
          <cell r="AI105">
            <v>46038</v>
          </cell>
          <cell r="AJ105">
            <v>46218</v>
          </cell>
          <cell r="AK105">
            <v>180</v>
          </cell>
          <cell r="AL105">
            <v>54360000</v>
          </cell>
          <cell r="AM105" t="str">
            <v>No</v>
          </cell>
          <cell r="AN105">
            <v>9060000</v>
          </cell>
          <cell r="AO105">
            <v>19326</v>
          </cell>
          <cell r="AP105">
            <v>14626</v>
          </cell>
          <cell r="AQ105">
            <v>46038</v>
          </cell>
          <cell r="AR105" t="str">
            <v>C-3999-1000-1-53105B-
3999067-02</v>
          </cell>
          <cell r="AS105" t="str">
            <v>INVERSION</v>
          </cell>
          <cell r="AT105" t="str">
            <v>NACION</v>
          </cell>
          <cell r="AU105" t="str">
            <v>No</v>
          </cell>
          <cell r="AW105" t="str">
            <v>Supervisión</v>
          </cell>
          <cell r="AX105" t="str">
            <v>CAROLINA OTILIA MONTEALEGRE CASTILLO</v>
          </cell>
          <cell r="AY105" t="str">
            <v>Cédula</v>
          </cell>
          <cell r="AZ105">
            <v>20928128</v>
          </cell>
          <cell r="BA105">
            <v>0</v>
          </cell>
          <cell r="BB105" t="str">
            <v>Director de Gestión de Recursos para la Ciencia la Tecnologia e Innovacion (CTeI)</v>
          </cell>
          <cell r="BC105">
            <v>46038</v>
          </cell>
          <cell r="BD105">
            <v>46037</v>
          </cell>
          <cell r="BE105" t="str">
            <v>SEGUROS DEL ESTADO S.A.</v>
          </cell>
          <cell r="BF105" t="str">
            <v>2 CUMPLIMIENTO</v>
          </cell>
          <cell r="BG105" t="str">
            <v>1 PÓLIZA</v>
          </cell>
          <cell r="CJ105">
            <v>46218</v>
          </cell>
          <cell r="CK105">
            <v>0</v>
          </cell>
          <cell r="CN105">
            <v>54360000</v>
          </cell>
          <cell r="CO105" t="e">
            <v>#N/A</v>
          </cell>
          <cell r="CP105" t="e">
            <v>#N/A</v>
          </cell>
          <cell r="CQ105" t="e">
            <v>#N/A</v>
          </cell>
          <cell r="CR105">
            <v>80111600</v>
          </cell>
          <cell r="CS105" t="str">
            <v>https://community.secop.gov.co/Public/Tendering/OpportunityDetail/Index?noticeUID=CO1.NTC.9542786&amp;isFromPublicArea=True&amp;isModal=true&amp;asPopupView=true</v>
          </cell>
          <cell r="CT105" t="str">
            <v>En Ejecucion</v>
          </cell>
          <cell r="CU105">
            <v>46053</v>
          </cell>
          <cell r="CW105" t="str">
            <v>ENERO</v>
          </cell>
          <cell r="CX105" t="e">
            <v>#N/A</v>
          </cell>
          <cell r="CY105">
            <v>0</v>
          </cell>
          <cell r="CZ105" t="e">
            <v>#VALUE!</v>
          </cell>
        </row>
        <row r="106">
          <cell r="D106" t="str">
            <v>104-2026</v>
          </cell>
          <cell r="E106" t="str">
            <v>DGR-CPS-031-2026</v>
          </cell>
          <cell r="F106" t="str">
            <v>Contrato de Prestacion De Servicios Profesionales</v>
          </cell>
          <cell r="G106" t="str">
            <v>Contratación directa</v>
          </cell>
          <cell r="H106" t="str">
            <v>JENNY CONSUELO ORTEGA ROJAS</v>
          </cell>
          <cell r="I106" t="str">
            <v>Cédula</v>
          </cell>
          <cell r="J106">
            <v>1110451110</v>
          </cell>
          <cell r="K106">
            <v>7</v>
          </cell>
          <cell r="L106" t="str">
            <v>FEMENINO</v>
          </cell>
          <cell r="M106" t="str">
            <v>NATURAL</v>
          </cell>
          <cell r="N106" t="str">
            <v>NINGUNO</v>
          </cell>
          <cell r="O106">
            <v>31605</v>
          </cell>
          <cell r="P106">
            <v>46192</v>
          </cell>
          <cell r="Q106">
            <v>39</v>
          </cell>
          <cell r="R106" t="str">
            <v xml:space="preserve">BIOLOGO	</v>
          </cell>
          <cell r="S106" t="str">
            <v>KR62 #64-75 INT 2 APTO 706</v>
          </cell>
          <cell r="T106" t="str">
            <v>BOGOTA D.C.</v>
          </cell>
          <cell r="U106" t="str">
            <v>COLOMBIA</v>
          </cell>
          <cell r="V106" t="str">
            <v>JENNYCORTEGAROJAS@GMAIL.COM</v>
          </cell>
          <cell r="W106">
            <v>3118457429</v>
          </cell>
          <cell r="X106" t="str">
            <v>NA</v>
          </cell>
          <cell r="Y106" t="str">
            <v>NA</v>
          </cell>
          <cell r="Z106" t="str">
            <v>Titulo profesional + titulo especializacion de 22 meses de experiencia profesional a 32 meses de experiencia profesional (Resolución 861 de 2025)</v>
          </cell>
          <cell r="AA106" t="str">
            <v>Prestar sus servicios profesionales, con plena autonomía, técnica, administrativa y financiera, para realizar y/o apoyar las actividades de planeación, organización y gestión de la supervisión de convenios y contratos a cargo de la Dirección de Gestión de Recursos para la CTeI asociadas al equipo de Ciencias Básicas y Biotecnología, teniendo en cuenta los procesos y procedimientos adoptados por la Entidad</v>
          </cell>
          <cell r="AB106" t="str">
            <v>2.2.2.1 Realizar la organización y planificación del equipo, para el seguimiento de la ejecución y evaluación de las actividades derivadas de la función de Supervisión a cargo de la Dirección de Gestión de Recursos, asegurando el cumplimiento de los objetivos establecidos por la DGR, así como presentar los reportes y análisis de los indicadores de gestión requeridos.
2.2.2.2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2.2.2.3 Hacer seguimiento y/o brindar apoyo técnico en la etapa precontractual de los procesos de la contratación derivada o directa que surjan de los mecanismos adelantados por la DGR.
2.2.2.4 Apoyar la revisión de los planes de trabajo operativos, en los cuales se detallen la ejecución presupuestal y las actividades en el marco de los contratos y/o convenios adelantados por la DGR.
2.2.2.5 Adelantar las actividades necesarias para la oportuna aprobación de los desembolsos de recursos a que dé Iugar la ejecución de los convenios y/o contratos.
2.2.2.6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2.2.2.7 Revisar y entregar oportunamente los informes de supervisión de los contratos y/o convenios a cargo de la DGR conforme a los compromisos pactados.
2.2.2.8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2.2.2.9 Asistir a los Comités, reuniones, mesas de trabajo y/o visitas de campo requeridas para la correcta ejecución del contrato y/o convenio, bajo la coordinación del supervisor(a) o cuando sea requerido según la gestión contractual</v>
          </cell>
          <cell r="AC106" t="str">
            <v>2.2.2.1 Realizar la organización y planificación del equipo, para el seguimiento de la ejecución y evaluación de las actividades derivadas de la función de Supervisión a cargo de la Dirección de Gestión de Recursos, asegurando el cumplimiento de los objetivos establecidos por la DGR, así como presentar los reportes y análisis de los indicadores de gestión requeridos.
2.2.2.2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2.2.2.3 Hacer seguimiento y/o brindar apoyo técnico en la etapa precontractual de los procesos de la contratación derivada o directa que surjan de los mecanismos adelantados por la DGR.
2.2.2.4 Apoyar la revisión de los planes de trabajo operativos, en los cuales se detallen la ejecución presupuestal y las actividades en el marco de los contratos y/o convenios adelantados por la DGR.
2.2.2.5 Adelantar las actividades necesarias para la oportuna aprobación de los desembolsos de recursos a que dé Iugar la ejecución de los convenios y/o contratos.
2.2.2.6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2.2.2.7 Revisar y entregar oportunamente los informes de supervisión de los contratos y/o convenios a cargo de la DGR conforme a los compromisos pactados.
2.2.2.8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2.2.2.9 Asistir a los Comités, reuniones, mesas de trabajo y/o visitas de campo requeridas para la correcta ejecución del contrato y/o convenio, bajo la coordinación del supervisor(a) o cuando sea requerido según la gestión contractual</v>
          </cell>
          <cell r="AD106" t="str">
            <v>Dirección de Gestión de Recursos para la Ciencia, la Tecnología y la Innovación (CTel)</v>
          </cell>
          <cell r="AE106" t="str">
            <v>CAROLINA OTILIA MONTEALEGRE CASTILLO</v>
          </cell>
          <cell r="AF106">
            <v>20928128</v>
          </cell>
          <cell r="AG106" t="str">
            <v>Director de Gestión de Recursos para la Ciencia, la Tecnología y la Innovación (CTel)</v>
          </cell>
          <cell r="AH106">
            <v>46037</v>
          </cell>
          <cell r="AI106">
            <v>46038</v>
          </cell>
          <cell r="AJ106">
            <v>46218</v>
          </cell>
          <cell r="AK106">
            <v>180</v>
          </cell>
          <cell r="AL106">
            <v>54360000</v>
          </cell>
          <cell r="AM106" t="str">
            <v>No</v>
          </cell>
          <cell r="AN106">
            <v>9060000</v>
          </cell>
          <cell r="AO106">
            <v>19426</v>
          </cell>
          <cell r="AP106">
            <v>14726</v>
          </cell>
          <cell r="AQ106">
            <v>46038</v>
          </cell>
          <cell r="AR106" t="str">
            <v>C-3999-1000-1-53105B-
3999067-02</v>
          </cell>
          <cell r="AS106" t="str">
            <v>INVERSION</v>
          </cell>
          <cell r="AT106" t="str">
            <v>NACION</v>
          </cell>
          <cell r="AU106" t="str">
            <v>No</v>
          </cell>
          <cell r="AW106" t="str">
            <v>Supervisión</v>
          </cell>
          <cell r="AX106" t="str">
            <v>CAROLINA OTILIA MONTEALEGRE CASTILLO</v>
          </cell>
          <cell r="AY106" t="str">
            <v>Cédula</v>
          </cell>
          <cell r="AZ106">
            <v>20928128</v>
          </cell>
          <cell r="BA106">
            <v>0</v>
          </cell>
          <cell r="BB106" t="str">
            <v>Director de Gestión de Recursos para la Ciencia la Tecnologia e Innovacion (CTeI)</v>
          </cell>
          <cell r="BC106">
            <v>46038</v>
          </cell>
          <cell r="BD106">
            <v>46037</v>
          </cell>
          <cell r="BE106" t="str">
            <v>SEGUROS DEL ESTADO S.A.</v>
          </cell>
          <cell r="BF106" t="str">
            <v>2 CUMPLIMIENTO</v>
          </cell>
          <cell r="BG106" t="str">
            <v>1 PÓLIZA</v>
          </cell>
          <cell r="CJ106">
            <v>46218</v>
          </cell>
          <cell r="CK106">
            <v>0</v>
          </cell>
          <cell r="CN106">
            <v>54360000</v>
          </cell>
          <cell r="CO106" t="e">
            <v>#N/A</v>
          </cell>
          <cell r="CP106" t="e">
            <v>#N/A</v>
          </cell>
          <cell r="CQ106" t="e">
            <v>#N/A</v>
          </cell>
          <cell r="CR106">
            <v>80111600</v>
          </cell>
          <cell r="CS106" t="str">
            <v>https://community.secop.gov.co/Public/Tendering/OpportunityDetail/Index?noticeUID=CO1.NTC.9544876&amp;isFromPublicArea=True&amp;isModal=true&amp;asPopupView=true</v>
          </cell>
          <cell r="CT106" t="str">
            <v>En Ejecucion</v>
          </cell>
          <cell r="CU106">
            <v>46053</v>
          </cell>
          <cell r="CW106" t="str">
            <v>ENERO</v>
          </cell>
          <cell r="CX106" t="e">
            <v>#N/A</v>
          </cell>
          <cell r="CY106">
            <v>4</v>
          </cell>
          <cell r="CZ106" t="e">
            <v>#VALUE!</v>
          </cell>
        </row>
        <row r="107">
          <cell r="D107" t="str">
            <v>105-2026</v>
          </cell>
          <cell r="E107" t="str">
            <v>DGR-CPS-032-2026</v>
          </cell>
          <cell r="F107" t="str">
            <v>Contrato de Prestacion De Servicios Profesionales</v>
          </cell>
          <cell r="G107" t="str">
            <v>Contratación directa</v>
          </cell>
          <cell r="H107" t="str">
            <v>JULIANA AGUILAR PINO</v>
          </cell>
          <cell r="I107" t="str">
            <v>Cédula</v>
          </cell>
          <cell r="J107">
            <v>1061736452</v>
          </cell>
          <cell r="K107">
            <v>8</v>
          </cell>
          <cell r="L107" t="str">
            <v>MASCULINO</v>
          </cell>
          <cell r="M107" t="str">
            <v>Natural</v>
          </cell>
          <cell r="N107" t="str">
            <v>Ninguno</v>
          </cell>
          <cell r="O107">
            <v>33213</v>
          </cell>
          <cell r="P107">
            <v>46192</v>
          </cell>
          <cell r="Q107">
            <v>35</v>
          </cell>
          <cell r="R107" t="str">
            <v>ADMINISTRADOR DE EMPRESAS</v>
          </cell>
          <cell r="S107" t="str">
            <v>CARRERA 9 # 11 - 33</v>
          </cell>
          <cell r="T107" t="str">
            <v>BOGOTA D.C.</v>
          </cell>
          <cell r="U107" t="str">
            <v>COLOMBIA</v>
          </cell>
          <cell r="V107" t="str">
            <v>JULIANA.AGUILAR2013@GMAIL.COM</v>
          </cell>
          <cell r="W107">
            <v>3164187763</v>
          </cell>
          <cell r="X107" t="str">
            <v>NA</v>
          </cell>
          <cell r="Y107" t="str">
            <v>NA</v>
          </cell>
          <cell r="Z107" t="str">
            <v>Titulo profesional + titulo especializacion de 22 meses de experiencia profesional a 32 meses de experiencia profesional (Resolución 861 de 2025)</v>
          </cell>
          <cell r="AA107" t="str">
            <v>Prestar sus servicios profesionales, con plena autonomía, técnica, administrativa y financiera, para realizar y/o apoyar las actividades de planeación, organización y gestión de la supervisión de convenios y contratos a cargo de la Dirección de Gestión de Recursos para la CTeI asociadas al equipo de Innovación y Desarrollo Tecnológico/Ciencias Agropecuarias, teniendo en cuenta los procesos y procedimientos adoptados por la Entidad.</v>
          </cell>
          <cell r="AB107" t="str">
            <v>2.2.2.1 Realizar la organización y planificación del equipo, para el seguimiento de la ejecución y evaluación de las actividades derivadas de la función de Supervisión a cargo de la Dirección de Gestión de Recursos, asegurando el cumplimiento de los objetivos establecidos por la DGR, así como presentar los reportes y análisis de los indicadores de gestión requeridos.
2.2.2.2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2.2.2.3 Hacer seguimiento y/o brindar apoyo técnico en la etapa precontractual de los procesos de la contratación derivada o directa que surjan de los mecanismos adelantados por la DGR.
2.2.2.4 Apoyar la revisión de los planes de trabajo operativos, en los cuales se detallen la ejecución presupuestal y las actividades en el marco de los contratos y/o convenios adelantados por la DGR.
2.2.2.5 Adelantar las actividades necesarias para la oportuna aprobación de los desembolsos de recursos a que dé Iugar la ejecución de los convenios y/o contratos.
2.2.2.6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2.2.2.7 Revisar y entregar oportunamente los informes de supervisión de los contratos y/o convenios a cargo de la DGR conforme a los compromisos pactados.
2.2.2.8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2.2.2.9 Asistir a los Comités, reuniones, mesas de trabajo y/o visitas de campo requeridas para la correcta ejecución del contrato y/o convenio, bajo la coordinación del supervisor(a) o cuando sea requerido según la gestión contractual.
2.2.2.10 Apoyar el proceso de liquidación de los convenios y/o contratos designados, mediante la gestión; revisión; subsanación y visto bueno, dentro del término pactado en cada uno de ellos.
2.2.2.11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2.2.2.12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2.2.2.13 Las demás relacionadas con el objeto del contrato, y que sean necesarias y/o le sean solicitadas por el supervisor</v>
          </cell>
          <cell r="AC107" t="str">
            <v>2.2.2.1 Realizar la organización y planificación del equipo, para el seguimiento de la ejecución y evaluación de las actividades derivadas de la función de Supervisión a cargo de la Dirección de Gestión de Recursos, asegurando el cumplimiento de los objetivos establecidos por la DGR, así como presentar los reportes y análisis de los indicadores de gestión requeridos.
2.2.2.2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2.2.2.3 Hacer seguimiento y/o brindar apoyo técnico en la etapa precontractual de los procesos de la contratación derivada o directa que surjan de los mecanismos adelantados por la DGR.
2.2.2.4 Apoyar la revisión de los planes de trabajo operativos, en los cuales se detallen la ejecución presupuestal y las actividades en el marco de los contratos y/o convenios adelantados por la DGR.
2.2.2.5 Adelantar las actividades necesarias para la oportuna aprobación de los desembolsos de recursos a que dé Iugar la ejecución de los convenios y/o contratos.
2.2.2.6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2.2.2.7 Revisar y entregar oportunamente los informes de supervisión de los contratos y/o convenios a cargo de la DGR conforme a los compromisos pactados.
2.2.2.8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2.2.2.9 Asistir a los Comités, reuniones, mesas de trabajo y/o visitas de campo requeridas para la correcta ejecución del contrato y/o convenio, bajo la coordinación del supervisor(a) o cuando sea requerido según la gestión contractual.
2.2.2.10 Apoyar el proceso de liquidación de los convenios y/o contratos designados, mediante la gestión; revisión; subsanación y visto bueno, dentro del término pactado en cada uno de ellos.
2.2.2.11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2.2.2.12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2.2.2.13 Las demás relacionadas con el objeto del contrato, y que sean necesarias y/o le sean solicitadas por el supervisor</v>
          </cell>
          <cell r="AD107" t="str">
            <v>Dirección de Gestión de Recursos para la Ciencia, la Tecnología y la Innovación (CTel)</v>
          </cell>
          <cell r="AE107" t="str">
            <v>CAROLINA OTILIA MONTEALEGRE CASTILLO</v>
          </cell>
          <cell r="AF107">
            <v>20928128</v>
          </cell>
          <cell r="AG107" t="str">
            <v>Director de Gestión de Recursos para la Ciencia, la Tecnología y la Innovación (CTel)</v>
          </cell>
          <cell r="AH107">
            <v>46037</v>
          </cell>
          <cell r="AI107">
            <v>46038</v>
          </cell>
          <cell r="AJ107">
            <v>46218</v>
          </cell>
          <cell r="AK107">
            <v>180</v>
          </cell>
          <cell r="AL107">
            <v>54360000</v>
          </cell>
          <cell r="AM107" t="str">
            <v>No</v>
          </cell>
          <cell r="AN107">
            <v>9060000</v>
          </cell>
          <cell r="AO107">
            <v>19526</v>
          </cell>
          <cell r="AP107">
            <v>14826</v>
          </cell>
          <cell r="AQ107">
            <v>46038</v>
          </cell>
          <cell r="AR107" t="str">
            <v>C-3999-1000-1-53105B-
3999067-02</v>
          </cell>
          <cell r="AS107" t="str">
            <v>INVERSION</v>
          </cell>
          <cell r="AT107" t="str">
            <v>NACION</v>
          </cell>
          <cell r="AU107" t="str">
            <v>No</v>
          </cell>
          <cell r="AW107" t="str">
            <v>Supervisión</v>
          </cell>
          <cell r="AX107" t="str">
            <v>CAROLINA OTILIA MONTEALEGRE CASTILLO</v>
          </cell>
          <cell r="AY107" t="str">
            <v>Cédula</v>
          </cell>
          <cell r="AZ107">
            <v>20928128</v>
          </cell>
          <cell r="BA107">
            <v>0</v>
          </cell>
          <cell r="BB107" t="str">
            <v>Director de Gestión de Recursos para la Ciencia la Tecnologia e Innovacion (CTeI)</v>
          </cell>
          <cell r="BC107">
            <v>46038</v>
          </cell>
          <cell r="BD107">
            <v>46037</v>
          </cell>
          <cell r="BE107" t="str">
            <v>COMPAÑIA MUNDIAL DE SEGUROS S.A</v>
          </cell>
          <cell r="BF107" t="str">
            <v>2 CUMPLIMIENTO</v>
          </cell>
          <cell r="BG107" t="str">
            <v>1 PÓLIZA</v>
          </cell>
          <cell r="CJ107">
            <v>46218</v>
          </cell>
          <cell r="CK107">
            <v>0</v>
          </cell>
          <cell r="CN107">
            <v>54360000</v>
          </cell>
          <cell r="CO107" t="e">
            <v>#N/A</v>
          </cell>
          <cell r="CP107" t="e">
            <v>#N/A</v>
          </cell>
          <cell r="CQ107" t="e">
            <v>#N/A</v>
          </cell>
          <cell r="CR107">
            <v>80111600</v>
          </cell>
          <cell r="CS107" t="str">
            <v>https://community.secop.gov.co/Public/Tendering/OpportunityDetail/Index?noticeUID=CO1.NTC.9545303&amp;isFromPublicArea=True&amp;isModal=true&amp;asPopupView=true</v>
          </cell>
          <cell r="CT107" t="str">
            <v>En Ejecucion</v>
          </cell>
          <cell r="CU107">
            <v>46053</v>
          </cell>
          <cell r="CW107" t="str">
            <v>ENERO</v>
          </cell>
          <cell r="CX107" t="e">
            <v>#N/A</v>
          </cell>
          <cell r="CY107">
            <v>3</v>
          </cell>
          <cell r="CZ107" t="e">
            <v>#VALUE!</v>
          </cell>
        </row>
        <row r="108">
          <cell r="D108" t="str">
            <v>106-2026</v>
          </cell>
          <cell r="E108" t="str">
            <v>DGR-CPS-033-2026</v>
          </cell>
          <cell r="F108" t="str">
            <v>Contrato de Prestacion De Servicios Profesionales</v>
          </cell>
          <cell r="G108" t="str">
            <v>Contratación directa</v>
          </cell>
          <cell r="H108" t="str">
            <v>JENNIFER ESTRADA RUGELES</v>
          </cell>
          <cell r="I108" t="str">
            <v>Cédula</v>
          </cell>
          <cell r="J108">
            <v>1016007704</v>
          </cell>
          <cell r="K108">
            <v>8</v>
          </cell>
          <cell r="L108" t="str">
            <v>FEMENINO</v>
          </cell>
          <cell r="M108" t="str">
            <v>Natural</v>
          </cell>
          <cell r="N108" t="str">
            <v>Ninguno</v>
          </cell>
          <cell r="O108">
            <v>32175</v>
          </cell>
          <cell r="P108">
            <v>46192</v>
          </cell>
          <cell r="Q108">
            <v>38</v>
          </cell>
          <cell r="R108" t="str">
            <v>QUIMICO</v>
          </cell>
          <cell r="S108" t="str">
            <v>CL 25B # 31A-31</v>
          </cell>
          <cell r="T108" t="str">
            <v>BOGOTA D.C.</v>
          </cell>
          <cell r="U108" t="str">
            <v>COLOMBIA</v>
          </cell>
          <cell r="V108" t="str">
            <v>JESTRADAR@UNAL.EDU.CO</v>
          </cell>
          <cell r="W108">
            <v>3113879723</v>
          </cell>
          <cell r="X108" t="str">
            <v>NA</v>
          </cell>
          <cell r="Y108" t="str">
            <v>NA</v>
          </cell>
          <cell r="Z108" t="str">
            <v>Titulo profesional + titulo especializacion de 22 meses de experiencia profesional a 32 meses de experiencia profesional (Resolución 861 de 2025)</v>
          </cell>
          <cell r="AA108" t="str">
            <v>Prestar sus servicios profesionales, con plena autonomía, técnica, administrativa y financiera, para realizar y/o apoyar las actividades de planeación, organización y gestión de la supervisión de convenios y contratos a cargo de la Dirección de Gestión de Recursos para la CTeI asociadas al equipo de Capacidades, teniendo en cuenta los procesos y procedimientos adoptados por la Entidad.</v>
          </cell>
          <cell r="AB108" t="str">
            <v>2.2.2.1 Realizar la organización y planificación del equipo, para el seguimiento de la ejecución y evaluación de las actividades derivadas de la función de Supervisión a cargo de la Dirección de Gestión de Recursos, asegurando el cumplimiento de los objetivos establecidos por la DGR, así como presentar los reportes y análisis de los indicadores de gestión requeridos.
2.2.2.2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2.2.2.3 Hacer seguimiento y/o brindar apoyo técnico en la etapa precontractual de los procesos de la contratación derivada o directa que surjan de los mecanismos adelantados por la DGR.
2.2.2.4 Apoyar la revisión de los planes de trabajo operativos, en los cuales se detallen la ejecución presupuestal y las actividades en el marco de los contratos y/o convenios adelantados por la DGR.
2.2.2.5 Adelantar las actividades necesarias para la oportuna aprobación de los desembolsos de recursos a que dé Iugar la ejecución de los convenios y/o contratos.
2.2.2.6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2.2.2.7 Revisar y entregar oportunamente los informes de supervisión de los contratos y/o convenios a cargo de la DGR conforme a los compromisos pactados.
2.2.2.8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2.2.2.9 Asistir a los Comités, reuniones, mesas de trabajo y/o visitas de campo requeridas para la correcta ejecución del contrato y/o convenio, bajo la coordinación del supervisor(a) o cuando sea requerido según la gestión contractual. 
2.2.2.10 Apoyar el proceso de liquidación de los convenios y/o contratos designados, mediante la gestión; revisión; subsanación y visto bueno, dentro del término pactado en cada uno de ellos.2.2.2.11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2.2.2.12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2.2.2.13 Las demás relacionadas con el objeto del contrato, y que sean necesarias y/o le sean solicitadas por el supervisor.</v>
          </cell>
          <cell r="AC108" t="str">
            <v>2.2.2.1 Realizar la organización y planificación del equipo, para el seguimiento de la ejecución y evaluación de las actividades derivadas de la función de Supervisión a cargo de la Dirección de Gestión de Recursos, asegurando el cumplimiento de los objetivos establecidos por la DGR, así como presentar los reportes y análisis de los indicadores de gestión requeridos.
2.2.2.2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2.2.2.3 Hacer seguimiento y/o brindar apoyo técnico en la etapa precontractual de los procesos de la contratación derivada o directa que surjan de los mecanismos adelantados por la DGR.
2.2.2.4 Apoyar la revisión de los planes de trabajo operativos, en los cuales se detallen la ejecución presupuestal y las actividades en el marco de los contratos y/o convenios adelantados por la DGR.
2.2.2.5 Adelantar las actividades necesarias para la oportuna aprobación de los desembolsos de recursos a que dé Iugar la ejecución de los convenios y/o contratos.
2.2.2.6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2.2.2.7 Revisar y entregar oportunamente los informes de supervisión de los contratos y/o convenios a cargo de la DGR conforme a los compromisos pactados.
2.2.2.8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2.2.2.9 Asistir a los Comités, reuniones, mesas de trabajo y/o visitas de campo requeridas para la correcta ejecución del contrato y/o convenio, bajo la coordinación del supervisor(a) o cuando sea requerido según la gestión contractual. 
2.2.2.10 Apoyar el proceso de liquidación de los convenios y/o contratos designados, mediante la gestión; revisión; subsanación y visto bueno, dentro del término pactado en cada uno de ellos.2.2.2.11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2.2.2.12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2.2.2.13 Las demás relacionadas con el objeto del contrato, y que sean necesarias y/o le sean solicitadas por el supervisor.</v>
          </cell>
          <cell r="AD108" t="str">
            <v>Dirección de Gestión de Recursos para la Ciencia, la Tecnología y la Innovación (CTel)</v>
          </cell>
          <cell r="AE108" t="str">
            <v>CAROLINA OTILIA MONTEALEGRE CASTILLO</v>
          </cell>
          <cell r="AF108">
            <v>20928128</v>
          </cell>
          <cell r="AG108" t="str">
            <v>Director de Gestión de Recursos para la Ciencia, la Tecnología y la Innovación (CTel)</v>
          </cell>
          <cell r="AH108">
            <v>46031</v>
          </cell>
          <cell r="AI108">
            <v>46037</v>
          </cell>
          <cell r="AJ108">
            <v>46217</v>
          </cell>
          <cell r="AK108">
            <v>180</v>
          </cell>
          <cell r="AL108">
            <v>54360000</v>
          </cell>
          <cell r="AM108" t="str">
            <v>No</v>
          </cell>
          <cell r="AN108">
            <v>9060000</v>
          </cell>
          <cell r="AO108">
            <v>19626</v>
          </cell>
          <cell r="AP108">
            <v>10126</v>
          </cell>
          <cell r="AQ108">
            <v>46036</v>
          </cell>
          <cell r="AR108" t="str">
            <v>C-3999-1000-1-53105B-
3999067-02</v>
          </cell>
          <cell r="AS108" t="str">
            <v>INVERSION</v>
          </cell>
          <cell r="AT108" t="str">
            <v>NACION</v>
          </cell>
          <cell r="AU108" t="str">
            <v>No</v>
          </cell>
          <cell r="AW108" t="str">
            <v>Supervisión</v>
          </cell>
          <cell r="AX108" t="str">
            <v>CAROLINA OTILIA MONTEALEGRE CASTILLO</v>
          </cell>
          <cell r="AY108" t="str">
            <v>Cédula</v>
          </cell>
          <cell r="AZ108">
            <v>20928128</v>
          </cell>
          <cell r="BA108">
            <v>0</v>
          </cell>
          <cell r="BB108" t="str">
            <v>Director de Gestión de Recursos para la Ciencia la Tecnologia e Innovacion (CTeI)</v>
          </cell>
          <cell r="BC108">
            <v>46037</v>
          </cell>
          <cell r="BD108">
            <v>46031</v>
          </cell>
          <cell r="BE108" t="str">
            <v>SEGUROS DEL ESTADO S.A.</v>
          </cell>
          <cell r="BF108" t="str">
            <v>2 CUMPLIMIENTO</v>
          </cell>
          <cell r="BG108" t="str">
            <v>1 PÓLIZA</v>
          </cell>
          <cell r="CJ108">
            <v>46217</v>
          </cell>
          <cell r="CK108">
            <v>0</v>
          </cell>
          <cell r="CN108">
            <v>54360000</v>
          </cell>
          <cell r="CO108" t="e">
            <v>#N/A</v>
          </cell>
          <cell r="CP108" t="e">
            <v>#N/A</v>
          </cell>
          <cell r="CQ108" t="e">
            <v>#N/A</v>
          </cell>
          <cell r="CR108">
            <v>80111600</v>
          </cell>
          <cell r="CS108" t="str">
            <v>https://community.secop.gov.co/Public/Tendering/OpportunityDetail/Index?noticeUID=CO1.NTC.9449410&amp;isFromPublicArea=True&amp;isModal=true&amp;asPopupView=true</v>
          </cell>
          <cell r="CT108" t="str">
            <v>En Ejecucion</v>
          </cell>
          <cell r="CU108">
            <v>46053</v>
          </cell>
          <cell r="CW108" t="str">
            <v>ENERO</v>
          </cell>
          <cell r="CX108" t="e">
            <v>#N/A</v>
          </cell>
          <cell r="CY108">
            <v>3</v>
          </cell>
          <cell r="CZ108" t="e">
            <v>#VALUE!</v>
          </cell>
        </row>
        <row r="109">
          <cell r="D109" t="str">
            <v>107-2026</v>
          </cell>
          <cell r="E109" t="str">
            <v>DGR-CPS-034-2026</v>
          </cell>
          <cell r="F109" t="str">
            <v>Contrato de Prestacion De Servicios Profesionales</v>
          </cell>
          <cell r="G109" t="str">
            <v>Contratación directa</v>
          </cell>
          <cell r="H109" t="str">
            <v>ANGIE NATALIA GUERRERO  SANCHEZ</v>
          </cell>
          <cell r="I109" t="str">
            <v>Cédula</v>
          </cell>
          <cell r="J109">
            <v>1022997429</v>
          </cell>
          <cell r="K109">
            <v>5</v>
          </cell>
          <cell r="L109" t="str">
            <v>FEMENINO</v>
          </cell>
          <cell r="M109" t="str">
            <v>Natural</v>
          </cell>
          <cell r="N109" t="str">
            <v>Ninguno</v>
          </cell>
          <cell r="O109">
            <v>34551</v>
          </cell>
          <cell r="P109">
            <v>46192</v>
          </cell>
          <cell r="Q109">
            <v>31</v>
          </cell>
          <cell r="R109" t="str">
            <v>TECNOLOGIA EN GESTIÓN DEL TALENTO HUMANO</v>
          </cell>
          <cell r="S109" t="str">
            <v>DIAGONAL 17B -09B 66</v>
          </cell>
          <cell r="T109" t="str">
            <v>MOSQUERA</v>
          </cell>
          <cell r="U109" t="str">
            <v>COLOMBIA</v>
          </cell>
          <cell r="V109" t="str">
            <v>N1022997429@GMAIL.COM</v>
          </cell>
          <cell r="W109">
            <v>3053908120</v>
          </cell>
          <cell r="X109" t="str">
            <v>NA</v>
          </cell>
          <cell r="Y109" t="str">
            <v>NA</v>
          </cell>
          <cell r="Z109" t="str">
            <v>Titulo de tecnologo de 13 o mas meses de experiencia laboral (tecnico o tecnologo) o 36 meses de experiencia laboral relacionada (bachiller) (Resolución 861 de 2025)</v>
          </cell>
          <cell r="AA109" t="str">
            <v>Prestar sus servicios profesionales, con plena autonomía, técnica, administrativa y financiera, para realizar el apoyo al seguimiento técnico y financiero de los contratos y convenios en el equipo de Innovación y Desarrollo Tecnológico/Ciencias Agropecuarias de la Dirección de Gestión de Recursos para la CteI.</v>
          </cell>
          <cell r="AB109" t="str">
            <v>2.2.2.1 Apoyar la supervisión técnica, administrativa, financiera, contable y jurídica de los convenios y/o contratos que le sean asignados, cumpliendo con calidad, oportunidad y pertinencia de acuerdo con la normatividad, manuales, guías y procedimientos; asociados a la supervisión de contratos y/o convenios.
2.2.2.2 Brindar apoyo técnico y/o financiero en la etapa precontractual de los procesos de contratación derivada o directa que surjan de los mecanismos adelantados por la DGR.
2.2.2.3 Revisar los planes de trabajo operativos, en los cuales se detallan la ejecución presupuestal y las actividades en el marco de los contratos y/o convenios adelantados por la DGR.
2.2.2.4 Apoyar y gestionar las actividades necesarias para la oportuna aprobación de los desembolsos de recursos a que dé Iugar la ejecución de los convenios y/o contratos.
2.2.2.5 Gestionar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 entregar oportunamente los informes de supervisión técnicos y/o financieros de los contratos y/o convenios a cargo de la DGR conforme a los compromisos pactados.
2.2.2.7 Proporcionar los insumos necesarios para atender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y/o preparar los insumos necesarios para los comités, reuniones, mesas de trabajo y/o visitas de campo requeridas para la correcta ejecución del contrato y/o convenio y elaborar los soportes documentales, bajo la coordinación del supervisor(a) o cuando sea requerido según la gestión contractual.
2.2.2.9 Gestionar el proceso de liquidación de los convenios y/o contratos asignados, mediante la revisión integral del expediente, elaboración de los documentos y subsanaciones, dentro del término pactado en cada uno de ellos y demás gestiones necesarias.
2.2.2.10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v>
          </cell>
          <cell r="AC109" t="str">
            <v>2.2.2.1 Apoyar la supervisión técnica, administrativa, financiera, contable y jurídica de los convenios y/o contratos que le sean asignados, cumpliendo con calidad, oportunidad y pertinencia de acuerdo con la normatividad, manuales, guías y procedimientos; asociados a la supervisión de contratos y/o convenios.
2.2.2.2 Brindar apoyo técnico y/o financiero en la etapa precontractual de los procesos de contratación derivada o directa que surjan de los mecanismos adelantados por la DGR.
2.2.2.3 Revisar los planes de trabajo operativos, en los cuales se detallan la ejecución presupuestal y las actividades en el marco de los contratos y/o convenios adelantados por la DGR.
2.2.2.4 Apoyar y gestionar las actividades necesarias para la oportuna aprobación de los desembolsos de recursos a que dé Iugar la ejecución de los convenios y/o contratos.
2.2.2.5 Gestionar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 entregar oportunamente los informes de supervisión técnicos y/o financieros de los contratos y/o convenios a cargo de la DGR conforme a los compromisos pactados.
2.2.2.7 Proporcionar los insumos necesarios para atender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y/o preparar los insumos necesarios para los comités, reuniones, mesas de trabajo y/o visitas de campo requeridas para la correcta ejecución del contrato y/o convenio y elaborar los soportes documentales, bajo la coordinación del supervisor(a) o cuando sea requerido según la gestión contractual.
2.2.2.9 Gestionar el proceso de liquidación de los convenios y/o contratos asignados, mediante la revisión integral del expediente, elaboración de los documentos y subsanaciones, dentro del término pactado en cada uno de ellos y demás gestiones necesarias.
2.2.2.10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v>
          </cell>
          <cell r="AD109" t="str">
            <v>Dirección de Gestión de Recursos para la Ciencia, la Tecnología y la Innovación (CTel)</v>
          </cell>
          <cell r="AE109" t="str">
            <v>CAROLINA OTILIA MONTEALEGRE CASTILLO</v>
          </cell>
          <cell r="AF109">
            <v>20928128</v>
          </cell>
          <cell r="AG109" t="str">
            <v>Director de Gestión de Recursos para la Ciencia, la Tecnología y la Innovación (CTel)</v>
          </cell>
          <cell r="AH109">
            <v>46044</v>
          </cell>
          <cell r="AI109">
            <v>46048</v>
          </cell>
          <cell r="AJ109">
            <v>46228</v>
          </cell>
          <cell r="AK109">
            <v>180</v>
          </cell>
          <cell r="AL109">
            <v>20100000</v>
          </cell>
          <cell r="AM109" t="str">
            <v>No</v>
          </cell>
          <cell r="AN109">
            <v>3350000</v>
          </cell>
          <cell r="AO109">
            <v>19726</v>
          </cell>
          <cell r="AP109">
            <v>26526</v>
          </cell>
          <cell r="AQ109">
            <v>46045</v>
          </cell>
          <cell r="AR109" t="str">
            <v>C-3999-1000-1-53105B-
3999067-02</v>
          </cell>
          <cell r="AS109" t="str">
            <v>INVERSION</v>
          </cell>
          <cell r="AT109" t="str">
            <v>NACION</v>
          </cell>
          <cell r="AU109" t="str">
            <v>No</v>
          </cell>
          <cell r="AW109" t="str">
            <v>Supervisión</v>
          </cell>
          <cell r="AX109" t="str">
            <v>CAROLINA OTILIA MONTEALEGRE CASTILLO</v>
          </cell>
          <cell r="AY109" t="str">
            <v>Cédula</v>
          </cell>
          <cell r="AZ109">
            <v>20928128</v>
          </cell>
          <cell r="BA109">
            <v>0</v>
          </cell>
          <cell r="BB109" t="str">
            <v>Director de Gestión de Recursos para la Ciencia la Tecnologia e Innovacion (CTeI)</v>
          </cell>
          <cell r="BC109">
            <v>46048</v>
          </cell>
          <cell r="BD109">
            <v>46044</v>
          </cell>
          <cell r="BE109" t="str">
            <v>SEGUROS DEL ESTADO S.A.</v>
          </cell>
          <cell r="BF109" t="str">
            <v>2 CUMPLIMIENTO</v>
          </cell>
          <cell r="BG109" t="str">
            <v>1 PÓLIZA</v>
          </cell>
          <cell r="CJ109">
            <v>46228</v>
          </cell>
          <cell r="CK109">
            <v>0</v>
          </cell>
          <cell r="CN109">
            <v>20100000</v>
          </cell>
          <cell r="CO109" t="e">
            <v>#N/A</v>
          </cell>
          <cell r="CP109" t="e">
            <v>#N/A</v>
          </cell>
          <cell r="CQ109" t="e">
            <v>#N/A</v>
          </cell>
          <cell r="CR109">
            <v>80111600</v>
          </cell>
          <cell r="CS109" t="str">
            <v>https://community.secop.gov.co/Public/Tendering/OpportunityDetail/Index?noticeUID=CO1.NTC.9679766&amp;isFromPublicArea=True&amp;isModal=true&amp;asPopupView=true</v>
          </cell>
          <cell r="CT109" t="str">
            <v>En Ejecucion</v>
          </cell>
          <cell r="CU109">
            <v>46053</v>
          </cell>
          <cell r="CW109" t="str">
            <v>ENERO</v>
          </cell>
          <cell r="CX109" t="e">
            <v>#N/A</v>
          </cell>
          <cell r="CY109">
            <v>6</v>
          </cell>
          <cell r="CZ109" t="e">
            <v>#VALUE!</v>
          </cell>
        </row>
        <row r="110">
          <cell r="D110" t="str">
            <v>108-2026</v>
          </cell>
          <cell r="E110" t="str">
            <v>DGR-CPS-035-2026</v>
          </cell>
          <cell r="F110" t="str">
            <v>Contrato de Prestacion De Servicios Profesionales</v>
          </cell>
          <cell r="G110" t="str">
            <v>Contratación directa</v>
          </cell>
          <cell r="H110" t="str">
            <v>WENDY MARIA IBETH MOSQUERA MIRANDA</v>
          </cell>
          <cell r="I110" t="str">
            <v>Cédula</v>
          </cell>
          <cell r="J110">
            <v>31575082</v>
          </cell>
          <cell r="K110">
            <v>4</v>
          </cell>
          <cell r="L110" t="str">
            <v>FEMENINO</v>
          </cell>
          <cell r="M110" t="str">
            <v>Natural</v>
          </cell>
          <cell r="N110" t="str">
            <v>Ninguno</v>
          </cell>
          <cell r="O110">
            <v>29472</v>
          </cell>
          <cell r="P110">
            <v>46192</v>
          </cell>
          <cell r="Q110">
            <v>45</v>
          </cell>
          <cell r="R110" t="str">
            <v>FINANZAS Y NEGOCISO INTERNACIONALES</v>
          </cell>
          <cell r="S110" t="str">
            <v>CALLE 23C # 69F - 65 INT. 25 APTO 302 MZ E</v>
          </cell>
          <cell r="T110" t="str">
            <v>BOGOTA D.C.</v>
          </cell>
          <cell r="U110" t="str">
            <v>COLOMBIA</v>
          </cell>
          <cell r="V110" t="str">
            <v>WYNNYCO@YAHOO.COM</v>
          </cell>
          <cell r="W110">
            <v>3003055161</v>
          </cell>
          <cell r="X110" t="str">
            <v>NA</v>
          </cell>
          <cell r="Y110" t="str">
            <v>NA</v>
          </cell>
          <cell r="Z110" t="str">
            <v>Titulo profesional + titulo especializacion de 0 meses de experiencia profesional a 22 meses de experiencia profesional (Resolución 861 de 2025)</v>
          </cell>
          <cell r="AA110" t="str">
            <v>Prestar sus servicios profesionales con plena autonomía, técnica, administrativa y financiera, en la Dirección de Gestión de Recursos para la CTeI, para realizar el acompañamiento asociado a los mecanismos de operación de CTeI financiados por los proyectos de inversión misionales del Ministerio de Ciencia Tecnología e Innovación.</v>
          </cell>
          <cell r="AB110" t="str">
            <v>2.2.2.1 Revisar y/o apoyar el seguimiento y control a los procesos operativos, financieros y de contratación gestionados
en los contratos de administración de proyectos a cargo de la Dirección de Gestión de Recursos para la CTeI.
2.2.2.2 Apoyar al Fondo Francisco José de Caldas y a la Dirección de Gestión de Recursos para la CTeI con la
elaboración de los informes requeridos.
2.2.2.3 Realizar la verificación y expedición por el Sistema MGI de los Certificados de Disponibilidad Presupuestal
(CDR) y/o modificaciones, solicitadas por las áreas técnicas.
2.2.2.4 Gestionar las liberaciones de recursos que se generen con la liquidación de los contratos derivados.
2.2.2.5 Apoyar en la revisión y verificación correspondiente a los informes de gestión reportados mensualmente por la
Fiduciaria, formular las observaciones y requerimientos a que haya lugar.
2.2.2.6 Apoyar la revisión financiera de la liquidación de los convenios especiales de cooperación suscritos por el FFJC
que le sean asignados, de conformidad con las directrices y procedimientos establecidos para tal fin.
2.2.2.7 Apoyar en la elaboración y revisión de los informes de supervisión de los convenios especiales de cooperación
que le sean asignados por el(la) Director(a) de Gestión de Recursos o por el supervisor del contrato
2.2.2.8 Apoyar la revisión y el control de los reintegros realizados al FFJC.
2.2.2.9 Asistir a los comités, reuniones y/o mesas técnicas, cuando se encuentren temas financieros relacionados con
los Convenios y/o Contratos a cargo de la DGR, asignados por el supervisión del contrato.
2.2.2.10 Las demás relacionadas con el objeto del contrato, y que sean necesarias y/o le sean solicitadas por el
supervisor.</v>
          </cell>
          <cell r="AC110" t="str">
            <v>2.2.2.1 Revisar y/o apoyar el seguimiento y control a los procesos operativos, financieros y de contratación gestionados en los contratos de administración de proyectos a cargo de la Dirección de Gestión de Recursos para la CTeI.
2.2.2.2 Apoyar al Fondo Francisco José de Caldas y a la Dirección de Gestión de Recursos para la CTeI con la elaboración de los informes requeridos.
2.2.2.3 Realizar la verificación y expedición por el Sistema MGI de los Certificados de Disponibilidad Presupuestal (CDR) y/o modificaciones, solicitadas por las áreas técnicas.
2.2.2.4 Gestionar las liberaciones de recursos que se generen con la liquidación de los contratos derivados.
2.2.2.5 Apoyar en la revisión y verificación correspondiente a los informes de gestión reportados mensualmente por la Fiduciaria, formular las observaciones y requerimientos a que haya lugar.
2.2.2.6 Apoyar la revisión financiera de la liquidación de los convenios especiales de cooperación suscritos por el FFJC que le sean asignados, de conformidad con las directrices y procedimientos establecidos para tal fin.
2.2.2.7 Apoyar en la elaboración y revisión de los informes de supervisión de los convenios especiales de cooperación que le sean asignados por el(la) Director(a) de Gestión de Recursos o por el supervisor del contrato
2.2.2.8 Apoyar la revisión y el control de los reintegros realizados al FFJC.
2.2.2.9 Asistir a los comités, reuniones y/o mesas técnicas, cuando se encuentren temas financieros relacionados con los Convenios y/o Contratos a cargo de la DGR, asignados por el supervisión del contrato.
2.2.2.10 Las demás relacionadas con el objeto del contrato, y que sean necesarias y/o le sean solicitadas por el supervisor.</v>
          </cell>
          <cell r="AD110" t="str">
            <v>Dirección de Gestión de Recursos para la Ciencia, la Tecnología y la Innovación (CTel)</v>
          </cell>
          <cell r="AE110" t="str">
            <v>CAROLINA OTILIA MONTEALEGRE CASTILLO</v>
          </cell>
          <cell r="AF110">
            <v>20928128</v>
          </cell>
          <cell r="AG110" t="str">
            <v>Director de Gestión de Recursos para la Ciencia, la Tecnología y la Innovación (CTel)</v>
          </cell>
          <cell r="AH110">
            <v>46041</v>
          </cell>
          <cell r="AI110">
            <v>46042</v>
          </cell>
          <cell r="AJ110">
            <v>46222</v>
          </cell>
          <cell r="AK110">
            <v>180</v>
          </cell>
          <cell r="AL110">
            <v>37080000</v>
          </cell>
          <cell r="AM110" t="str">
            <v>No</v>
          </cell>
          <cell r="AN110">
            <v>6180000</v>
          </cell>
          <cell r="AO110">
            <v>19826</v>
          </cell>
          <cell r="AP110">
            <v>18426</v>
          </cell>
          <cell r="AQ110">
            <v>46042</v>
          </cell>
          <cell r="AR110" t="str">
            <v>C-3999-1000-1-53105B-
3999067-02</v>
          </cell>
          <cell r="AS110" t="str">
            <v>INVERSION</v>
          </cell>
          <cell r="AT110" t="str">
            <v>NACION</v>
          </cell>
          <cell r="AU110" t="str">
            <v>No</v>
          </cell>
          <cell r="AW110" t="str">
            <v>Supervisión</v>
          </cell>
          <cell r="AX110" t="str">
            <v>CAROLINA OTILIA MONTEALEGRE CASTILLO</v>
          </cell>
          <cell r="AY110" t="str">
            <v>Cédula</v>
          </cell>
          <cell r="AZ110">
            <v>20928128</v>
          </cell>
          <cell r="BA110">
            <v>0</v>
          </cell>
          <cell r="BB110" t="str">
            <v>Director de Gestión de Recursos para la Ciencia la Tecnologia e Innovacion (CTeI)</v>
          </cell>
          <cell r="BC110">
            <v>46042</v>
          </cell>
          <cell r="BD110">
            <v>46041</v>
          </cell>
          <cell r="BE110" t="str">
            <v>COMPAÑIA MUNDIAL DE SEGUROS S.A</v>
          </cell>
          <cell r="BF110" t="str">
            <v>2 CUMPLIMIENTO</v>
          </cell>
          <cell r="BG110" t="str">
            <v>1 PÓLIZA</v>
          </cell>
          <cell r="CJ110">
            <v>46222</v>
          </cell>
          <cell r="CK110">
            <v>0</v>
          </cell>
          <cell r="CN110">
            <v>37080000</v>
          </cell>
          <cell r="CO110" t="e">
            <v>#N/A</v>
          </cell>
          <cell r="CP110" t="e">
            <v>#N/A</v>
          </cell>
          <cell r="CQ110" t="e">
            <v>#N/A</v>
          </cell>
          <cell r="CR110">
            <v>80111600</v>
          </cell>
          <cell r="CS110" t="str">
            <v>https://community.secop.gov.co/Public/Tendering/OpportunityDetail/Index?noticeUID=CO1.NTC.9616754&amp;isFromPublicArea=True&amp;isModal=true&amp;asPopupView=true</v>
          </cell>
          <cell r="CT110" t="str">
            <v>En Ejecucion</v>
          </cell>
          <cell r="CU110">
            <v>46053</v>
          </cell>
          <cell r="CW110" t="str">
            <v>ENERO</v>
          </cell>
          <cell r="CX110" t="e">
            <v>#N/A</v>
          </cell>
          <cell r="CY110">
            <v>7</v>
          </cell>
          <cell r="CZ110" t="e">
            <v>#VALUE!</v>
          </cell>
        </row>
        <row r="111">
          <cell r="D111" t="str">
            <v>109-2026</v>
          </cell>
          <cell r="E111" t="str">
            <v>DGR-CPS-036-2026</v>
          </cell>
          <cell r="F111" t="str">
            <v>Contrato de Prestacion De Servicios Profesionales</v>
          </cell>
          <cell r="G111" t="str">
            <v>Contratación directa</v>
          </cell>
          <cell r="H111" t="str">
            <v>SERGIO DAVID CALA TORRES</v>
          </cell>
          <cell r="I111" t="str">
            <v>Cédula</v>
          </cell>
          <cell r="J111">
            <v>1022386170</v>
          </cell>
          <cell r="K111">
            <v>1</v>
          </cell>
          <cell r="L111" t="str">
            <v>MASCULINO</v>
          </cell>
          <cell r="M111" t="str">
            <v>NATURAL</v>
          </cell>
          <cell r="N111" t="str">
            <v>NINGUNO</v>
          </cell>
          <cell r="O111">
            <v>34210</v>
          </cell>
          <cell r="P111">
            <v>46192</v>
          </cell>
          <cell r="Q111">
            <v>32</v>
          </cell>
          <cell r="R111" t="str">
            <v>FARMACEUTICA</v>
          </cell>
          <cell r="S111" t="str">
            <v>CARRERA 72V 42G 45 SUR CASA PISO 3</v>
          </cell>
          <cell r="T111" t="str">
            <v>BOGOTA D.C.</v>
          </cell>
          <cell r="U111" t="str">
            <v>COLOMBIA</v>
          </cell>
          <cell r="V111" t="str">
            <v xml:space="preserve">SDCALAT@UNAL.EDU.CO </v>
          </cell>
          <cell r="W111">
            <v>3202722368</v>
          </cell>
          <cell r="X111" t="str">
            <v>NA</v>
          </cell>
          <cell r="Y111" t="str">
            <v>NA</v>
          </cell>
          <cell r="Z111" t="str">
            <v>Titulo profesional + titulo especializacion de 22 meses de experiencia profesional a 32 meses de experiencia profesional (Resolución 861 de 2025)</v>
          </cell>
          <cell r="AA111" t="str">
            <v>Prestar sus servicios profesionales a la Dirección de Gestión de Recursos para la CTeI, con plena autonomía, técnica, administrativa y financiera, para realizar la supervisión y/o apoyo a la supervisión de los contratos y convenios que le sean asignados al equipo de Ciencias médicas y de la Salud de la Dirección, teniendo en cuenta los procesos y procedimientos
adoptados por la Entidad</v>
          </cell>
          <cell r="AB111" t="str">
            <v>2.2.2.1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2.2.2.2 Hacer seguimiento y/o brindar apoyo técnico en la etapa precontractual de los procesos de la contratación
derivada o directa que surjan de los mecanismos adelantados por la DGR.
2.2.2.3 Apoyar la revisión de los planes de trabajo operativos, en los cuales se detallen la ejecución presupuestal y las actividades en el marco de los contratos y/o convenios adelantados por la DGR.
2.2.2.4 Adelantar y/o apoyar las actividades necesarias para la oportuna aprobación de los desembolsos de recursos a que dé Iugar la ejecución de los convenios y/o contratos.
2.2.2.5 Adelantar y/o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y/o revisar y entregar oportunamente los informes de supervisión de los contratos y/o convenios a
cargo de la DGR conforme a los compromisos pactados.
2.2.2.7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a los Comités, reuniones, mesas de trabajo y/o visitas de campo requeridas para la correcta ejecución
del contrato y/o convenio, bajo la coordinación del supervisor(a) o cuando sea requerido según la gestión
contractual.
2.2.2.9 Apoyar el proceso de liquidación de los convenios y/o contratos designados, mediante la gestión; revisión;
subsanación y visto bueno, dentro del término pactado en cada uno de ellos.
2.2.2.10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2.2.2.11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2.2.2.12 Las demás relacionadas con el objeto del contrato, y que sean necesarias y/o le sean solicitadas por el
supervisor.</v>
          </cell>
          <cell r="AC111" t="str">
            <v>2.2.2.1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2.2.2.2 Hacer seguimiento y/o brindar apoyo técnico en la etapa precontractual de los procesos de la contratación derivada o directa que surjan de los mecanismos adelantados por la DGR.
2.2.2.3 Apoyar la revisión de los planes de trabajo operativos, en los cuales se detallen la ejecución presupuestal y las actividades en el marco de los contratos y/o convenios adelantados por la DGR.
2.2.2.4 Adelantar y/o apoyar las actividades necesarias para la oportuna aprobación de los desembolsos de recursos a que dé Iugar la ejecución de los convenios y/o contratos.
2.2.2.5 Adelantar y/o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y/o revisar y entregar oportunamente los informes de supervisión de los contratos y/o convenios a cargo de la DGR conforme a los compromisos pactados.
2.2.2.7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a los Comités, reuniones, mesas de trabajo y/o visitas de campo requeridas para la correcta ejecución del contrato y/o convenio, bajo la coordinación del supervisor(a) o cuando sea requerido según la gestión contractual.
2.2.2.9 Apoyar el proceso de liquidación de los convenios y/o contratos designados, mediante la gestión; revisión; subsanación y visto bueno, dentro del término pactado en cada uno de ellos.
2.2.2.10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2.2.2.11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2.2.2.12 Las demás relacionadas con el objeto del contrato, y que sean necesarias y/o le sean solicitadas por el supervisor.</v>
          </cell>
          <cell r="AD111" t="str">
            <v>Dirección de Gestión de Recursos para la Ciencia, la Tecnología y la Innovación (CTel)</v>
          </cell>
          <cell r="AE111" t="str">
            <v>CAROLINA OTILIA MONTEALEGRE CASTILLO</v>
          </cell>
          <cell r="AF111">
            <v>20928128</v>
          </cell>
          <cell r="AG111" t="str">
            <v>Director de Gestión de Recursos para la Ciencia, la Tecnología y la Innovación (CTel)</v>
          </cell>
          <cell r="AH111">
            <v>46041</v>
          </cell>
          <cell r="AI111">
            <v>46042</v>
          </cell>
          <cell r="AJ111">
            <v>46222</v>
          </cell>
          <cell r="AK111">
            <v>180</v>
          </cell>
          <cell r="AL111">
            <v>44820000</v>
          </cell>
          <cell r="AM111" t="str">
            <v>No</v>
          </cell>
          <cell r="AN111">
            <v>7470000</v>
          </cell>
          <cell r="AO111">
            <v>19926</v>
          </cell>
          <cell r="AP111">
            <v>18526</v>
          </cell>
          <cell r="AQ111">
            <v>46042</v>
          </cell>
          <cell r="AR111" t="str">
            <v>C-3999-1000-1-53105B-
3999067-02</v>
          </cell>
          <cell r="AS111" t="str">
            <v>INVERSION</v>
          </cell>
          <cell r="AT111" t="str">
            <v>NACION</v>
          </cell>
          <cell r="AU111" t="str">
            <v>No</v>
          </cell>
          <cell r="AW111" t="str">
            <v>Supervisión</v>
          </cell>
          <cell r="AX111" t="str">
            <v>CAROLINA OTILIA MONTEALEGRE CASTILLO</v>
          </cell>
          <cell r="AY111" t="str">
            <v>Cédula</v>
          </cell>
          <cell r="AZ111">
            <v>20928128</v>
          </cell>
          <cell r="BA111">
            <v>0</v>
          </cell>
          <cell r="BB111" t="str">
            <v>Director de Gestión de Recursos para la Ciencia la Tecnologia e Innovacion (CTeI)</v>
          </cell>
          <cell r="BC111">
            <v>46042</v>
          </cell>
          <cell r="BD111">
            <v>46041</v>
          </cell>
          <cell r="BE111" t="str">
            <v>COMPAÑIA MUNDIAL DE SEGUROS S.A</v>
          </cell>
          <cell r="BF111" t="str">
            <v>2 CUMPLIMIENTO</v>
          </cell>
          <cell r="BG111" t="str">
            <v>1 PÓLIZA</v>
          </cell>
          <cell r="CJ111">
            <v>46222</v>
          </cell>
          <cell r="CK111">
            <v>0</v>
          </cell>
          <cell r="CN111">
            <v>44820000</v>
          </cell>
          <cell r="CO111" t="e">
            <v>#N/A</v>
          </cell>
          <cell r="CP111" t="e">
            <v>#N/A</v>
          </cell>
          <cell r="CQ111" t="e">
            <v>#N/A</v>
          </cell>
          <cell r="CR111">
            <v>80111600</v>
          </cell>
          <cell r="CS111" t="str">
            <v>https://community.secop.gov.co/Public/Tendering/OpportunityDetail/Index?noticeUID=CO1.NTC.9616725&amp;isFromPublicArea=True&amp;isModal=true&amp;asPopupView=true</v>
          </cell>
          <cell r="CT111" t="str">
            <v>En Ejecucion</v>
          </cell>
          <cell r="CU111">
            <v>46053</v>
          </cell>
          <cell r="CW111" t="str">
            <v>ENERO</v>
          </cell>
          <cell r="CX111" t="e">
            <v>#N/A</v>
          </cell>
          <cell r="CY111">
            <v>10</v>
          </cell>
          <cell r="CZ111" t="e">
            <v>#VALUE!</v>
          </cell>
        </row>
        <row r="112">
          <cell r="D112" t="str">
            <v>110-2026</v>
          </cell>
          <cell r="E112" t="str">
            <v>DGR-CPS-037-2026</v>
          </cell>
          <cell r="F112" t="str">
            <v>Contrato de Prestacion De Servicios Profesionales</v>
          </cell>
          <cell r="G112" t="str">
            <v>Contratación directa</v>
          </cell>
          <cell r="H112" t="str">
            <v xml:space="preserve">DIEGO NICOLAS PARRA CIFUENTES	</v>
          </cell>
          <cell r="I112" t="str">
            <v>Cédula</v>
          </cell>
          <cell r="J112">
            <v>1020744474</v>
          </cell>
          <cell r="K112">
            <v>4</v>
          </cell>
          <cell r="L112" t="str">
            <v>MASCULINO</v>
          </cell>
          <cell r="M112" t="str">
            <v>Natural</v>
          </cell>
          <cell r="N112" t="str">
            <v>Ninguno</v>
          </cell>
          <cell r="O112">
            <v>32704</v>
          </cell>
          <cell r="P112">
            <v>46192</v>
          </cell>
          <cell r="Q112">
            <v>36</v>
          </cell>
          <cell r="R112" t="str">
            <v>ADMINISTRADOR DE EMPRESAS</v>
          </cell>
          <cell r="S112" t="str">
            <v>CALLE 151 8 39 CASA 9</v>
          </cell>
          <cell r="T112" t="str">
            <v>BOGOTA D.C.</v>
          </cell>
          <cell r="U112" t="str">
            <v>COLOMBIA</v>
          </cell>
          <cell r="V112" t="str">
            <v>DNPARRA@COLCIENCIAS.GOV.CO</v>
          </cell>
          <cell r="W112">
            <v>6016960986</v>
          </cell>
          <cell r="X112" t="str">
            <v>NA</v>
          </cell>
          <cell r="Y112" t="str">
            <v>NA</v>
          </cell>
          <cell r="Z112" t="str">
            <v>Titulo profesional + titulo especializacion de 22 meses de experiencia profesional a 32 meses de experiencia profesional (Resolución 861 de 2025)</v>
          </cell>
          <cell r="AA112" t="str">
            <v>Prestar sus servicios profesionales, con plena autonomía, técnica, administrativa y financiera, para realizar y/o apoyar las actividades de gestión y seguimiento de la supervisión de convenios y contratos a cargo de la Dirección De Gestión de Recursos para la CTeI asociadas al equipo de Vocaciones y Formación, teniendo en cuenta los procesos y procedimientos adoptados por la Entidad.</v>
          </cell>
          <cell r="AB112" t="str">
            <v>2.2.2.1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2.2.2.2 Hacer seguimiento y/o brindar apoyo técnico en la etapa precontractual de los procesos de la contratación
derivada o directa que surjan de los mecanismos adelantados por la DGR.
2.2.2.3 Apoyar la revisión de los planes de trabajo operativos, en los cuales se detallen la ejecución presupuestal y las
actividades en el marco de los contratos y/o convenios adelantados por la DGR.
2.2.2.4 Adelantar y/o apoyar las actividades necesarias para la oportuna aprobación de los desembolsos de recursos a
que dé Iugar la ejecución de los convenios y/o contratos.
2.2.2.5 Adelantar y/o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y/o revisar y entregar oportunamente los informes de supervisión de los contratos y/o convenios a
cargo de la DGR conforme a los compromisos pactados.
2.2.2.7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a los Comités, reuniones, mesas de trabajo y/o visitas de campo requeridas para la correcta ejecución
del contrato y/o convenio, bajo la coordinación del supervisor(a) o cuando sea requerido según la gestión
contractual.
2.2.2.9 Apoyar el proceso de liquidación de los convenios y/o contratos designados, mediante la gestión; revisión;
subsanación y visto bueno, dentro del término pactado en cada uno de ellos
2.2.2.10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2.2.2.11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2.2.2.12 Las demás relacionadas con el objeto del contrato, y que sean necesarias y/o le sean solicitadas por el
supervisor.</v>
          </cell>
          <cell r="AC112" t="str">
            <v>2.2.2.1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2.2.2.2 Hacer seguimiento y/o brindar apoyo técnico en la etapa precontractual de los procesos de la contratación derivada o directa que surjan de los mecanismos adelantados por la DGR.
2.2.2.3 Apoyar la revisión de los planes de trabajo operativos, en los cuales se detallen la ejecución presupuestal y las actividades en el marco de los contratos y/o convenios adelantados por la DGR.
2.2.2.4 Adelantar y/o apoyar las actividades necesarias para la oportuna aprobación de los desembolsos de recursos a que dé Iugar la ejecución de los convenios y/o contratos.
2.2.2.5 Adelantar y/o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y/o revisar y entregar oportunamente los informes de supervisión de los contratos y/o convenios a cargo de la DGR conforme a los compromisos pactados.
2.2.2.7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a los Comités, reuniones, mesas de trabajo y/o visitas de campo requeridas para la correcta ejecución del contrato y/o convenio, bajo la coordinación del supervisor(a) o cuando sea requerido según la gestión contractual.
2.2.2.9 Apoyar el proceso de liquidación de los convenios y/o contratos designados, mediante la gestión; revisión; subsanación y visto bueno, dentro del término pactado en cada uno de ellos
2.2.2.10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2.2.2.11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2.2.2.12 Las demás relacionadas con el objeto del contrato, y que sean necesarias y/o le sean solicitadas por el supervisor.</v>
          </cell>
          <cell r="AD112" t="str">
            <v>Dirección de Gestión de Recursos para la Ciencia, la Tecnología y la Innovación (CTel)</v>
          </cell>
          <cell r="AE112" t="str">
            <v>CAROLINA OTILIA MONTEALEGRE CASTILLO</v>
          </cell>
          <cell r="AF112">
            <v>20928128</v>
          </cell>
          <cell r="AG112" t="str">
            <v>Director de Gestión de Recursos para la Ciencia, la Tecnología y la Innovación (CTel)</v>
          </cell>
          <cell r="AH112">
            <v>46041</v>
          </cell>
          <cell r="AI112">
            <v>46042</v>
          </cell>
          <cell r="AJ112">
            <v>46222</v>
          </cell>
          <cell r="AK112">
            <v>180</v>
          </cell>
          <cell r="AL112">
            <v>47580000</v>
          </cell>
          <cell r="AM112" t="str">
            <v>No</v>
          </cell>
          <cell r="AN112">
            <v>7929999.9999999991</v>
          </cell>
          <cell r="AO112">
            <v>20026</v>
          </cell>
          <cell r="AP112">
            <v>18626</v>
          </cell>
          <cell r="AQ112">
            <v>46042</v>
          </cell>
          <cell r="AR112" t="str">
            <v>C-3999-1000-1-53105B-
3999067-02</v>
          </cell>
          <cell r="AS112" t="str">
            <v>INVERSION</v>
          </cell>
          <cell r="AT112" t="str">
            <v>NACION</v>
          </cell>
          <cell r="AU112" t="str">
            <v>No</v>
          </cell>
          <cell r="AW112" t="str">
            <v>Supervisión</v>
          </cell>
          <cell r="AX112" t="str">
            <v>CAROLINA OTILIA MONTEALEGRE CASTILLO</v>
          </cell>
          <cell r="AY112" t="str">
            <v>Cédula</v>
          </cell>
          <cell r="AZ112">
            <v>20928128</v>
          </cell>
          <cell r="BA112">
            <v>0</v>
          </cell>
          <cell r="BB112" t="str">
            <v>Director de Gestión de Recursos para la Ciencia la Tecnologia e Innovacion (CTeI)</v>
          </cell>
          <cell r="BC112">
            <v>46042</v>
          </cell>
          <cell r="BD112">
            <v>46041</v>
          </cell>
          <cell r="BE112" t="str">
            <v>COMPAÑIA MUNDIAL DE SEGUROS S.A</v>
          </cell>
          <cell r="BF112" t="str">
            <v>2 CUMPLIMIENTO</v>
          </cell>
          <cell r="BG112" t="str">
            <v>1 PÓLIZA</v>
          </cell>
          <cell r="CJ112">
            <v>46222</v>
          </cell>
          <cell r="CK112">
            <v>0</v>
          </cell>
          <cell r="CN112">
            <v>47580000</v>
          </cell>
          <cell r="CO112" t="e">
            <v>#N/A</v>
          </cell>
          <cell r="CP112" t="e">
            <v>#N/A</v>
          </cell>
          <cell r="CQ112" t="e">
            <v>#N/A</v>
          </cell>
          <cell r="CR112">
            <v>80111600</v>
          </cell>
          <cell r="CS112" t="str">
            <v>https://community.secop.gov.co/Public/Tendering/OpportunityDetail/Index?noticeUID=CO1.NTC.9616397&amp;isFromPublicArea=True&amp;isModal=true&amp;asPopupView=true</v>
          </cell>
          <cell r="CT112" t="str">
            <v>En Ejecucion</v>
          </cell>
          <cell r="CU112">
            <v>46053</v>
          </cell>
          <cell r="CW112" t="str">
            <v>ENERO</v>
          </cell>
          <cell r="CX112" t="e">
            <v>#N/A</v>
          </cell>
          <cell r="CY112">
            <v>7</v>
          </cell>
          <cell r="CZ112" t="e">
            <v>#VALUE!</v>
          </cell>
        </row>
        <row r="113">
          <cell r="D113" t="str">
            <v>111-2026</v>
          </cell>
          <cell r="E113" t="str">
            <v>DGR-CPS-038-2026</v>
          </cell>
          <cell r="F113" t="str">
            <v>Contrato de Prestacion De Servicios Profesionales</v>
          </cell>
          <cell r="G113" t="str">
            <v>Contratación directa</v>
          </cell>
          <cell r="H113" t="str">
            <v xml:space="preserve">ARON DAVID FISCAL LADINO
CEDIDO A:
 MARIA ESPERANZA ALVAREZ ARISTIZABAL
</v>
          </cell>
          <cell r="I113" t="e">
            <v>#N/A</v>
          </cell>
          <cell r="J113" t="str">
            <v>1094943872
CEDIDO A 1030524376</v>
          </cell>
          <cell r="K113" t="e">
            <v>#VALUE!</v>
          </cell>
          <cell r="L113" t="e">
            <v>#N/A</v>
          </cell>
          <cell r="M113" t="e">
            <v>#N/A</v>
          </cell>
          <cell r="N113" t="e">
            <v>#N/A</v>
          </cell>
          <cell r="O113" t="e">
            <v>#N/A</v>
          </cell>
          <cell r="P113">
            <v>46192</v>
          </cell>
          <cell r="Q113" t="e">
            <v>#N/A</v>
          </cell>
          <cell r="R113" t="e">
            <v>#N/A</v>
          </cell>
          <cell r="S113" t="e">
            <v>#N/A</v>
          </cell>
          <cell r="T113" t="e">
            <v>#N/A</v>
          </cell>
          <cell r="U113" t="e">
            <v>#N/A</v>
          </cell>
          <cell r="V113" t="e">
            <v>#N/A</v>
          </cell>
          <cell r="W113" t="e">
            <v>#N/A</v>
          </cell>
          <cell r="X113" t="e">
            <v>#N/A</v>
          </cell>
          <cell r="Y113" t="e">
            <v>#N/A</v>
          </cell>
          <cell r="Z113" t="str">
            <v>Titulo profesional + titulo especializacion de 22 meses de experiencia profesional a 32 meses de experiencia profesional (Resolución 861 de 2025)</v>
          </cell>
          <cell r="AA113" t="str">
            <v>Prestar sus servicios profesionales con plena autonomía, técnica, administrativa y financiera, en la Dirección de Gestión de Recursos para la CTeI, para realizar las actividades jurídicas derivadas de la supervisión y seguimiento de contratos y convenio de Ciencia, Tecnología e Innovación atendiendo los procedimientos y manuales adoptados por la entidad.</v>
          </cell>
          <cell r="AB113" t="str">
            <v>2.2.2.1 Apoyar la supervisión técnica, administrativa y jurídica de los contratos y/o convenios de la DGR, bajo la
coordinación del supervisor(a) del contrato.
2.2.2.2 Apoyar la planeación y formulación de los procesos de contratación que requiera la DGR.
2.2.2.3 Apoyar la estructuración jurídica y técnica de los documentos precontractuales requeridos para suscribir
convenios y/o Contratos derivados de los mecanismos de Ciencia Tecnología e Innovación.
2.2.2.4 Apoyar la verificación de los documentos que conforman expedientes en sus etapas precontractual, contractual y postcontractual de los convenios y/o contratos a cargo de la DGR o a que el supervisor determine.
2.2.2.5 Realizar la revisión jurídica de los documentos establecidos en los manuales del ministerio para adelantar
modificación a contratos y/o convenios de Ciencia Tecnología e Innovación.
2.2.2.6 Revisar jurídicamente los informes de supervisión, de liquidación y paz y salvo de los contratos y/o convenios cuya supervisión resida en la DGR, bajo la coordinación del supervisor(a) del contrato.
2.2.2.7 Apoyar la revisión jurídica en materia contractual con la finalidad de absolver las consultas realizadas por equipos de supervisión y seguimiento o el(la) supervisor(a) del contrato.
2.2.2.8 Gestionar derechos de petición, consultas, recursos y demás solicitudes de Competencia de la DGR; bajo la
coordinación del supervisor (a) de contrato.
2.2.2.9 Participar en representación de la DGR en reuniones, juntas o comités, cuando sea convocado o delegado por el supervisor (a) del contrato.
2.2.2.10 Las demás actividades asignadas por el supervisor (a) del contrato, siempre y cuando guarden relación con el objeto contractual.</v>
          </cell>
          <cell r="AC113" t="str">
            <v>2.2.2.1 Apoyar la supervisión técnica, administrativa y jurídica de los contratos y/o convenios de la DGR, bajo la coordinación del supervisor(a) del contrato.
2.2.2.2 Apoyar la planeación y formulación de los procesos de contratación que requiera la DGR.
2.2.2.3 Apoyar la estructuración jurídica y técnica de los documentos precontractuales requeridos para suscribir convenios y/o Contratos derivados de los mecanismos de Ciencia Tecnología e Innovación.
2.2.2.4 Apoyar la verificación de los documentos que conforman expedientes en sus etapas precontractual, contractual y postcontractual de los convenios y/o contratos a cargo de la DGR o a que el supervisor determine.
2.2.2.5 Realizar la revisión jurídica de los documentos establecidos en los manuales del ministerio para adelantar modificación a contratos y/o convenios de Ciencia Tecnología e Innovación.
2.2.2.6 Revisar jurídicamente los informes de supervisión, de liquidación y paz y salvo de los contratos y/o convenios cuya supervisión resida en la DGR, bajo la coordinación del supervisor(a) del contrato.
2.2.2.7 Apoyar la revisión jurídica en materia contractual con la finalidad de absolver las consultas realizadas por equipos de supervisión y seguimiento o el(la) supervisor(a) del contrato.
2.2.2.8 Gestionar derechos de petición, consultas, recursos y demás solicitudes de Competencia de la DGR; bajo la coordinación del supervisor (a) de contrato.
2.2.2.9 Participar en representación de la DGR en reuniones, juntas o comités, cuando sea convocado o delegado por el supervisor (a) del contrato.
2.2.2.10 Las demás actividades asignadas por el supervisor (a) del contrato, siempre y cuando guarden relación con el objeto contractual.</v>
          </cell>
          <cell r="AD113" t="str">
            <v>Dirección de Gestión de Recursos para la Ciencia, la Tecnología y la Innovación (CTel)</v>
          </cell>
          <cell r="AE113" t="str">
            <v>CAROLINA OTILIA MONTEALEGRE CASTILLO</v>
          </cell>
          <cell r="AF113">
            <v>20928128</v>
          </cell>
          <cell r="AG113" t="str">
            <v>Director de Gestión de Recursos para la Ciencia, la Tecnología y la Innovación (CTel)</v>
          </cell>
          <cell r="AH113">
            <v>46031</v>
          </cell>
          <cell r="AI113">
            <v>46036</v>
          </cell>
          <cell r="AJ113">
            <v>46216</v>
          </cell>
          <cell r="AK113">
            <v>180</v>
          </cell>
          <cell r="AL113">
            <v>35820000</v>
          </cell>
          <cell r="AM113" t="str">
            <v>No</v>
          </cell>
          <cell r="AN113">
            <v>5970000</v>
          </cell>
          <cell r="AO113">
            <v>20126</v>
          </cell>
          <cell r="AP113">
            <v>10226</v>
          </cell>
          <cell r="AQ113">
            <v>46036</v>
          </cell>
          <cell r="AR113" t="str">
            <v>C-3999-1000-1-53105B-
3999067-02</v>
          </cell>
          <cell r="AS113" t="str">
            <v>INVERSION</v>
          </cell>
          <cell r="AT113" t="str">
            <v>NACION</v>
          </cell>
          <cell r="AU113" t="str">
            <v>No</v>
          </cell>
          <cell r="AW113" t="str">
            <v>Supervisión</v>
          </cell>
          <cell r="AX113" t="str">
            <v>CAROLINA OTILIA MONTEALEGRE CASTILLO</v>
          </cell>
          <cell r="AY113" t="str">
            <v>Cédula</v>
          </cell>
          <cell r="AZ113">
            <v>20928128</v>
          </cell>
          <cell r="BA113">
            <v>0</v>
          </cell>
          <cell r="BB113" t="str">
            <v>Director de Gestión de Recursos para la Ciencia la Tecnologia e Innovacion (CTeI)</v>
          </cell>
          <cell r="BC113">
            <v>46035</v>
          </cell>
          <cell r="BD113">
            <v>46031</v>
          </cell>
          <cell r="BE113" t="str">
            <v>SEGUROS DEL ESTADO S.A.</v>
          </cell>
          <cell r="BF113" t="str">
            <v>2 CUMPLIMIENTO</v>
          </cell>
          <cell r="BG113" t="str">
            <v>1 PÓLIZA</v>
          </cell>
          <cell r="CD113">
            <v>46111</v>
          </cell>
          <cell r="CE113">
            <v>10226</v>
          </cell>
          <cell r="CF113">
            <v>35820000</v>
          </cell>
          <cell r="CJ113">
            <v>46216</v>
          </cell>
          <cell r="CK113">
            <v>0</v>
          </cell>
          <cell r="CM113" t="str">
            <v xml:space="preserve">CEDIDO A:
 MARIA ESPERANZA ALVAREZ ARISTIZABAL
</v>
          </cell>
          <cell r="CN113">
            <v>35820000</v>
          </cell>
          <cell r="CO113" t="e">
            <v>#N/A</v>
          </cell>
          <cell r="CP113" t="e">
            <v>#N/A</v>
          </cell>
          <cell r="CQ113" t="e">
            <v>#N/A</v>
          </cell>
          <cell r="CR113">
            <v>80111600</v>
          </cell>
          <cell r="CS113" t="str">
            <v>https://community.secop.gov.co/Public/Tendering/OpportunityDetail/Index?noticeUID=CO1.NTC.9448342&amp;isFromPublicArea=True&amp;isModal=true&amp;asPopupView=true</v>
          </cell>
          <cell r="CT113" t="str">
            <v>En Ejecucion</v>
          </cell>
          <cell r="CU113">
            <v>46053</v>
          </cell>
          <cell r="CV113">
            <v>46112</v>
          </cell>
          <cell r="CW113" t="str">
            <v>ENERO</v>
          </cell>
          <cell r="CX113" t="e">
            <v>#N/A</v>
          </cell>
          <cell r="CY113" t="e">
            <v>#VALUE!</v>
          </cell>
          <cell r="CZ113" t="e">
            <v>#N/A</v>
          </cell>
        </row>
        <row r="114">
          <cell r="D114" t="str">
            <v>112-2026</v>
          </cell>
          <cell r="E114" t="str">
            <v>DGR-CPS-039-2026</v>
          </cell>
          <cell r="F114" t="str">
            <v>Contrato de Prestacion De Servicios Profesionales</v>
          </cell>
          <cell r="G114" t="str">
            <v>Contratación directa</v>
          </cell>
          <cell r="H114" t="str">
            <v>ADRIANA MUÑOZ VEGA</v>
          </cell>
          <cell r="I114" t="str">
            <v>Cédula</v>
          </cell>
          <cell r="J114">
            <v>1063812259</v>
          </cell>
          <cell r="K114">
            <v>5</v>
          </cell>
          <cell r="L114" t="str">
            <v>FEMENINO</v>
          </cell>
          <cell r="M114" t="str">
            <v>Natural</v>
          </cell>
          <cell r="N114" t="str">
            <v>Ninguno</v>
          </cell>
          <cell r="O114">
            <v>33886</v>
          </cell>
          <cell r="P114">
            <v>46192</v>
          </cell>
          <cell r="Q114">
            <v>33</v>
          </cell>
          <cell r="R114" t="str">
            <v>ADMINISTRADOR DE EMPRESAS</v>
          </cell>
          <cell r="S114" t="str">
            <v>DIAGONAL 46A - 16A 36 APTO 103 EDIFICIO ACUARIO</v>
          </cell>
          <cell r="T114" t="str">
            <v>BOGOTA D.C.</v>
          </cell>
          <cell r="U114" t="str">
            <v>COLOMBIA</v>
          </cell>
          <cell r="V114" t="str">
            <v>ADRIANAVEGA.M@OUTLOOK.COM</v>
          </cell>
          <cell r="W114">
            <v>3024120777</v>
          </cell>
          <cell r="X114" t="str">
            <v>NA</v>
          </cell>
          <cell r="Y114" t="str">
            <v>NA</v>
          </cell>
          <cell r="Z114" t="str">
            <v>Titulo profesional + titulo especializacion de 22 meses de experiencia profesional a 32 meses de experiencia profesional (Resolución 861 de 2025)</v>
          </cell>
          <cell r="AA114" t="str">
            <v xml:space="preserve">Prestar sus servicios profesionales con plena autonomía, técnica, administrativa y financiera, en la Dirección de Gestión de Recursos para la CTeI, en las actividades relacionadas con la revisión presupuestal del Fondo Nacional de Financiamiento para la Ciencia, la Tecnología y la Innovación – Fondo Francisco José de Caldas (FFJC), el análisis financiero yel seguimiento
a la gestión.
</v>
          </cell>
          <cell r="AB114" t="str">
            <v>2.2.2.1 Realizar la revisión y expedición por el Sistema MGI de los Certificados de Disponibilidad Presupuestal (CDR) y/o modificaciones, solicitadas por los equipos técnicos, con cargo al FFJC.
2.2.2.2 Generar los controles que se requieran sobre el presupuesto del FFJC y efectuar las devoluciones correspondientes con base en las actas de liquidación de los Convenios Especiales de Cooperación, con el fin de asegurar que el presupuesto registrado en el sistema de MGI se mantenga actualizado.
2.2.2.3 Realizar la revisión y creación de cuentas y subcuentas presupuestales del FFJC.
2.2.2.4 Realizar la revisión de informes de liquidación de los convenios especiales de cooperación suscritos por el FFJC que le sean asignados por el Director(a) de la DGR y/o el supervisor.
2.2.2.5 Realizar acompañamiento a los Administradores presupuestales, contratistas y funcionarios del Ministerio que requieran aclaraciones en los procesos asociados con el presupuesto del FFJC.
2.2.2.6 Realizar la revisión y verificación correspondiente de los informes de gestión reportados mensualmente por la Fiduciaria, formulando las observaciones y requerimientos a que haya lugar
2.2.2.7 Emitir observaciones, propuestas de mejora y ajustes sobre el Módulo de Gestión de Información MGI y en la generación de los procedimientos, manuales, instructivos, reglamentos y demás documentos necesarios para garantizar la correcta operación del Fondo Francisco José de Caldas.
2.2.2.8 Realizar seguimiento a los trámites iniciados en el aplicativo MGI, propendiendo que estos se culminen a fin de  que se mantenga la información actualizada en el sistema
2.2.2.9 Asistir a las reuniones y/o mesas que convoque la Dirección de Gestión de Recursos para la CTeI, el Fondo, la Fiducia, entes de control, y de mas actores, de ser necesario
2.2.2.10 Apoyar al Fondo Francisco José de Caldas y a la Dirección de Gestión de Recursos para la CTeI con la elaboración de los informes requeridos.
2.2.2.11 Revisión de los rendimientos generados por los convenios especiales de cooperación suscritos por el FFJC y los reintegros realizados a los convenio y contratación derivada y emitir un informe mensual.
2.2.2.12 Realizar el informe de los recursos de PGN MIniciencias mensualmente
2.2.2.13 Apoyar en la revisión de los estados de cuentas de los convenios especiales de cooperación suscritos por el FFJC remitidos por la Fiduciaria, formular las observaciones y requerimientos a que haya lugar.
2.2.2.14 Las demás relacionadas con el objeto del contrato, y que sean necesarias y/o le sean solicitadas por el supervisor. 
2.2.2.10 Las demás relacionadas con el objeto del contrato, y que sean necesarias y/o le sean solicitadas por el supervisor</v>
          </cell>
          <cell r="AC114" t="str">
            <v>2.2.2.1 Realizar la revisión y expedición por el Sistema MGI de los Certificados de Disponibilidad Presupuestal (CDR) y/o modificaciones, solicitadas por los equipos técnicos, con cargo al FFJC.
2.2.2.2 Generar los controles que se requieran sobre el presupuesto del FFJC y efectuar las devoluciones correspondientes con base en las actas de liquidación de los Convenios Especiales de Cooperación, con el fin de asegurar que el presupuesto registrado en el sistema de MGI se mantenga actualizado.
2.2.2.3 Realizar la revisión y creación de cuentas y subcuentas presupuestales del FFJC.
2.2.2.4 Realizar la revisión de informes de liquidación de los convenios especiales de cooperación suscritos por el FFJC que le sean asignados por el Director(a) de la DGR y/o el supervisor.
2.2.2.5 Realizar acompañamiento a los Administradores presupuestales, contratistas y funcionarios del Ministerio que requieran aclaraciones en los procesos asociados con el presupuesto del FFJC.
2.2.2.6 Realizar la revisión y verificación correspondiente de los informes de gestión reportados mensualmente por la Fiduciaria, formulando las observaciones y requerimientos a que haya lugar
2.2.2.7 Emitir observaciones, propuestas de mejora y ajustes sobre el Módulo de Gestión de Información MGI y en la generación de los procedimientos, manuales, instructivos, reglamentos y demás documentos necesarios para garantizar la correcta operación del Fondo Francisco José de Caldas.
2.2.2.8 Realizar seguimiento a los trámites iniciados en el aplicativo MGI, propendiendo que estos se culminen a fin de  que se mantenga la información actualizada en el sistema
2.2.2.9 Asistir a las reuniones y/o mesas que convoque la Dirección de Gestión de Recursos para la CTeI, el Fondo, la Fiducia, entes de control, y de mas actores, de ser necesario
2.2.2.10 Apoyar al Fondo Francisco José de Caldas y a la Dirección de Gestión de Recursos para la CTeI con la elaboración de los informes requeridos.
2.2.2.11 Revisión de los rendimientos generados por los convenios especiales de cooperación suscritos por el FFJC y los reintegros realizados a los convenio y contratación derivada y emitir un informe mensual.
2.2.2.12 Realizar el informe de los recursos de PGN MIniciencias mensualmente
2.2.2.13 Apoyar en la revisión de los estados de cuentas de los convenios especiales de cooperación suscritos por el FFJC remitidos por la Fiduciaria, formular las observaciones y requerimientos a que haya lugar.
2.2.2.14 Las demás relacionadas con el objeto del contrato, y que sean necesarias y/o le sean solicitadas por el supervisor. 
2.2.2.10 Las demás relacionadas con el objeto del contrato, y que sean necesarias y/o le sean solicitadas por el supervisor</v>
          </cell>
          <cell r="AD114" t="str">
            <v>Dirección de Gestión de Recursos para la Ciencia, la Tecnología y la Innovación (CTel)</v>
          </cell>
          <cell r="AE114" t="str">
            <v>CAROLINA OTILIA MONTEALEGRE CASTILLO</v>
          </cell>
          <cell r="AF114">
            <v>20928128</v>
          </cell>
          <cell r="AG114" t="str">
            <v>Director de Gestión de Recursos para la Ciencia, la Tecnología y la Innovación (CTel)</v>
          </cell>
          <cell r="AH114">
            <v>46044</v>
          </cell>
          <cell r="AI114">
            <v>46045</v>
          </cell>
          <cell r="AJ114">
            <v>46225</v>
          </cell>
          <cell r="AK114">
            <v>180</v>
          </cell>
          <cell r="AL114">
            <v>49440000</v>
          </cell>
          <cell r="AM114" t="str">
            <v>No</v>
          </cell>
          <cell r="AN114">
            <v>8240000.0000000009</v>
          </cell>
          <cell r="AO114">
            <v>20226</v>
          </cell>
          <cell r="AP114">
            <v>24526</v>
          </cell>
          <cell r="AQ114">
            <v>46044</v>
          </cell>
          <cell r="AR114" t="str">
            <v>C-3999-1000-1-53105B-
3999067-02</v>
          </cell>
          <cell r="AS114" t="str">
            <v>INVERSION</v>
          </cell>
          <cell r="AT114" t="str">
            <v>NACION</v>
          </cell>
          <cell r="AU114" t="str">
            <v>No</v>
          </cell>
          <cell r="AW114" t="str">
            <v>Supervisión</v>
          </cell>
          <cell r="AX114" t="str">
            <v>CAROLINA OTILIA MONTEALEGRE CASTILLO</v>
          </cell>
          <cell r="AY114" t="str">
            <v>Cédula</v>
          </cell>
          <cell r="AZ114">
            <v>20928128</v>
          </cell>
          <cell r="BA114">
            <v>0</v>
          </cell>
          <cell r="BB114" t="str">
            <v>Director de Gestión de Recursos para la Ciencia la Tecnologia e Innovacion (CTeI)</v>
          </cell>
          <cell r="BC114">
            <v>46045</v>
          </cell>
          <cell r="BD114">
            <v>46044</v>
          </cell>
          <cell r="BE114" t="str">
            <v>COMPAÑIA MUNDIAL DE SEGUROS S.A</v>
          </cell>
          <cell r="BF114" t="str">
            <v>2 CUMPLIMIENTO</v>
          </cell>
          <cell r="BG114" t="str">
            <v>1 PÓLIZA</v>
          </cell>
          <cell r="CJ114">
            <v>46225</v>
          </cell>
          <cell r="CK114">
            <v>0</v>
          </cell>
          <cell r="CN114">
            <v>49440000</v>
          </cell>
          <cell r="CO114" t="e">
            <v>#N/A</v>
          </cell>
          <cell r="CP114" t="e">
            <v>#N/A</v>
          </cell>
          <cell r="CQ114" t="e">
            <v>#N/A</v>
          </cell>
          <cell r="CR114">
            <v>80111600</v>
          </cell>
          <cell r="CS114" t="str">
            <v>https://community.secop.gov.co/Public/Tendering/OpportunityDetail/Index?noticeUID=CO1.NTC.9650282&amp;isFromPublicArea=True&amp;isModal=true&amp;asPopupView=true</v>
          </cell>
          <cell r="CT114" t="str">
            <v>En Ejecucion</v>
          </cell>
          <cell r="CU114">
            <v>46053</v>
          </cell>
          <cell r="CW114" t="str">
            <v>ENERO</v>
          </cell>
          <cell r="CX114" t="e">
            <v>#N/A</v>
          </cell>
          <cell r="CY114">
            <v>6</v>
          </cell>
          <cell r="CZ114" t="e">
            <v>#VALUE!</v>
          </cell>
        </row>
        <row r="115">
          <cell r="D115" t="str">
            <v>113-2026</v>
          </cell>
          <cell r="E115" t="str">
            <v>FALTA</v>
          </cell>
          <cell r="H115" t="e">
            <v>#N/A</v>
          </cell>
          <cell r="I115" t="e">
            <v>#N/A</v>
          </cell>
          <cell r="K115">
            <v>0</v>
          </cell>
          <cell r="L115" t="e">
            <v>#N/A</v>
          </cell>
          <cell r="M115" t="e">
            <v>#N/A</v>
          </cell>
          <cell r="N115" t="e">
            <v>#N/A</v>
          </cell>
          <cell r="O115" t="e">
            <v>#N/A</v>
          </cell>
          <cell r="P115">
            <v>46192</v>
          </cell>
          <cell r="Q115" t="e">
            <v>#N/A</v>
          </cell>
          <cell r="R115" t="e">
            <v>#N/A</v>
          </cell>
          <cell r="S115" t="e">
            <v>#N/A</v>
          </cell>
          <cell r="T115" t="e">
            <v>#N/A</v>
          </cell>
          <cell r="U115" t="e">
            <v>#N/A</v>
          </cell>
          <cell r="V115" t="e">
            <v>#N/A</v>
          </cell>
          <cell r="W115" t="e">
            <v>#N/A</v>
          </cell>
          <cell r="X115" t="e">
            <v>#N/A</v>
          </cell>
          <cell r="Y115" t="e">
            <v>#N/A</v>
          </cell>
          <cell r="Z115" t="e">
            <v>#N/A</v>
          </cell>
          <cell r="AC115" t="str">
            <v/>
          </cell>
          <cell r="AK115">
            <v>0</v>
          </cell>
          <cell r="AY115" t="str">
            <v>Cédula</v>
          </cell>
          <cell r="AZ115" t="e">
            <v>#N/A</v>
          </cell>
          <cell r="BA115" t="e">
            <v>#N/A</v>
          </cell>
          <cell r="BB115" t="e">
            <v>#N/A</v>
          </cell>
          <cell r="CJ115">
            <v>0</v>
          </cell>
          <cell r="CK115">
            <v>0</v>
          </cell>
          <cell r="CN115">
            <v>0</v>
          </cell>
          <cell r="CO115" t="e">
            <v>#N/A</v>
          </cell>
          <cell r="CP115" t="e">
            <v>#N/A</v>
          </cell>
          <cell r="CQ115" t="e">
            <v>#N/A</v>
          </cell>
          <cell r="CX115" t="e">
            <v>#N/A</v>
          </cell>
          <cell r="CY115">
            <v>0</v>
          </cell>
          <cell r="CZ115" t="e">
            <v>#N/A</v>
          </cell>
        </row>
        <row r="116">
          <cell r="D116" t="str">
            <v>114-2026</v>
          </cell>
          <cell r="E116" t="str">
            <v>DGR-CPS-040-2026</v>
          </cell>
          <cell r="F116" t="str">
            <v>Contrato de Prestacion De Servicios Profesionales</v>
          </cell>
          <cell r="G116" t="str">
            <v>Contratación directa</v>
          </cell>
          <cell r="H116" t="str">
            <v>LINA MARGARITA ESPITIA GONZALEZ</v>
          </cell>
          <cell r="I116" t="str">
            <v>Cédula</v>
          </cell>
          <cell r="J116">
            <v>1019040382</v>
          </cell>
          <cell r="K116">
            <v>1</v>
          </cell>
          <cell r="L116" t="str">
            <v>FEMENINO</v>
          </cell>
          <cell r="M116" t="str">
            <v>Natural</v>
          </cell>
          <cell r="N116" t="str">
            <v>Ninguno</v>
          </cell>
          <cell r="O116">
            <v>32814</v>
          </cell>
          <cell r="P116">
            <v>46192</v>
          </cell>
          <cell r="Q116">
            <v>36</v>
          </cell>
          <cell r="R116" t="str">
            <v>HISTORIA</v>
          </cell>
          <cell r="S116" t="str">
            <v>CARRERA 114 D # 151 D 21</v>
          </cell>
          <cell r="T116" t="str">
            <v>BOGOTA D.C.</v>
          </cell>
          <cell r="U116" t="str">
            <v>COLOMBIA</v>
          </cell>
          <cell r="V116" t="str">
            <v>LINAM.ESPITIA@GMAIL.COM</v>
          </cell>
          <cell r="W116">
            <v>3125105022</v>
          </cell>
          <cell r="X116" t="str">
            <v>NA</v>
          </cell>
          <cell r="Y116" t="str">
            <v>NA</v>
          </cell>
          <cell r="Z116" t="str">
            <v>Titulo profesional + titulo especializacion de 0 meses de experiencia profesional a 22 meses de experiencia profesional (Resolución 861 de 2025)</v>
          </cell>
          <cell r="AA116" t="str">
            <v>Prestar sus servicios profesionales con plena autonomía, técnica, administrativa y financiera, para realizar el apoyo al seguimiento técnico y financiero de los contratos y convenios en el equipo de Capacidades e Internacionalización de la Dirección de Gestión de Recursos para la CteI</v>
          </cell>
          <cell r="AB116" t="str">
            <v>2.2.2.1 Apoyar la supervisión técnica, administrativa, financiera, contable y jurídica de los convenios y/o contratos que le sean asignados, cumpliendo con calidad, oportunidad y pertinencia de acuerdo con la normatividad, manuales, guías y procedimientos; asociados a la supervisión de contratos y/o convenios.
2.2.2.2 Brindar apoyo técnico y/o financiero en la etapa precontractual de los procesos de la contratación derivada o directa que surjan de los mecanismos adelantados por la DGR.
2.2.2.3 Revisar los planes de trabajo operativos, en los cuales se detallen la ejecución presupuestal y las actividades en el marco de los contratos y/o convenios adelantados por la DGR.
2.2.2.4 Apoyar y gestionar las actividades necesarias para la oportuna aprobación de los desembolsos de recursos a que dé Iugar la ejecución de los convenios y/o contratos.
2.2.2.5 Gestionar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 entregar oportunamente los informes de supervisión técnicos y/o financieros de los contratos y/o convenios a cargo de la DGR conforme a los compromisos pactados.
2.2.2.7 Proporcionar los insumos necesarios para atender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y/o preparar los insumos necesarios para los comités, reuniones, mesas de trabajo y/o visitas de campo requeridas para la correcta ejecución del contrato y/o convenio y elaborar los soportes documentales, bajo la coordinación del supervisor(a) o cuando sea requerido según la gestión contractual.
2.2.2.9 Gestionar el proceso de liquidación de los convenios y/o contratos asignados, mediante la revisión integral del expediente, elaboración de los documentos y subsanaciones, dentro del término pactado en cada uno de ellos y demás gestiones necesarias.</v>
          </cell>
          <cell r="AC116" t="str">
            <v>2.2.2.1 Apoyar la supervisión técnica, administrativa, financiera, contable y jurídica de los convenios y/o contratos que le sean asignados, cumpliendo con calidad, oportunidad y pertinencia de acuerdo con la normatividad, manuales, guías y procedimientos; asociados a la supervisión de contratos y/o convenios.
2.2.2.2 Brindar apoyo técnico y/o financiero en la etapa precontractual de los procesos de la contratación derivada o directa que surjan de los mecanismos adelantados por la DGR.
2.2.2.3 Revisar los planes de trabajo operativos, en los cuales se detallen la ejecución presupuestal y las actividades en el marco de los contratos y/o convenios adelantados por la DGR.
2.2.2.4 Apoyar y gestionar las actividades necesarias para la oportuna aprobación de los desembolsos de recursos a que dé Iugar la ejecución de los convenios y/o contratos.
2.2.2.5 Gestionar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 entregar oportunamente los informes de supervisión técnicos y/o financieros de los contratos y/o convenios a cargo de la DGR conforme a los compromisos pactados.
2.2.2.7 Proporcionar los insumos necesarios para atender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y/o preparar los insumos necesarios para los comités, reuniones, mesas de trabajo y/o visitas de campo requeridas para la correcta ejecución del contrato y/o convenio y elaborar los soportes documentales, bajo la coordinación del supervisor(a) o cuando sea requerido según la gestión contractual.
2.2.2.9 Gestionar el proceso de liquidación de los convenios y/o contratos asignados, mediante la revisión integral del expediente, elaboración de los documentos y subsanaciones, dentro del término pactado en cada uno de ellos y demás gestiones necesarias.</v>
          </cell>
          <cell r="AD116" t="str">
            <v>Dirección de Gestión de Recursos para la Ciencia, la Tecnología y la Innovación (CTel)</v>
          </cell>
          <cell r="AE116" t="str">
            <v>CAROLINA OTILIA MONTEALEGRE CASTILLO</v>
          </cell>
          <cell r="AF116">
            <v>20928128</v>
          </cell>
          <cell r="AG116" t="str">
            <v>Director de Gestión de Recursos para la Ciencia, la Tecnología y la Innovación (CTel)</v>
          </cell>
          <cell r="AH116">
            <v>46044</v>
          </cell>
          <cell r="AI116">
            <v>46045</v>
          </cell>
          <cell r="AJ116">
            <v>46225</v>
          </cell>
          <cell r="AK116">
            <v>180</v>
          </cell>
          <cell r="AL116">
            <v>39000000</v>
          </cell>
          <cell r="AM116" t="str">
            <v>No</v>
          </cell>
          <cell r="AN116">
            <v>6500000</v>
          </cell>
          <cell r="AO116">
            <v>20326</v>
          </cell>
          <cell r="AP116">
            <v>26326</v>
          </cell>
          <cell r="AQ116">
            <v>46045</v>
          </cell>
          <cell r="AR116" t="str">
            <v>C-3999-1000-1-53105B-
3999067-02</v>
          </cell>
          <cell r="AS116" t="str">
            <v>INVERSION</v>
          </cell>
          <cell r="AT116" t="str">
            <v>NACION</v>
          </cell>
          <cell r="AU116" t="str">
            <v>No</v>
          </cell>
          <cell r="AW116" t="str">
            <v>Supervisión</v>
          </cell>
          <cell r="AX116" t="str">
            <v>CAROLINA OTILIA MONTEALEGRE CASTILLO</v>
          </cell>
          <cell r="AY116" t="str">
            <v>Cédula</v>
          </cell>
          <cell r="AZ116">
            <v>20928128</v>
          </cell>
          <cell r="BA116">
            <v>0</v>
          </cell>
          <cell r="BB116" t="str">
            <v>Director de Gestión de Recursos para la Ciencia la Tecnologia e Innovacion (CTeI)</v>
          </cell>
          <cell r="BC116">
            <v>46045</v>
          </cell>
          <cell r="BD116">
            <v>46044</v>
          </cell>
          <cell r="BE116" t="str">
            <v>COMPAÑIA MUNDIAL DE SEGUROS S.A</v>
          </cell>
          <cell r="BF116" t="str">
            <v>2 CUMPLIMIENTO</v>
          </cell>
          <cell r="BG116" t="str">
            <v>1 PÓLIZA</v>
          </cell>
          <cell r="CJ116">
            <v>46225</v>
          </cell>
          <cell r="CK116">
            <v>0</v>
          </cell>
          <cell r="CN116">
            <v>39000000</v>
          </cell>
          <cell r="CO116" t="e">
            <v>#N/A</v>
          </cell>
          <cell r="CP116" t="e">
            <v>#N/A</v>
          </cell>
          <cell r="CQ116" t="e">
            <v>#N/A</v>
          </cell>
          <cell r="CR116">
            <v>80111600</v>
          </cell>
          <cell r="CS116" t="str">
            <v>https://community.secop.gov.co/Public/Tendering/OpportunityDetail/Index?noticeUID=CO1.NTC.9657978&amp;isFromPublicArea=True&amp;isModal=true&amp;asPopupView=true</v>
          </cell>
          <cell r="CT116" t="str">
            <v>En Ejecucion</v>
          </cell>
          <cell r="CU116">
            <v>46053</v>
          </cell>
          <cell r="CW116" t="str">
            <v>ENERO</v>
          </cell>
          <cell r="CX116" t="e">
            <v>#N/A</v>
          </cell>
          <cell r="CY116">
            <v>1</v>
          </cell>
          <cell r="CZ116" t="e">
            <v>#VALUE!</v>
          </cell>
        </row>
        <row r="117">
          <cell r="D117" t="str">
            <v>115-2026</v>
          </cell>
          <cell r="E117" t="str">
            <v>DGR-CPS-041-2026</v>
          </cell>
          <cell r="F117" t="str">
            <v>Contrato de Prestacion De Servicios Profesionales</v>
          </cell>
          <cell r="G117" t="str">
            <v>Contratación directa</v>
          </cell>
          <cell r="H117" t="str">
            <v>LORENA NHELETE MONROY REYES</v>
          </cell>
          <cell r="I117" t="str">
            <v>Cédula</v>
          </cell>
          <cell r="J117">
            <v>1032393513</v>
          </cell>
          <cell r="K117">
            <v>1</v>
          </cell>
          <cell r="L117" t="str">
            <v>FEMENINO</v>
          </cell>
          <cell r="M117" t="str">
            <v>Natural</v>
          </cell>
          <cell r="N117" t="str">
            <v>Ninguno</v>
          </cell>
          <cell r="O117">
            <v>31996</v>
          </cell>
          <cell r="P117">
            <v>46192</v>
          </cell>
          <cell r="Q117">
            <v>38</v>
          </cell>
          <cell r="R117" t="str">
            <v>INGENIERA INDUSTRIAL CON ESPECIALIZACIÓN EN ALTA GERENCIA</v>
          </cell>
          <cell r="S117" t="str">
            <v>CARRERA 77 # 17-99</v>
          </cell>
          <cell r="T117" t="str">
            <v>BOGOTA D.C.</v>
          </cell>
          <cell r="U117" t="str">
            <v>COLOMBIA</v>
          </cell>
          <cell r="V117" t="str">
            <v>LORENAMONROY87@HOTMAIL.COM</v>
          </cell>
          <cell r="W117">
            <v>3112324560</v>
          </cell>
          <cell r="X117" t="str">
            <v>NA</v>
          </cell>
          <cell r="Y117" t="str">
            <v>NA</v>
          </cell>
          <cell r="Z117" t="str">
            <v>Titulo profesional + titulo especializacion de 0 meses de experiencia profesional a 22 meses de experiencia profesional (Resolución 861 de 2025)</v>
          </cell>
          <cell r="AA117" t="str">
            <v>Prestar sus servicios profesionales al Ministerio de Ciencia, Tecnología e Innovación con plena autonomía,técnica, administrativa y financiera en la Dirección de Gestión de Recursos para la CTeI, para apoyar en el diseño, revisión, verificación de requisitos de los mecanismos de operación de CTeI y acompañar el seguimiento técnico y financiero en el
apoyo a la supervisión y liquidación de los contratos y convenios.</v>
          </cell>
          <cell r="AB117" t="str">
            <v>2.2.2.1 Realizar el apoyo al diseño y revisión técnica de los términos de referencia de los mecanismos de operación de CTeI y los requisitos establecidos en este, en concordancia con las necesidades del SNCTI y lo dispuesto por las direcciones técnicas del Ministerio.
2.2.2.2 Realizar la verificación de requisitos de los mecanismos de operación de CTeI.
2.2.2.3 Consolidar y entregar los resultados de la verificación de requisitos de los mecanismos de operación de CTeI de acuerdo con lo definido en los términos de referencia, los procedimientos internos y lo dispuesto por las direcciones técnicas del Ministerio, así como el análisis estadístico de los resultados de la etapa de verificación
de requisitos de los mecanismos de operación de CTeI.
2.2.2.4 Apoyar en la elaboración y/o revisión técnica y financiera de los informes de supervisión frente a los informes
periódicos de avance, así como para la liquidación y el paz y salvo de los contratos y/o convenios cuya supervisión
esté a cargo de la Dirección de Gestión de Recursos.
2.2.2.5 Asistir a los comités, reuniones, mesas de trabajo y/o visitas de campo solicitadas por las entidades
ejecutoras/cooperantes, entidades de control y/o requeridas en las actividades de apoyo a la supervisión del contrato y/o convenio, bajo la coordinación del supervisor(a) del contrato y/o convenio.
2.2.2.6 Realizar el seguimiento para el cumplimiento de las metas de liquidación de los contratos y/o convenios, bajo la coordinación del supervisor(a) del contrato y/o convenio.
2.2.2.7 Realizar la organización, conformación, verificación y cargue de los documentos que conforman cada uno de los expedientes de los contratos, convenios y/o demás actividades de CTel en las plataformas establecidas por el Ministerio que le sean asignados.
2.2.2.8 Entregar los insumos necesarios para dar respuesta a los requerimientos de las dependencias del Ministerio que surjan frente a la verificación de requisitos de los mecanismos de operación de CTeI, así como los que surjan en dentro de las actividades de apoyo a la supervisión y liquidación de contratos y/o convenios.
2.2.2.9 Proyectar respuestas claras, de fondo y en los tiempos definidos en la ley y en los procedimientos internos frente a las peticiones, quejas, reclamos, denuncias y solicitudes que se presenten en el marco de la verificación de requisitos de los diferentes mecanismos de operación de CTeI, así como los que surjan en dentro de las
actividades de apoyo a la supervisión y liquidación de contratos y/o convenios.</v>
          </cell>
          <cell r="AC117" t="str">
            <v>2.2.2.1 Realizar el apoyo al diseño y revisión técnica de los términos de referencia de los mecanismos de operación de CTeI y los requisitos establecidos en este, en concordancia con las necesidades del SNCTI y lo dispuesto por las direcciones técnicas del Ministerio.
2.2.2.2 Realizar la verificación de requisitos de los mecanismos de operación de CTeI.
2.2.2.3 Consolidar y entregar los resultados de la verificación de requisitos de los mecanismos de operación de CTeI de acuerdo con lo definido en los términos de referencia, los procedimientos internos y lo dispuesto por las direcciones técnicas del Ministerio, así como el análisis estadístico de los resultados de la etapa de verificación de requisitos de los mecanismos de operación de CTeI.
2.2.2.4 Apoyar en la elaboración y/o revisión técnica y financiera de los informes de supervisión frente a los informes periódicos de avance, así como para la liquidación y el paz y salvo de los contratos y/o convenios cuya supervisión esté a cargo de la Dirección de Gestión de Recursos.
2.2.2.5 Asistir a los comités, reuniones, mesas de trabajo y/o visitas de campo solicitadas por las entidades ejecutoras/cooperantes, entidades de control y/o requeridas en las actividades de apoyo a la supervisión del contrato y/o convenio, bajo la coordinación del supervisor(a) del contrato y/o convenio.
2.2.2.6 Realizar el seguimiento para el cumplimiento de las metas de liquidación de los contratos y/o convenios, bajo la coordinación del supervisor(a) del contrato y/o convenio.
2.2.2.7 Realizar la organización, conformación, verificación y cargue de los documentos que conforman cada uno de los expedientes de los contratos, convenios y/o demás actividades de CTel en las plataformas establecidas por el Ministerio que le sean asignados.
2.2.2.8 Entregar los insumos necesarios para dar respuesta a los requerimientos de las dependencias del Ministerio que surjan frente a la verificación de requisitos de los mecanismos de operación de CTeI, así como los que surjan en dentro de las actividades de apoyo a la supervisión y liquidación de contratos y/o convenios.
2.2.2.9 Proyectar respuestas claras, de fondo y en los tiempos definidos en la ley y en los procedimientos internos frente a las peticiones, quejas, reclamos, denuncias y solicitudes que se presenten en el marco de la verificación de requisitos de los diferentes mecanismos de operación de CTeI, así como los que surjan en dentro de las actividades de apoyo a la supervisión y liquidación de contratos y/o convenios.</v>
          </cell>
          <cell r="AD117" t="str">
            <v>Dirección de Gestión de Recursos para la Ciencia, la Tecnología y la Innovación (CTel)</v>
          </cell>
          <cell r="AE117" t="str">
            <v>CAROLINA OTILIA MONTEALEGRE CASTILLO</v>
          </cell>
          <cell r="AF117">
            <v>20928128</v>
          </cell>
          <cell r="AG117" t="str">
            <v>Director de Gestión de Recursos para la Ciencia, la Tecnología y la Innovación (CTel)</v>
          </cell>
          <cell r="AH117">
            <v>46037</v>
          </cell>
          <cell r="AI117">
            <v>46038</v>
          </cell>
          <cell r="AJ117">
            <v>46218</v>
          </cell>
          <cell r="AK117">
            <v>180</v>
          </cell>
          <cell r="AL117">
            <v>39000000</v>
          </cell>
          <cell r="AM117" t="str">
            <v>No</v>
          </cell>
          <cell r="AN117">
            <v>6500000</v>
          </cell>
          <cell r="AO117">
            <v>20426</v>
          </cell>
          <cell r="AP117">
            <v>13026</v>
          </cell>
          <cell r="AQ117">
            <v>46037</v>
          </cell>
          <cell r="AR117" t="str">
            <v>C-3999-1000-1-53105B-
3999067-02</v>
          </cell>
          <cell r="AS117" t="str">
            <v>INVERSION</v>
          </cell>
          <cell r="AT117" t="str">
            <v>NACION</v>
          </cell>
          <cell r="AU117" t="str">
            <v>No</v>
          </cell>
          <cell r="AW117" t="str">
            <v>Supervisión</v>
          </cell>
          <cell r="AX117" t="str">
            <v>CAROLINA OTILIA MONTEALEGRE CASTILLO</v>
          </cell>
          <cell r="AY117" t="str">
            <v>Cédula</v>
          </cell>
          <cell r="AZ117">
            <v>20928128</v>
          </cell>
          <cell r="BA117">
            <v>0</v>
          </cell>
          <cell r="BB117" t="str">
            <v>Director de Gestión de Recursos para la Ciencia la Tecnologia e Innovacion (CTeI)</v>
          </cell>
          <cell r="BC117">
            <v>46038</v>
          </cell>
          <cell r="BD117">
            <v>46037</v>
          </cell>
          <cell r="BE117" t="str">
            <v>SEGUROS DEL ESTADO S.A.</v>
          </cell>
          <cell r="BF117" t="str">
            <v>2 CUMPLIMIENTO</v>
          </cell>
          <cell r="BG117" t="str">
            <v>1 PÓLIZA</v>
          </cell>
          <cell r="CJ117">
            <v>46218</v>
          </cell>
          <cell r="CK117">
            <v>0</v>
          </cell>
          <cell r="CN117">
            <v>39000000</v>
          </cell>
          <cell r="CO117" t="e">
            <v>#N/A</v>
          </cell>
          <cell r="CP117" t="e">
            <v>#N/A</v>
          </cell>
          <cell r="CQ117" t="e">
            <v>#N/A</v>
          </cell>
          <cell r="CR117">
            <v>80111600</v>
          </cell>
          <cell r="CS117" t="str">
            <v>https://community.secop.gov.co/Public/Tendering/OpportunityDetail/Index?noticeUID=CO1.NTC.9510025&amp;isFromPublicArea=True&amp;isModal=true&amp;asPopupView=true</v>
          </cell>
          <cell r="CT117" t="str">
            <v>En Ejecucion</v>
          </cell>
          <cell r="CU117">
            <v>46053</v>
          </cell>
          <cell r="CW117" t="str">
            <v>ENERO</v>
          </cell>
          <cell r="CX117" t="e">
            <v>#N/A</v>
          </cell>
          <cell r="CY117">
            <v>1</v>
          </cell>
          <cell r="CZ117" t="e">
            <v>#VALUE!</v>
          </cell>
        </row>
        <row r="118">
          <cell r="D118" t="str">
            <v>116-2026</v>
          </cell>
          <cell r="E118" t="str">
            <v>DGR-CPS-042-2026</v>
          </cell>
          <cell r="F118" t="str">
            <v>Contrato de Prestacion De Servicios Profesionales</v>
          </cell>
          <cell r="G118" t="str">
            <v>Contratación directa</v>
          </cell>
          <cell r="H118" t="str">
            <v xml:space="preserve">ADELA ELEANNY REYES PINZON </v>
          </cell>
          <cell r="I118" t="str">
            <v>Cédula</v>
          </cell>
          <cell r="J118">
            <v>1030681477</v>
          </cell>
          <cell r="K118">
            <v>0</v>
          </cell>
          <cell r="L118" t="str">
            <v>FEMENINO</v>
          </cell>
          <cell r="M118" t="str">
            <v>Natural</v>
          </cell>
          <cell r="N118" t="str">
            <v>Ninguno</v>
          </cell>
          <cell r="O118">
            <v>35707</v>
          </cell>
          <cell r="P118">
            <v>46192</v>
          </cell>
          <cell r="Q118">
            <v>28</v>
          </cell>
          <cell r="R118" t="str">
            <v>ABOGADO</v>
          </cell>
          <cell r="S118" t="str">
            <v>CALLE 72 B 89 A 01 BL 22 APTO 204</v>
          </cell>
          <cell r="T118" t="str">
            <v>BOGOTA D.C.</v>
          </cell>
          <cell r="U118" t="str">
            <v>COLOMBIA</v>
          </cell>
          <cell r="V118" t="str">
            <v>ELEANNY1210@GMAIL.COM</v>
          </cell>
          <cell r="W118">
            <v>3222477267</v>
          </cell>
          <cell r="X118" t="str">
            <v>NA</v>
          </cell>
          <cell r="Y118" t="str">
            <v>NA</v>
          </cell>
          <cell r="Z118" t="str">
            <v>Titulo profesional + titulo especializacion de 0 meses de experiencia profesional a 22 meses de experiencia profesional (Resolución 861 de 2025)</v>
          </cell>
          <cell r="AA118" t="str">
            <v>Prestar sus servicios profesionales al Ministerio de Ciencia, Tecnología e Innovación con plena autonomía, técnica, administrativa y financiera en la Dirección de Gestión de Recursos para la CTeI, para realizar las actividades jurídicas y contractuales derivadas de los mecanismos de operación de CTeI atendiendo los procedimientos y manuales adoptados por la entidad.</v>
          </cell>
          <cell r="AB118" t="str">
            <v>2.2.2.1 Revisar los términos de referencia de los mecanismos de operación de CTeI, atendiendo las normas y políticas
que regulan la materia, incluidos los procedimientos vigentes adoptados por la Entidad.
2.2.2.2 Revisar los bancos preliminares y bancos de elegibles y/o financiables o resultados derivados de los
mecanismos de operación de CTeI.
2.2.2.3 Elaborar los actos administrativos de apertura de los mecanismos de operación de CTeI, de publicación de
banco de elegibles y financiables y demás actos administrativos que se requieran dentro del proceso.
2.2.2.4 Asistir a las reuniones, comités y/o mesas técnicas o de trabajo frente a las actividades derivadas de los
mecanismos de operación de CTeI.
2.2.2.5 Revisar las solicitudes e insumos del proceso Condonación que se derivan de los mecanismos de operación de
CTeI de formación de alto nivel y proyectar los actos administrativos que se deriven de este.
2.2.2.6 Revisar los procedimientos y/o actualizaciones que se deriven de los procesos de los mecanismos de operación
de CTeI cuando se requiera.
2.2.2.7 Proyectar y/o revisar informes jurídicos, respuestas claras, de fondo y en los tiempos definidos en la ley y en los
procedimientos internos frente a las peticiones, quejas, reclamos, denuncias y solicitudes, así como insumos
jurídicos de requerimientos del Ministerio, judiciales y/o entidades de control que se requieran relacionados con
asuntos contractuales y jurídicos derivados de los mecanismos de operación de CTeI.
2.2.2.8 Elaborar los memorandos de solicitud de elaboración de contratos, incluido la justificación jurídica y técnica de
necesidad de la contratación de los estudios previos, así como las modificaciones que se deriven del mismo, así
como las actividades que se deriven durante la etapa precontractual y contractual.
2.2.2.9 Las demás relacionadas con el objeto del contrato, y que sean necesarias y/o le sean solicitadas por el
supervisor.</v>
          </cell>
          <cell r="AC118" t="str">
            <v>2.2.2.1 Revisar los términos de referencia de los mecanismos de operación de CTeI, atendiendo las normas y políticas que regulan la materia, incluidos los procedimientos vigentes adoptados por la Entidad.
2.2.2.2 Revisar los bancos preliminares y bancos de elegibles y/o financiables o resultados derivados de los mecanismos de operación de CTeI.
2.2.2.3 Elaborar los actos administrativos de apertura de los mecanismos de operación de CTeI, de publicación de banco de elegibles y financiables y demás actos administrativos que se requieran dentro del proceso.
2.2.2.4 Asistir a las reuniones, comités y/o mesas técnicas o de trabajo frente a las actividades derivadas de los mecanismos de operación de CTeI.
2.2.2.5 Revisar las solicitudes e insumos del proceso Condonación que se derivan de los mecanismos de operación de CTeI de formación de alto nivel y proyectar los actos administrativos que se deriven de este.
2.2.2.6 Revisar los procedimientos y/o actualizaciones que se deriven de los procesos de los mecanismos de operación de CTeI cuando se requiera.
2.2.2.7 Proyectar y/o revisar informes jurídicos, respuestas claras, de fondo y en los tiempos definidos en la ley y en los procedimientos internos frente a las peticiones, quejas, reclamos, denuncias y solicitudes, así como insumos jurídicos de requerimientos del Ministerio, judiciales y/o entidades de control que se requieran relacionados con asuntos contractuales y jurídicos derivados de los mecanismos de operación de CTeI.
2.2.2.8 Elaborar los memorandos de solicitud de elaboración de contratos, incluido la justificación jurídica y técnica de necesidad de la contratación de los estudios previos, así como las modificaciones que se deriven del mismo, así como las actividades que se deriven durante la etapa precontractual y contractual.
2.2.2.9 Las demás relacionadas con el objeto del contrato, y que sean necesarias y/o le sean solicitadas por el supervisor.</v>
          </cell>
          <cell r="AD118" t="str">
            <v>Dirección de Gestión de Recursos para la Ciencia, la Tecnología y la Innovación (CTel)</v>
          </cell>
          <cell r="AE118" t="str">
            <v>CAROLINA OTILIA MONTEALEGRE CASTILLO</v>
          </cell>
          <cell r="AF118">
            <v>20928128</v>
          </cell>
          <cell r="AG118" t="str">
            <v>Director de Gestión de Recursos para la Ciencia, la Tecnología y la Innovación (CTel)</v>
          </cell>
          <cell r="AH118">
            <v>46041</v>
          </cell>
          <cell r="AI118">
            <v>46042</v>
          </cell>
          <cell r="AJ118">
            <v>46222</v>
          </cell>
          <cell r="AK118">
            <v>180</v>
          </cell>
          <cell r="AL118">
            <v>38340000</v>
          </cell>
          <cell r="AM118" t="str">
            <v>No</v>
          </cell>
          <cell r="AN118">
            <v>6390000</v>
          </cell>
          <cell r="AO118">
            <v>30026</v>
          </cell>
          <cell r="AP118">
            <v>18726</v>
          </cell>
          <cell r="AQ118">
            <v>46042</v>
          </cell>
          <cell r="AR118" t="str">
            <v>C-3999-1000-1-53105B-
3999067-02</v>
          </cell>
          <cell r="AS118" t="str">
            <v>INVERSION</v>
          </cell>
          <cell r="AT118" t="str">
            <v>NACION</v>
          </cell>
          <cell r="AU118" t="str">
            <v>No</v>
          </cell>
          <cell r="AW118" t="str">
            <v>Supervisión</v>
          </cell>
          <cell r="AX118" t="str">
            <v>CAROLINA OTILIA MONTEALEGRE CASTILLO</v>
          </cell>
          <cell r="AY118" t="str">
            <v>Cédula</v>
          </cell>
          <cell r="AZ118">
            <v>20928128</v>
          </cell>
          <cell r="BA118">
            <v>0</v>
          </cell>
          <cell r="BB118" t="str">
            <v>Director de Gestión de Recursos para la Ciencia la Tecnologia e Innovacion (CTeI)</v>
          </cell>
          <cell r="BC118">
            <v>46042</v>
          </cell>
          <cell r="BD118">
            <v>46041</v>
          </cell>
          <cell r="BE118" t="str">
            <v>COMPAÑIA MUNDIAL DE SEGUROS S.A</v>
          </cell>
          <cell r="BF118" t="str">
            <v>2 CUMPLIMIENTO</v>
          </cell>
          <cell r="BG118" t="str">
            <v>1 PÓLIZA</v>
          </cell>
          <cell r="CJ118">
            <v>46222</v>
          </cell>
          <cell r="CK118">
            <v>0</v>
          </cell>
          <cell r="CN118">
            <v>38340000</v>
          </cell>
          <cell r="CO118" t="e">
            <v>#N/A</v>
          </cell>
          <cell r="CP118" t="e">
            <v>#N/A</v>
          </cell>
          <cell r="CQ118" t="e">
            <v>#N/A</v>
          </cell>
          <cell r="CR118">
            <v>80111600</v>
          </cell>
          <cell r="CS118" t="str">
            <v>https://community.secop.gov.co/Public/Tendering/OpportunityDetail/Index?noticeUID=CO1.NTC.9616933&amp;isFromPublicArea=True&amp;isModal=true&amp;asPopupView=true</v>
          </cell>
          <cell r="CT118" t="str">
            <v>En Ejecucion</v>
          </cell>
          <cell r="CU118">
            <v>46053</v>
          </cell>
          <cell r="CW118" t="str">
            <v>ENERO</v>
          </cell>
          <cell r="CX118" t="e">
            <v>#N/A</v>
          </cell>
          <cell r="CY118">
            <v>0</v>
          </cell>
          <cell r="CZ118" t="e">
            <v>#VALUE!</v>
          </cell>
        </row>
        <row r="119">
          <cell r="D119" t="str">
            <v>117-2026</v>
          </cell>
          <cell r="E119" t="str">
            <v>DGR-CPS-043-2026</v>
          </cell>
          <cell r="F119" t="str">
            <v>Contrato de Prestacion De Servicios Profesionales</v>
          </cell>
          <cell r="G119" t="str">
            <v>Contratación directa</v>
          </cell>
          <cell r="H119" t="str">
            <v>CARMELO RAFAEL HERNANDEZ ESCOBAR</v>
          </cell>
          <cell r="I119" t="str">
            <v>Cédula</v>
          </cell>
          <cell r="J119">
            <v>1067931999</v>
          </cell>
          <cell r="K119">
            <v>1</v>
          </cell>
          <cell r="L119" t="str">
            <v>MASCULINO</v>
          </cell>
          <cell r="M119" t="str">
            <v>Natural</v>
          </cell>
          <cell r="N119" t="str">
            <v>Ninguno</v>
          </cell>
          <cell r="O119">
            <v>34531</v>
          </cell>
          <cell r="P119">
            <v>46192</v>
          </cell>
          <cell r="Q119">
            <v>31</v>
          </cell>
          <cell r="R119" t="str">
            <v>CONTADOR PUBLICO</v>
          </cell>
          <cell r="S119" t="str">
            <v>CALLE 159 56 75</v>
          </cell>
          <cell r="T119" t="str">
            <v>BOGOTA D.C.</v>
          </cell>
          <cell r="U119" t="str">
            <v>COLOMBIA</v>
          </cell>
          <cell r="V119" t="str">
            <v>CARMELOHERNANDEZE@GMAIL.COM</v>
          </cell>
          <cell r="W119">
            <v>3017317565</v>
          </cell>
          <cell r="X119" t="str">
            <v>NA</v>
          </cell>
          <cell r="Y119" t="str">
            <v>NA</v>
          </cell>
          <cell r="Z119" t="str">
            <v>Titulo profesional + titulo especializacion de 0 meses de experiencia profesional a 22 meses de experiencia profesional (Resolución 861 de 2025)</v>
          </cell>
          <cell r="AA119" t="str">
            <v>Prestación de servicios profesionales para apoyar la gestión y el seguimiento de los programas, Proyectos de inversión y liquidación de contratos y convenios de CTeI en la Dirección de Gestión de Recursos.</v>
          </cell>
          <cell r="AB119" t="str">
            <v>2.2.2.1 Gestionar los trámites presupuestales solicitados a la DGR, los cuales deberán ser registrados en el aplicativo
MGI, propendiendo por el seguimiento, efectiva finalización y entrega de los mismos a las áreas solicitantes
2.2.2.2 Apoyar el seguimiento técnico, financiero, administrativo y demás trámites de ejecución de los programas y
proyectos de inversión derivados de los mecanismos de operación de los instrumentos de CTeI que le sean
asignados.
2.2.2.3 Apoyar el seguimiento y actualización de los sistemas de información, aplicativos y demás herramientas
tecnológicas internas y externas donde deba reportar información de los proyectos de inversión la Dirección de
Gestión de Recursos para la CTeI.
2.2.2.4 Apoyar las actividades de supervisión y gestión financiera de los convenios especiales de cooperación que le
sean asignados, para lo cual deberá presentar al supervisor del contrato, el estado y/o novedades de las
contrataciones e informar y generar alertas tempranas proponiendo un plan de acción que garantice su
adecuada ejecución.
2.2.2.5 Apoyar y participar en las reuniones externas e internas de la dirección de acuerdo a las solicitudes que realice
el supervisor.
2.2.2.6 Proyectar de acuerdo con su competencia, respuestas a las consultas, peticiones, quejas y reclamos radicadas
en la dependencia por los clientes internos y externos, tomando en consideración los términos de la Ley y los
procedimientos internos establecidos.
2.2.2.7 Apoyar la revisión financiera de la liquidación de los convenios especiales de cooperación suscritos por el FFJC
que le sean asignados, de conformidad con las directrices y procedimientos establecidos para tal fin.
2.2.2.8 Las demás actividades que sean acordadas con el supervisor y que guarden relación con el objeto contractual.</v>
          </cell>
          <cell r="AC119" t="str">
            <v>2.2.2.1 Gestionar los trámites presupuestales solicitados a la DGR, los cuales deberán ser registrados en el aplicativo MGI, propendiendo por el seguimiento, efectiva finalización y entrega de los mismos a las áreas solicitantes
2.2.2.2 Apoyar el seguimiento técnico, financiero, administrativo y demás trámites de ejecución de los programas y proyectos de inversión derivados de los mecanismos de operación de los instrumentos de CTeI que le sean asignados.
2.2.2.3 Apoyar el seguimiento y actualización de los sistemas de información, aplicativos y demás herramientas tecnológicas internas y externas donde deba reportar información de los proyectos de inversión la Dirección de Gestión de Recursos para la CTeI.
2.2.2.4 Apoyar las actividades de supervisión y gestión financiera de los convenios especiales de cooperación que le sean asignados, para lo cual deberá presentar al supervisor del contrato, el estado y/o novedades de las contrataciones e informar y generar alertas tempranas proponiendo un plan de acción que garantice su adecuada ejecución.
2.2.2.5 Apoyar y participar en las reuniones externas e internas de la dirección de acuerdo a las solicitudes que realice el supervisor.
2.2.2.6 Proyectar de acuerdo con su competencia, respuestas a las consultas, peticiones, quejas y reclamos radicadas en la dependencia por los clientes internos y externos, tomando en consideración los términos de la Ley y los procedimientos internos establecidos.
2.2.2.7 Apoyar la revisión financiera de la liquidación de los convenios especiales de cooperación suscritos por el FFJC que le sean asignados, de conformidad con las directrices y procedimientos establecidos para tal fin.
2.2.2.8 Las demás actividades que sean acordadas con el supervisor y que guarden relación con el objeto contractual.</v>
          </cell>
          <cell r="AD119" t="str">
            <v>Dirección de Gestión de Recursos para la Ciencia, la Tecnología y la Innovación (CTel)</v>
          </cell>
          <cell r="AE119" t="str">
            <v>CAROLINA OTILIA MONTEALEGRE CASTILLO</v>
          </cell>
          <cell r="AF119">
            <v>20928128</v>
          </cell>
          <cell r="AG119" t="str">
            <v>Director de Gestión de Recursos para la Ciencia, la Tecnología y la Innovación (CTel)</v>
          </cell>
          <cell r="AH119">
            <v>46043</v>
          </cell>
          <cell r="AI119">
            <v>46044</v>
          </cell>
          <cell r="AJ119">
            <v>46224</v>
          </cell>
          <cell r="AK119">
            <v>180</v>
          </cell>
          <cell r="AL119">
            <v>38340000</v>
          </cell>
          <cell r="AM119" t="str">
            <v>No</v>
          </cell>
          <cell r="AN119">
            <v>6390000</v>
          </cell>
          <cell r="AO119">
            <v>30126</v>
          </cell>
          <cell r="AP119">
            <v>22526</v>
          </cell>
          <cell r="AQ119">
            <v>46044</v>
          </cell>
          <cell r="AR119" t="str">
            <v>C-3999-1000-1-53105B-
3999067-02</v>
          </cell>
          <cell r="AS119" t="str">
            <v>INVERSION</v>
          </cell>
          <cell r="AT119" t="str">
            <v>NACION</v>
          </cell>
          <cell r="AU119" t="str">
            <v>No</v>
          </cell>
          <cell r="AW119" t="str">
            <v>Supervisión</v>
          </cell>
          <cell r="AX119" t="str">
            <v>CAROLINA OTILIA MONTEALEGRE CASTILLO</v>
          </cell>
          <cell r="AY119" t="str">
            <v>Cédula</v>
          </cell>
          <cell r="AZ119">
            <v>20928128</v>
          </cell>
          <cell r="BA119">
            <v>0</v>
          </cell>
          <cell r="BB119" t="str">
            <v>Director de Gestión de Recursos para la Ciencia la Tecnologia e Innovacion (CTeI)</v>
          </cell>
          <cell r="BC119">
            <v>46044</v>
          </cell>
          <cell r="BD119">
            <v>46043</v>
          </cell>
          <cell r="BE119" t="str">
            <v>ASEGURADORA SOLIDARIA DE COLOMBIA</v>
          </cell>
          <cell r="BF119" t="str">
            <v>2 CUMPLIMIENTO</v>
          </cell>
          <cell r="BG119" t="str">
            <v>1 PÓLIZA</v>
          </cell>
          <cell r="CJ119">
            <v>46224</v>
          </cell>
          <cell r="CK119">
            <v>0</v>
          </cell>
          <cell r="CN119">
            <v>38340000</v>
          </cell>
          <cell r="CO119" t="e">
            <v>#N/A</v>
          </cell>
          <cell r="CP119" t="e">
            <v>#N/A</v>
          </cell>
          <cell r="CQ119" t="e">
            <v>#N/A</v>
          </cell>
          <cell r="CR119">
            <v>80111600</v>
          </cell>
          <cell r="CS119" t="str">
            <v>https://community.secop.gov.co/Public/Tendering/OpportunityDetail/Index?noticeUID=CO1.NTC.9657690&amp;isFromPublicArea=True&amp;isModal=true&amp;asPopupView=true</v>
          </cell>
          <cell r="CT119" t="str">
            <v>En Ejecucion</v>
          </cell>
          <cell r="CU119">
            <v>46053</v>
          </cell>
          <cell r="CW119" t="str">
            <v>ENERO</v>
          </cell>
          <cell r="CX119" t="e">
            <v>#N/A</v>
          </cell>
          <cell r="CY119">
            <v>10</v>
          </cell>
          <cell r="CZ119" t="e">
            <v>#VALUE!</v>
          </cell>
        </row>
        <row r="120">
          <cell r="D120" t="str">
            <v>118-2026</v>
          </cell>
          <cell r="E120" t="str">
            <v>CPS-190-2026</v>
          </cell>
          <cell r="F120" t="str">
            <v>Contrato de Prestacion De Servicios Profesionales</v>
          </cell>
          <cell r="G120" t="str">
            <v>Contratación directa</v>
          </cell>
          <cell r="H120" t="str">
            <v>ALEJANDRO BONILLA HERNANDEZ
CEDIDO A:
MONICA ALEJANDRA LOZANO PINZON</v>
          </cell>
          <cell r="I120" t="str">
            <v>Cédula</v>
          </cell>
          <cell r="J120">
            <v>1015433877</v>
          </cell>
          <cell r="K120">
            <v>6</v>
          </cell>
          <cell r="L120" t="str">
            <v>FEMENINO</v>
          </cell>
          <cell r="M120" t="str">
            <v>Natural</v>
          </cell>
          <cell r="N120" t="str">
            <v>Ninguno</v>
          </cell>
          <cell r="O120">
            <v>33843</v>
          </cell>
          <cell r="P120">
            <v>46192</v>
          </cell>
          <cell r="Q120">
            <v>33</v>
          </cell>
          <cell r="R120" t="str">
            <v>COMUNICADOR SOCIAL - PERIODISTA</v>
          </cell>
          <cell r="S120" t="str">
            <v xml:space="preserve">CARRERA 25  # 37 77 </v>
          </cell>
          <cell r="T120" t="str">
            <v>BOGOTA D.C.</v>
          </cell>
          <cell r="U120" t="str">
            <v>COLOMBIA</v>
          </cell>
          <cell r="V120" t="str">
            <v>MONICAAL.LOZANOP@GMAIL.COM</v>
          </cell>
          <cell r="W120">
            <v>3003207116</v>
          </cell>
          <cell r="X120" t="str">
            <v>NA</v>
          </cell>
          <cell r="Y120" t="str">
            <v>NA</v>
          </cell>
          <cell r="Z120" t="str">
            <v>Titulo profesional + titulo especializacion de 22 meses de experiencia profesional a 32 meses de experiencia profesional (Resolución 861 de 2025)</v>
          </cell>
          <cell r="AA120" t="str">
            <v>El CONTRATISTA se obliga a prestar a LA ENTIDAD, con plena autonomía técnica y administrativa los servicios profesionales especializados orientados a apoyar la articulación de las estrategias de la Dirección de Capacidades y Apropiación del Conocimiento en materia de comunicación y divulgación, así como a apoyar la definición, elaboración y ejecución de acciones y productos audiovisuales, sonoros y digitales.</v>
          </cell>
          <cell r="AB120" t="str">
            <v>2.2.2.1. Apoyar el seguimiento y verificación técnica de las estrategias de comunicación y divulgación de
la Dirección, asegurando la coherencia con lineamientos institucionales, objetivos misionales y políticas
públicas.
2.2.2.2. Revisar y analizar piezas y productos audiovisuales para la divulgación institucional, que incluye
la verificación de requisitos técnicos, narrativos, identidad institucional y calidad del producto.
2.2.2.3. Realizar diagnóstico y control de calidad de contenidos sonoros (podcast, cuñas, cápsulas, entre
otros), asegurando la claridad del mensaje y estándares técnicos de producción.
2.2.2.4. Apoyar la revisión y validación técnica de los contenidos digitales para canales institucionales y
demás que sean requeridos por el supervisor del contrato.
2.2.2.5. Analizar guiones y planes de difusión, emitiendo observaciones técnicas para asegurar coherencia
del mensaje y alineación con la divulgación de políticas públicas.
2.2.2.6. Elaborar informes periódicos de seguimiento sobre las revisiones y validaciones efectuadas,
registrando hallazgos, diagnósticos, recomendaciones y acciones de mejora propuestas</v>
          </cell>
          <cell r="AC120" t="str">
            <v>2.2.2.1. Apoyar el seguimiento y verificación técnica de las estrategias de comunicación y divulgación de la Dirección, asegurando la coherencia con lineamientos institucionales, objetivos misionales y políticas públicas.
2.2.2.2. Revisar y analizar piezas y productos audiovisuales para la divulgación institucional, que incluye la verificación de requisitos técnicos, narrativos, identidad institucional y calidad del producto.
2.2.2.3. Realizar diagnóstico y control de calidad de contenidos sonoros (podcast, cuñas, cápsulas, entre otros), asegurando la claridad del mensaje y estándares técnicos de producción.
2.2.2.4. Apoyar la revisión y validación técnica de los contenidos digitales para canales institucionales y demás que sean requeridos por el supervisor del contrato.
2.2.2.5. Analizar guiones y planes de difusión, emitiendo observaciones técnicas para asegurar coherencia del mensaje y alineación con la divulgación de políticas públicas.
2.2.2.6. Elaborar informes periódicos de seguimiento sobre las revisiones y validaciones efectuadas, registrando hallazgos, diagnósticos, recomendaciones y acciones de mejora propuestas</v>
          </cell>
          <cell r="AD120" t="str">
            <v>Dirección de Capacidades y Apropiación del Conocimiento</v>
          </cell>
          <cell r="AE120" t="str">
            <v>ANDRES FELIPE VALENCIA LOPEZ</v>
          </cell>
          <cell r="AF120">
            <v>75097407</v>
          </cell>
          <cell r="AG120" t="str">
            <v>Secretaria General</v>
          </cell>
          <cell r="AH120">
            <v>46044</v>
          </cell>
          <cell r="AI120">
            <v>46045</v>
          </cell>
          <cell r="AJ120">
            <v>46225</v>
          </cell>
          <cell r="AK120">
            <v>180</v>
          </cell>
          <cell r="AL120">
            <v>42000000</v>
          </cell>
          <cell r="AM120" t="str">
            <v>No</v>
          </cell>
          <cell r="AN120">
            <v>7000000</v>
          </cell>
          <cell r="AS120" t="str">
            <v>INVERSION</v>
          </cell>
          <cell r="AT120" t="str">
            <v>NACION</v>
          </cell>
          <cell r="AU120" t="str">
            <v>No</v>
          </cell>
          <cell r="AW120" t="str">
            <v>Supervisión</v>
          </cell>
          <cell r="AX120" t="str">
            <v>RUDY AMANDA HURTADO GARCES</v>
          </cell>
          <cell r="AY120" t="str">
            <v>Cédula</v>
          </cell>
          <cell r="AZ120">
            <v>1064488437</v>
          </cell>
          <cell r="BA120">
            <v>3</v>
          </cell>
          <cell r="BB120">
            <v>0</v>
          </cell>
          <cell r="BC120">
            <v>46045</v>
          </cell>
          <cell r="BD120">
            <v>46044</v>
          </cell>
          <cell r="BE120" t="str">
            <v>SEGUROS DEL ESTADO S.A.</v>
          </cell>
          <cell r="BF120" t="str">
            <v>2 CUMPLIMIENTO</v>
          </cell>
          <cell r="BG120" t="str">
            <v>1 PÓLIZA</v>
          </cell>
          <cell r="CD120">
            <v>46122</v>
          </cell>
          <cell r="CJ120">
            <v>46225</v>
          </cell>
          <cell r="CK120">
            <v>0</v>
          </cell>
          <cell r="CM120" t="str">
            <v>CEDIDO A : MONICA ALEJANDRA LOZANO PINZON</v>
          </cell>
          <cell r="CN120">
            <v>42000000</v>
          </cell>
          <cell r="CO120" t="e">
            <v>#N/A</v>
          </cell>
          <cell r="CP120" t="e">
            <v>#N/A</v>
          </cell>
          <cell r="CQ120" t="e">
            <v>#N/A</v>
          </cell>
          <cell r="CR120">
            <v>80111600</v>
          </cell>
          <cell r="CS120" t="str">
            <v>https://community.secop.gov.co/Public/Tendering/OpportunityDetail/Index?noticeUID=CO1.NTC.9691612&amp;isFromPublicArea=True&amp;isModal=true&amp;asPopupView=true</v>
          </cell>
          <cell r="CT120" t="str">
            <v>En Ejecucion</v>
          </cell>
          <cell r="CU120">
            <v>46053</v>
          </cell>
          <cell r="CV120">
            <v>46142</v>
          </cell>
          <cell r="CW120" t="str">
            <v>ABRIL</v>
          </cell>
          <cell r="CX120" t="e">
            <v>#N/A</v>
          </cell>
          <cell r="CY120">
            <v>5</v>
          </cell>
          <cell r="CZ120" t="e">
            <v>#VALUE!</v>
          </cell>
        </row>
        <row r="121">
          <cell r="D121" t="str">
            <v>119-2026</v>
          </cell>
          <cell r="E121" t="str">
            <v>DGR-CPS-045-2026</v>
          </cell>
          <cell r="F121" t="str">
            <v>Contrato de Prestacion De Servicios Profesionales</v>
          </cell>
          <cell r="G121" t="str">
            <v>Contratación directa</v>
          </cell>
          <cell r="H121" t="str">
            <v>MIGUEL CAMILO BERNAL BOLAÑOS</v>
          </cell>
          <cell r="I121" t="str">
            <v>Cédula</v>
          </cell>
          <cell r="J121">
            <v>1014184825</v>
          </cell>
          <cell r="K121">
            <v>0</v>
          </cell>
          <cell r="L121" t="str">
            <v>MASCULINO</v>
          </cell>
          <cell r="M121" t="str">
            <v>Natural</v>
          </cell>
          <cell r="N121" t="str">
            <v>Ninguno</v>
          </cell>
          <cell r="O121">
            <v>31914</v>
          </cell>
          <cell r="P121">
            <v>46192</v>
          </cell>
          <cell r="Q121">
            <v>39</v>
          </cell>
          <cell r="R121" t="str">
            <v>ECONOMISTA</v>
          </cell>
          <cell r="S121" t="str">
            <v>CALLE 64 A 30 30 SAN MIGUEL 64 APTO 708 SAN MIGUEL ENGATIVA</v>
          </cell>
          <cell r="T121" t="str">
            <v>BOGOTA D.C.</v>
          </cell>
          <cell r="U121" t="str">
            <v>COLOMBIA</v>
          </cell>
          <cell r="V121" t="str">
            <v>MIGUEL.DVS8@GMAILL.COM</v>
          </cell>
          <cell r="W121">
            <v>3138827087</v>
          </cell>
          <cell r="X121" t="str">
            <v>NA</v>
          </cell>
          <cell r="Y121" t="str">
            <v>NA</v>
          </cell>
          <cell r="Z121" t="str">
            <v>Titulo profesional + titulo especializacion de 0 meses de experiencia profesional a 22 meses de experiencia profesional (Resolución 861 de 2025)</v>
          </cell>
          <cell r="AA121" t="str">
            <v>Prestar sus servicios profesionales al Ministerio de Ciencia, Tecnología e Innovación con plena autonomía, técnica, administrativa y financiera en la Dirección de Gestión de Recursos para la CTeI, para apoyar en el diseño, revisión, verificación de requisitos de los mecanismos de operación de CTeI y acompañar el seguimiento técnico y financiero en el
apoyo a la supervisión y liquidación de los contratos y convenios.</v>
          </cell>
          <cell r="AB121" t="str">
            <v>2.2.2.1 Realizar el apoyo al diseño y revisión técnica de los términos de referencia de los mecanismos de operación de CTeI y los requisitos establecidos en este, en concordancia con las necesidades del SNCTI y lo dispuesto por las direcciones técnicas del Ministerio.
2.2.2.2 Realizar la verificación de requisitos de los mecanismos de operación de CTeI.
2.2.2.3 Consolidar y entregar los resultados de la verificación de requisitos de los mecanismos de operación de CTeI de acuerdo con lo definido en los términos de referencia, los procedimientos internos y lo dispuesto por las direcciones técnicas del Ministerio, así como el análisis estadístico de los resultados de la etapa de verificación
de requisitos de los mecanismos de operación de CTeI.
2.2.2.4 Apoyar en la elaboración y/o revisión técnica y financiera de los informes de supervisión frente a los informes periódicos de avance, así como para la liquidación y el paz y salvo de los contratos y/o convenios cuya supervisión esté a cargo de la Dirección de Gestión de Recursos.
2.2.2.5 Asistir a los comités, reuniones, mesas de trabajo y/o visitas de campo solicitadas por las entidades ejecutoras/cooperantes, entidades de control y/o requeridas en las actividades de apoyo a la supervisión del contrato y/o convenio, bajo la coordinación del supervisor(a) del contrato y/o convenio.
2.2.2.6 Realizar el seguimiento para el cumplimiento de las metas de liquidación de los contratos y/o convenios, bajo la coordinación del supervisor(a) del contrato y/o convenio.
2.2.2.7 Realizar la organización, conformación, verificación y cargue de los documentos que conforman cada uno de los expedientes de los contratos, convenios y/o demás actividades de CTel en las plataformas establecidas por el Ministerio que le sean asignados.
2.2.2.8 Entregar los insumos necesarios para dar respuesta a los requerimientos de las dependencias del Ministerio que surjan frente a la verificación de requisitos de los mecanismos de operación de CTeI, así como los que surjan en dentro de las actividades de apoyo a la supervisión y liquidación de contratos y/o convenios.
2.2.2.9 Proyectar respuestas claras, de fondo y en los tiempos definidos en la ley y en los procedimientos internos frente a las peticiones, quejas, reclamos, denuncias y solicitudes que se presenten en el marco de la verificación de requisitos de los diferentes mecanismos de operación de CTeI, así como los que surjan en
dentro de las actividades de apoyo a la supervisión y liquidación de contratos y/o convenios.
2.2.2.10 Las demás relacionadas con el objeto del contrato, y que sean necesarias y/o le sean solicitadas por el
supervisor</v>
          </cell>
          <cell r="AC121" t="str">
            <v>2.2.2.1 Realizar el apoyo al diseño y revisión técnica de los términos de referencia de los mecanismos de operación de CTeI y los requisitos establecidos en este, en concordancia con las necesidades del SNCTI y lo dispuesto por las direcciones técnicas del Ministerio.
2.2.2.2 Realizar la verificación de requisitos de los mecanismos de operación de CTeI.
2.2.2.3 Consolidar y entregar los resultados de la verificación de requisitos de los mecanismos de operación de CTeI de acuerdo con lo definido en los términos de referencia, los procedimientos internos y lo dispuesto por las direcciones técnicas del Ministerio, así como el análisis estadístico de los resultados de la etapa de verificación de requisitos de los mecanismos de operación de CTeI.
2.2.2.4 Apoyar en la elaboración y/o revisión técnica y financiera de los informes de supervisión frente a los informes periódicos de avance, así como para la liquidación y el paz y salvo de los contratos y/o convenios cuya supervisión esté a cargo de la Dirección de Gestión de Recursos.
2.2.2.5 Asistir a los comités, reuniones, mesas de trabajo y/o visitas de campo solicitadas por las entidades ejecutoras/cooperantes, entidades de control y/o requeridas en las actividades de apoyo a la supervisión del contrato y/o convenio, bajo la coordinación del supervisor(a) del contrato y/o convenio.
2.2.2.6 Realizar el seguimiento para el cumplimiento de las metas de liquidación de los contratos y/o convenios, bajo la coordinación del supervisor(a) del contrato y/o convenio.
2.2.2.7 Realizar la organización, conformación, verificación y cargue de los documentos que conforman cada uno de los expedientes de los contratos, convenios y/o demás actividades de CTel en las plataformas establecidas por el Ministerio que le sean asignados.
2.2.2.8 Entregar los insumos necesarios para dar respuesta a los requerimientos de las dependencias del Ministerio que surjan frente a la verificación de requisitos de los mecanismos de operación de CTeI, así como los que surjan en dentro de las actividades de apoyo a la supervisión y liquidación de contratos y/o convenios.
2.2.2.9 Proyectar respuestas claras, de fondo y en los tiempos definidos en la ley y en los procedimientos internos frente a las peticiones, quejas, reclamos, denuncias y solicitudes que se presenten en el marco de la verificación de requisitos de los diferentes mecanismos de operación de CTeI, así como los que surjan en dentro de las actividades de apoyo a la supervisión y liquidación de contratos y/o convenios.
2.2.2.10 Las demás relacionadas con el objeto del contrato, y que sean necesarias y/o le sean solicitadas por el supervisor</v>
          </cell>
          <cell r="AD121" t="str">
            <v>Dirección de Gestión de Recursos para la Ciencia, la Tecnología y la Innovación (CTel)</v>
          </cell>
          <cell r="AE121" t="str">
            <v>CAROLINA OTILIA MONTEALEGRE CASTILLO</v>
          </cell>
          <cell r="AF121">
            <v>20928128</v>
          </cell>
          <cell r="AG121" t="str">
            <v>Director de Gestión de Recursos para la Ciencia, la Tecnología y la Innovación (CTel)</v>
          </cell>
          <cell r="AH121">
            <v>46043</v>
          </cell>
          <cell r="AI121">
            <v>46045</v>
          </cell>
          <cell r="AJ121">
            <v>46225</v>
          </cell>
          <cell r="AK121">
            <v>180</v>
          </cell>
          <cell r="AL121">
            <v>39000000</v>
          </cell>
          <cell r="AM121" t="str">
            <v>No</v>
          </cell>
          <cell r="AN121">
            <v>6500000</v>
          </cell>
          <cell r="AO121">
            <v>30326</v>
          </cell>
          <cell r="AP121">
            <v>22626</v>
          </cell>
          <cell r="AQ121">
            <v>46044</v>
          </cell>
          <cell r="AR121" t="str">
            <v>C-3999-1000-1-53105B-
3999067-02</v>
          </cell>
          <cell r="AS121" t="str">
            <v>INVERSION</v>
          </cell>
          <cell r="AT121" t="str">
            <v>NACION</v>
          </cell>
          <cell r="AU121" t="str">
            <v>No</v>
          </cell>
          <cell r="AW121" t="str">
            <v>Supervisión</v>
          </cell>
          <cell r="AX121" t="str">
            <v>CAROLINA OTILIA MONTEALEGRE CASTILLO</v>
          </cell>
          <cell r="AY121" t="str">
            <v>Cédula</v>
          </cell>
          <cell r="AZ121">
            <v>20928128</v>
          </cell>
          <cell r="BA121">
            <v>0</v>
          </cell>
          <cell r="BB121" t="str">
            <v>Director de Gestión de Recursos para la Ciencia la Tecnologia e Innovacion (CTeI)</v>
          </cell>
          <cell r="BC121">
            <v>46045</v>
          </cell>
          <cell r="BD121">
            <v>46043</v>
          </cell>
          <cell r="BE121" t="str">
            <v>COMPAÑIA MUNDIAL DE SEGUROS S.A</v>
          </cell>
          <cell r="BF121" t="str">
            <v>2 CUMPLIMIENTO</v>
          </cell>
          <cell r="BG121" t="str">
            <v>1 PÓLIZA</v>
          </cell>
          <cell r="CJ121">
            <v>46225</v>
          </cell>
          <cell r="CK121">
            <v>0</v>
          </cell>
          <cell r="CN121">
            <v>39000000</v>
          </cell>
          <cell r="CO121" t="e">
            <v>#N/A</v>
          </cell>
          <cell r="CP121" t="e">
            <v>#N/A</v>
          </cell>
          <cell r="CQ121" t="e">
            <v>#N/A</v>
          </cell>
          <cell r="CR121">
            <v>80111600</v>
          </cell>
          <cell r="CS121" t="str">
            <v>https://community.secop.gov.co/Public/Tendering/OpportunityDetail/Index?noticeUID=CO1.NTC.9652242&amp;isFromPublicArea=True&amp;isModal=true&amp;asPopupView=true</v>
          </cell>
          <cell r="CT121" t="str">
            <v>En Ejecucion</v>
          </cell>
          <cell r="CU121">
            <v>46053</v>
          </cell>
          <cell r="CW121" t="str">
            <v>ENERO</v>
          </cell>
          <cell r="CX121" t="e">
            <v>#N/A</v>
          </cell>
          <cell r="CY121">
            <v>0</v>
          </cell>
          <cell r="CZ121" t="e">
            <v>#VALUE!</v>
          </cell>
        </row>
        <row r="122">
          <cell r="D122" t="str">
            <v>120-2026</v>
          </cell>
          <cell r="E122" t="str">
            <v>DGR-CPS-046-2026</v>
          </cell>
          <cell r="F122" t="str">
            <v>Contrato de Prestacion De Servicios Profesionales</v>
          </cell>
          <cell r="G122" t="str">
            <v>Contratación directa</v>
          </cell>
          <cell r="H122" t="str">
            <v>LUIS CAMILO GONZALEZ VILLAZON</v>
          </cell>
          <cell r="I122" t="str">
            <v>Cédula</v>
          </cell>
          <cell r="J122">
            <v>1065656175</v>
          </cell>
          <cell r="K122">
            <v>3</v>
          </cell>
          <cell r="L122" t="str">
            <v>MASCULINO</v>
          </cell>
          <cell r="M122" t="str">
            <v>Natural</v>
          </cell>
          <cell r="N122" t="str">
            <v>Ninguno</v>
          </cell>
          <cell r="O122">
            <v>34211</v>
          </cell>
          <cell r="P122">
            <v>46192</v>
          </cell>
          <cell r="Q122">
            <v>32</v>
          </cell>
          <cell r="R122" t="str">
            <v xml:space="preserve">INGENIERUA AMBIENTAL </v>
          </cell>
          <cell r="S122" t="str">
            <v>CRA. 63 #22-45 TORRE 6 ATPO 703</v>
          </cell>
          <cell r="T122" t="str">
            <v>BOGOTA D.C.</v>
          </cell>
          <cell r="U122" t="str">
            <v>COLOMBIA</v>
          </cell>
          <cell r="V122" t="str">
            <v>LUISCAMILO.GV@GMAIL.COM</v>
          </cell>
          <cell r="W122">
            <v>3218479861</v>
          </cell>
          <cell r="X122" t="str">
            <v>NA</v>
          </cell>
          <cell r="Y122" t="str">
            <v>NA</v>
          </cell>
          <cell r="Z122" t="str">
            <v>Titulo profesional + titulo especializacion de 22 meses de experiencia profesional a 32 meses de experiencia profesional (Resolución 861 de 2025)</v>
          </cell>
          <cell r="AA122" t="str">
            <v>Prestar sus servicios profesionales al Ministerio de Ciencia, Tecnología e Innovación con plena autonomía, técnica, administrativa y financiera en la Dirección de Gestión de Recursos para la CTeI para apoyar a las  direcciones técnicas en las actividades derivadas del diseño, estructuración, ejecución y evaluación, así como en el seguimiento de la planeación de los mecanismos de operación de CTel</v>
          </cell>
          <cell r="AB122" t="str">
            <v>2.2.2.1 Apoyar las actividades derivadas de la estructuración, planeación y diseño de los mecanismos de ciencia,tecnología e innovación a las direcciones técnicas del Ministerio en concordancia con las necesidades del
SNCTI.
2.2.2.2 Apoyar las actividades derivadas de la evaluación y entrega de resultados de los diferentes mecanismos de
operación de CTeI a las direcciones técnicas del Ministerio de acuerdo con lo estipulado en los términos de
referencia y lo indicado en los procedimientos internos vigentes de la Entidad.
2.2.2.3 Entregar los insumos técnicos necesarios para dar respuesta a los requerimientos de las dependencias del
Ministerio que surjan de las actividades derivadas de la estructuración, ejecución y evaluación de los diferentes
mecanismos de financiación de ciencia, tecnología e innovación.
2.2.2.4 Revisar los documentos necesarios que se deriven de la planeación y ejecución de los mecanismos e
instrumentos de operación de CTeI que se requieran en las diferentes direcciones técnicas e instancias de
decisión del Ministerio.
2.2.2.5 Proyectar respuestas claras, de fondo y en los tiempos definidos en la ley y en los procedimientos internos
frente a las peticiones, quejas, reclamos, denuncias y solicitudes que se presenten en el marco del apoyo a las
direcciones técnicas en las actividades derivadas del diseño, estructuración, ejecución, evaluación y
seguimiento de los diferentes mecanismos de operación de CTeI.
2.2.2.6 Asistir a las reuniones, los comités, mesas técnicas y/o de trabajo, y visitas de campo que se coordinen por
parte del Ministerio en el marco del apoyo a las direcciones técnicas en las actividades derivadas del diseño,
estructuración, ejecución, evaluación y seguimiento de los diferentes mecanismos de operación de CTeI.
2.2.2.7 Las demás relacionadas con el objeto del contrato, y que sean necesarias y/o le sean solicitadas por el
supervisor.</v>
          </cell>
          <cell r="AC122" t="str">
            <v>2.2.2.1 Apoyar las actividades derivadas de la estructuración, planeación y diseño de los mecanismos de ciencia,tecnología e innovación a las direcciones técnicas del Ministerio en concordancia con las necesidades del SNCTI.
2.2.2.2 Apoyar las actividades derivadas de la evaluación y entrega de resultados de los diferentes mecanismos de operación de CTeI a las direcciones técnicas del Ministerio de acuerdo con lo estipulado en los términos de referencia y lo indicado en los procedimientos internos vigentes de la Entidad.
2.2.2.3 Entregar los insumos técnicos necesarios para dar respuesta a los requerimientos de las dependencias del Ministerio que surjan de las actividades derivadas de la estructuración, ejecución y evaluación de los diferentes mecanismos de financiación de ciencia, tecnología e innovación.
2.2.2.4 Revisar los documentos necesarios que se deriven de la planeación y ejecución de los mecanismos e instrumentos de operación de CTeI que se requieran en las diferentes direcciones técnicas e instancias de decisión del Ministerio.
2.2.2.5 Proyectar respuestas claras, de fondo y en los tiempos definidos en la ley y en los procedimientos internos frente a las peticiones, quejas, reclamos, denuncias y solicitudes que se presenten en el marco del apoyo a las direcciones técnicas en las actividades derivadas del diseño, estructuración, ejecución, evaluación y seguimiento de los diferentes mecanismos de operación de CTeI.
2.2.2.6 Asistir a las reuniones, los comités, mesas técnicas y/o de trabajo, y visitas de campo que se coordinen por parte del Ministerio en el marco del apoyo a las direcciones técnicas en las actividades derivadas del diseño, estructuración, ejecución, evaluación y seguimiento de los diferentes mecanismos de operación de CTeI.
2.2.2.7 Las demás relacionadas con el objeto del contrato, y que sean necesarias y/o le sean solicitadas por el supervisor.</v>
          </cell>
          <cell r="AD122" t="str">
            <v>Dirección de Gestión de Recursos para la Ciencia, la Tecnología y la Innovación (CTel)</v>
          </cell>
          <cell r="AE122" t="str">
            <v>CAROLINA OTILIA MONTEALEGRE CASTILLO</v>
          </cell>
          <cell r="AF122">
            <v>20928128</v>
          </cell>
          <cell r="AG122" t="str">
            <v>Director de Gestión de Recursos para la Ciencia, la Tecnología y la Innovación (CTel)</v>
          </cell>
          <cell r="AH122">
            <v>46043</v>
          </cell>
          <cell r="AI122">
            <v>46044</v>
          </cell>
          <cell r="AJ122">
            <v>46224</v>
          </cell>
          <cell r="AK122">
            <v>180</v>
          </cell>
          <cell r="AL122">
            <v>44820000</v>
          </cell>
          <cell r="AM122" t="str">
            <v>No</v>
          </cell>
          <cell r="AN122">
            <v>7470000</v>
          </cell>
          <cell r="AO122">
            <v>30526</v>
          </cell>
          <cell r="AP122">
            <v>22726</v>
          </cell>
          <cell r="AQ122">
            <v>46044</v>
          </cell>
          <cell r="AR122" t="str">
            <v>C-3999-1000-1-53105B-
3999067-02</v>
          </cell>
          <cell r="AS122" t="str">
            <v>INVERSION</v>
          </cell>
          <cell r="AT122" t="str">
            <v>NACION</v>
          </cell>
          <cell r="AU122" t="str">
            <v>No</v>
          </cell>
          <cell r="AW122" t="str">
            <v>Supervisión</v>
          </cell>
          <cell r="AX122" t="str">
            <v>CAROLINA OTILIA MONTEALEGRE CASTILLO</v>
          </cell>
          <cell r="AY122" t="str">
            <v>Cédula</v>
          </cell>
          <cell r="AZ122">
            <v>20928128</v>
          </cell>
          <cell r="BA122">
            <v>0</v>
          </cell>
          <cell r="BB122" t="str">
            <v>Director de Gestión de Recursos para la Ciencia la Tecnologia e Innovacion (CTeI)</v>
          </cell>
          <cell r="BC122">
            <v>46044</v>
          </cell>
          <cell r="BD122">
            <v>46042</v>
          </cell>
          <cell r="BE122" t="str">
            <v>SEGUROS DEL ESTADO S.A.</v>
          </cell>
          <cell r="BF122" t="str">
            <v>2 CUMPLIMIENTO</v>
          </cell>
          <cell r="BG122" t="str">
            <v>1 PÓLIZA</v>
          </cell>
          <cell r="CJ122">
            <v>46224</v>
          </cell>
          <cell r="CK122">
            <v>0</v>
          </cell>
          <cell r="CN122">
            <v>44820000</v>
          </cell>
          <cell r="CO122" t="e">
            <v>#N/A</v>
          </cell>
          <cell r="CP122" t="e">
            <v>#N/A</v>
          </cell>
          <cell r="CQ122" t="e">
            <v>#N/A</v>
          </cell>
          <cell r="CR122">
            <v>80111600</v>
          </cell>
          <cell r="CS122" t="str">
            <v>https://community.secop.gov.co/Public/Tendering/OpportunityDetail/Index?noticeUID=CO1.NTC.9657496&amp;isFromPublicArea=True&amp;isModal=true&amp;asPopupView=true</v>
          </cell>
          <cell r="CT122" t="str">
            <v>En Ejecucion</v>
          </cell>
          <cell r="CU122">
            <v>46053</v>
          </cell>
          <cell r="CW122" t="str">
            <v>ENERO</v>
          </cell>
          <cell r="CX122" t="e">
            <v>#N/A</v>
          </cell>
          <cell r="CY122">
            <v>8</v>
          </cell>
          <cell r="CZ122" t="e">
            <v>#VALUE!</v>
          </cell>
        </row>
        <row r="123">
          <cell r="D123" t="str">
            <v>121-2026</v>
          </cell>
          <cell r="E123" t="str">
            <v>DGR-CPS-047-2026</v>
          </cell>
          <cell r="F123" t="str">
            <v>Contrato de Prestacion De Servicios Profesionales</v>
          </cell>
          <cell r="G123" t="str">
            <v>Contratación directa</v>
          </cell>
          <cell r="H123" t="str">
            <v xml:space="preserve">LAURA JOHANNA ORTIZ GONZALEZ	</v>
          </cell>
          <cell r="I123" t="str">
            <v>Cédula</v>
          </cell>
          <cell r="J123">
            <v>52865529</v>
          </cell>
          <cell r="K123">
            <v>5</v>
          </cell>
          <cell r="L123" t="str">
            <v>FEMENINO</v>
          </cell>
          <cell r="M123" t="str">
            <v>Natural</v>
          </cell>
          <cell r="N123" t="str">
            <v>Ninguno</v>
          </cell>
          <cell r="O123">
            <v>29753</v>
          </cell>
          <cell r="P123">
            <v>46192</v>
          </cell>
          <cell r="Q123">
            <v>45</v>
          </cell>
          <cell r="R123" t="str">
            <v>INGENIERIA ELECTRONICA</v>
          </cell>
          <cell r="S123" t="str">
            <v>CALLE 163 NO. 54C-68</v>
          </cell>
          <cell r="T123" t="str">
            <v>BOGOTA D.C.</v>
          </cell>
          <cell r="U123" t="str">
            <v>COLOMBIA</v>
          </cell>
          <cell r="V123" t="str">
            <v>LAURAJORTIZG@GMAIL.COM</v>
          </cell>
          <cell r="W123">
            <v>3017879507</v>
          </cell>
          <cell r="X123" t="str">
            <v>NA</v>
          </cell>
          <cell r="Y123" t="str">
            <v>NA</v>
          </cell>
          <cell r="Z123" t="str">
            <v>Titulo profesional + titulo especializacion de 22 meses de experiencia profesional a 32 meses de experiencia profesional (Resolución 861 de 2025)</v>
          </cell>
          <cell r="AA123" t="str">
            <v>Prestar sus servicios profesionales, con plena autonomía, técnica, administrativa y financiera, para realizar y/o apoyar las actividades de gestión y seguimiento de la supervisión de convenios y contratos a cargo de la  irección de Gestión de Recursos para la CTeI asociadas al equipo de Ingeniería y Tecnología, teniendo en cuenta los procesos y
procedimientos adoptados por la Entidad.</v>
          </cell>
          <cell r="AB123" t="str">
            <v>2.2.2.1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2.2.2.2 Hacer seguimiento y/o brindar apoyo técnico en la etapa precontractual de los procesos de la contratación derivada o directa que surjan de los mecanismos adelantados por la DGR.
2.2.2.3 Apoyar la revisión de los planes de trabajo operativos, en los cuales se detallen la ejecución presupuestal y las actividades en el marco de los contratos y/o convenios adelantados por la DGR.
2.2.2.4 Adelantar y/o apoyar las actividades necesarias para la oportuna aprobación de los desembolsos de recursos a que dé Iugar la ejecución de los convenios y/o contratos.
2.2.2.5 Adelantar y/o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y/o revisar y entregar oportunamente los informes de supervisión de los contratos y/o convenios a
cargo de la DGR conforme a los compromisos pactados.
2.2.2.7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a los Comités, reuniones, mesas de trabajo y/o visitas de campo requeridas para la correcta ejecución
del contrato y/o convenio, bajo la coordinación del supervisor(a) o cuando sea requerido según la gestión
contractual.
2.2.2.9 Apoyar el proceso de liquidación de los convenios y/o contratos designados, mediante la gestión; revisión;
subsanación y visto bueno, dentro del término pactado en cada uno de ellos.
2.2.2.10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v>
          </cell>
          <cell r="AC123" t="str">
            <v>2.2.2.1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2.2.2.2 Hacer seguimiento y/o brindar apoyo técnico en la etapa precontractual de los procesos de la contratación derivada o directa que surjan de los mecanismos adelantados por la DGR.
2.2.2.3 Apoyar la revisión de los planes de trabajo operativos, en los cuales se detallen la ejecución presupuestal y las actividades en el marco de los contratos y/o convenios adelantados por la DGR.
2.2.2.4 Adelantar y/o apoyar las actividades necesarias para la oportuna aprobación de los desembolsos de recursos a que dé Iugar la ejecución de los convenios y/o contratos.
2.2.2.5 Adelantar y/o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y/o revisar y entregar oportunamente los informes de supervisión de los contratos y/o convenios a cargo de la DGR conforme a los compromisos pactados.
2.2.2.7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a los Comités, reuniones, mesas de trabajo y/o visitas de campo requeridas para la correcta ejecución del contrato y/o convenio, bajo la coordinación del supervisor(a) o cuando sea requerido según la gestión contractual.
2.2.2.9 Apoyar el proceso de liquidación de los convenios y/o contratos designados, mediante la gestión; revisión; subsanación y visto bueno, dentro del término pactado en cada uno de ellos.
2.2.2.10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v>
          </cell>
          <cell r="AD123" t="str">
            <v>Dirección de Gestión de Recursos para la Ciencia, la Tecnología y la Innovación (CTel)</v>
          </cell>
          <cell r="AE123" t="str">
            <v>CAROLINA OTILIA MONTEALEGRE CASTILLO</v>
          </cell>
          <cell r="AF123">
            <v>20928128</v>
          </cell>
          <cell r="AG123" t="str">
            <v>Director de Gestión de Recursos para la Ciencia, la Tecnología y la Innovación (CTel)</v>
          </cell>
          <cell r="AH123">
            <v>46043</v>
          </cell>
          <cell r="AI123">
            <v>46045</v>
          </cell>
          <cell r="AJ123">
            <v>46225</v>
          </cell>
          <cell r="AK123">
            <v>180</v>
          </cell>
          <cell r="AL123">
            <v>44820000</v>
          </cell>
          <cell r="AM123" t="str">
            <v>No</v>
          </cell>
          <cell r="AN123">
            <v>7470000</v>
          </cell>
          <cell r="AO123">
            <v>30626</v>
          </cell>
          <cell r="AP123">
            <v>22826</v>
          </cell>
          <cell r="AQ123">
            <v>46044</v>
          </cell>
          <cell r="AR123" t="str">
            <v>C-3999-1000-1-53105B-
3999067-02</v>
          </cell>
          <cell r="AS123" t="str">
            <v>INVERSION</v>
          </cell>
          <cell r="AT123" t="str">
            <v>NACION</v>
          </cell>
          <cell r="AU123" t="str">
            <v>No</v>
          </cell>
          <cell r="AW123" t="str">
            <v>Supervisión</v>
          </cell>
          <cell r="AX123" t="str">
            <v>CAROLINA OTILIA MONTEALEGRE CASTILLO</v>
          </cell>
          <cell r="AY123" t="str">
            <v>Cédula</v>
          </cell>
          <cell r="AZ123">
            <v>20928128</v>
          </cell>
          <cell r="BA123">
            <v>0</v>
          </cell>
          <cell r="BB123" t="str">
            <v>Director de Gestión de Recursos para la Ciencia la Tecnologia e Innovacion (CTeI)</v>
          </cell>
          <cell r="BC123">
            <v>46045</v>
          </cell>
          <cell r="BD123">
            <v>46043</v>
          </cell>
          <cell r="BE123" t="str">
            <v>ASEGURADORA SOLIDARIA DE COLOMBIA</v>
          </cell>
          <cell r="BF123" t="str">
            <v>2 CUMPLIMIENTO</v>
          </cell>
          <cell r="BG123" t="str">
            <v>1 PÓLIZA</v>
          </cell>
          <cell r="CJ123">
            <v>46225</v>
          </cell>
          <cell r="CK123">
            <v>0</v>
          </cell>
          <cell r="CN123">
            <v>44820000</v>
          </cell>
          <cell r="CO123" t="e">
            <v>#N/A</v>
          </cell>
          <cell r="CP123" t="e">
            <v>#N/A</v>
          </cell>
          <cell r="CQ123" t="e">
            <v>#N/A</v>
          </cell>
          <cell r="CR123">
            <v>80111600</v>
          </cell>
          <cell r="CS123" t="str">
            <v>https://community.secop.gov.co/Public/Tendering/OpportunityDetail/Index?noticeUID=CO1.NTC.9658136&amp;isFromPublicArea=True&amp;isModal=true&amp;asPopupView=true</v>
          </cell>
          <cell r="CT123" t="str">
            <v>En Ejecucion</v>
          </cell>
          <cell r="CU123">
            <v>46053</v>
          </cell>
          <cell r="CW123" t="str">
            <v>ENERO</v>
          </cell>
          <cell r="CX123" t="e">
            <v>#N/A</v>
          </cell>
          <cell r="CY123">
            <v>6</v>
          </cell>
          <cell r="CZ123" t="e">
            <v>#VALUE!</v>
          </cell>
        </row>
        <row r="124">
          <cell r="D124" t="str">
            <v>122-2026</v>
          </cell>
          <cell r="E124" t="str">
            <v>DGR-CPS-048-2026</v>
          </cell>
          <cell r="F124" t="str">
            <v>Contrato de Prestacion De Servicios Profesionales</v>
          </cell>
          <cell r="G124" t="str">
            <v>Contratación directa</v>
          </cell>
          <cell r="H124" t="str">
            <v>DAVID ARTURO CASTILLO GUERRA</v>
          </cell>
          <cell r="I124" t="str">
            <v>Cédula</v>
          </cell>
          <cell r="J124">
            <v>7187521</v>
          </cell>
          <cell r="K124">
            <v>4</v>
          </cell>
          <cell r="L124" t="str">
            <v>MASCULINO</v>
          </cell>
          <cell r="M124" t="str">
            <v>Natural</v>
          </cell>
          <cell r="N124" t="str">
            <v>Ninguno</v>
          </cell>
          <cell r="O124">
            <v>30900</v>
          </cell>
          <cell r="P124">
            <v>46192</v>
          </cell>
          <cell r="Q124">
            <v>41</v>
          </cell>
          <cell r="R124" t="str">
            <v>INGENIERIA AGRONOMICA</v>
          </cell>
          <cell r="S124" t="str">
            <v>CALLE 23B BIS 74B 29</v>
          </cell>
          <cell r="T124" t="str">
            <v>TUNJA</v>
          </cell>
          <cell r="U124" t="str">
            <v>COLOMBIA</v>
          </cell>
          <cell r="V124" t="str">
            <v>DAVIDCASTILLOAG@GMAIL.COM</v>
          </cell>
          <cell r="W124">
            <v>3108144144</v>
          </cell>
          <cell r="X124" t="str">
            <v>NA</v>
          </cell>
          <cell r="Y124" t="str">
            <v>NA</v>
          </cell>
          <cell r="Z124" t="str">
            <v>Titulo profesional + titulo especializacion de 0 meses de experiencia profesional a 22 meses de experiencia profesional (Resolución 861 de 2025)</v>
          </cell>
          <cell r="AA124" t="str">
            <v>Prestar sus servicios profesionales al Ministerio de Ciencia, Tecnología e Innovación con plena autonomía, técnica, administrativa y financiera en la Dirección de Gestión de Recursos para la CTeI, para apoyar en el diseño, revisión, verificación de requisitos de los mecanismos de operación de CTeI y acompañar el seguimiento técnico y financiero en el apoyo a la supervisión y liquidación de los contratos y convenios.</v>
          </cell>
          <cell r="AB124" t="str">
            <v>2.2.2.1 Realizar el apoyo al diseño y revisión técnica de los términos de referencia de los mecanismos de operación de
CTeI y los requisitos establecidos en este, en concordancia con las necesidades del SNCTI y lo dispuesto por
las direcciones técnicas del Ministerio.
2.2.2.2 Realizar la verificación de requisitos de los mecanismos de operación de CTeI.
2.2.2.3 Consolidar y entregar los resultados de la verificación de requisitos de los mecanismos de operación de CTeI de
acuerdo con lo definido en los términos de referencia, los procedimientos internos y lo dispuesto por las
direcciones técnicas del Ministerio, así como el análisis estadístico de los resultados de la etapa de verificación
de requisitos de los mecanismos de operación de CTeI.
2.2.2.4 Apoyar en la elaboración y/o revisión técnica y financiera de los informes de supervisión frente a los informes
periódicos de avance, así como para la liquidación y el paz y salvo de los contratos y/o convenios cuya
supervisión esté a cargo de la Dirección de Gestión de Recursos.
2.2.2.5 Asistir a los comités, reuniones, mesas de trabajo y/o visitas de campo solicitadas por las entidades
ejecutoras/cooperantes, entidades de control y/o requeridas en las actividades de apoyo a la supervisión del
contrato y/o convenio, bajo la coordinación del supervisor(a) del contrato y/o convenio.
2.2.2.6 Realizar el seguimiento para el cumplimiento de las metas de liquidación de los contratos y/o convenios, bajo la
coordinación del supervisor(a) del contrato y/o convenio.
2.2.2.7 Realizar la organización, conformación, verificación y cargue de los documentos que conforman cada uno de
los expedientes de los contratos, convenios y/o demás actividades de CTel en las plataformas establecidas por
el Ministerio que le sean asignados.
2.2.2.8 Entregar los insumos necesarios para dar respuesta a los requerimientos de las dependencias del Ministerio
que surjan frente a la verificación de requisitos de los mecanismos de operación de CTeI, así como los que
surjan en dentro de las actividades de apoyo a la supervisión y liquidación de contratos y/o convenios.
2.2.2.9 Proyectar respuestas claras, de fondo y en los tiempos definidos en la ley y en los procedimientos internos
frente a las peticiones, quejas, reclamos, denuncias y solicitudes que se presenten en el marco de la
verificación de requisitos de los diferentes mecanismos de operación de CTeI, así como los que surjan en
dentro de las actividades de apoyo a la supervisión y liquidación de contratos y/o convenios.
2.2.2.10 Las demás relacionadas con el objeto del contrato, y que sean necesarias y/o le sean solicitadas por el
supervisor.</v>
          </cell>
          <cell r="AC124" t="str">
            <v>2.2.2.1 Realizar el apoyo al diseño y revisión técnica de los términos de referencia de los mecanismos de operación de CTeI y los requisitos establecidos en este, en concordancia con las necesidades del SNCTI y lo dispuesto por las direcciones técnicas del Ministerio.
2.2.2.2 Realizar la verificación de requisitos de los mecanismos de operación de CTeI.
2.2.2.3 Consolidar y entregar los resultados de la verificación de requisitos de los mecanismos de operación de CTeI de acuerdo con lo definido en los términos de referencia, los procedimientos internos y lo dispuesto por las direcciones técnicas del Ministerio, así como el análisis estadístico de los resultados de la etapa de verificación de requisitos de los mecanismos de operación de CTeI.
2.2.2.4 Apoyar en la elaboración y/o revisión técnica y financiera de los informes de supervisión frente a los informes periódicos de avance, así como para la liquidación y el paz y salvo de los contratos y/o convenios cuya supervisión esté a cargo de la Dirección de Gestión de Recursos.
2.2.2.5 Asistir a los comités, reuniones, mesas de trabajo y/o visitas de campo solicitadas por las entidades ejecutoras/cooperantes, entidades de control y/o requeridas en las actividades de apoyo a la supervisión del contrato y/o convenio, bajo la coordinación del supervisor(a) del contrato y/o convenio.
2.2.2.6 Realizar el seguimiento para el cumplimiento de las metas de liquidación de los contratos y/o convenios, bajo la coordinación del supervisor(a) del contrato y/o convenio.
2.2.2.7 Realizar la organización, conformación, verificación y cargue de los documentos que conforman cada uno de los expedientes de los contratos, convenios y/o demás actividades de CTel en las plataformas establecidas por el Ministerio que le sean asignados.
2.2.2.8 Entregar los insumos necesarios para dar respuesta a los requerimientos de las dependencias del Ministerio que surjan frente a la verificación de requisitos de los mecanismos de operación de CTeI, así como los que surjan en dentro de las actividades de apoyo a la supervisión y liquidación de contratos y/o convenios.
2.2.2.9 Proyectar respuestas claras, de fondo y en los tiempos definidos en la ley y en los procedimientos internos frente a las peticiones, quejas, reclamos, denuncias y solicitudes que se presenten en el marco de la verificación de requisitos de los diferentes mecanismos de operación de CTeI, así como los que surjan en dentro de las actividades de apoyo a la supervisión y liquidación de contratos y/o convenios.
2.2.2.10 Las demás relacionadas con el objeto del contrato, y que sean necesarias y/o le sean solicitadas por el supervisor.</v>
          </cell>
          <cell r="AD124" t="str">
            <v>Dirección de Gestión de Recursos para la Ciencia, la Tecnología y la Innovación (CTel)</v>
          </cell>
          <cell r="AE124" t="str">
            <v>CAROLINA OTILIA MONTEALEGRE CASTILLO</v>
          </cell>
          <cell r="AF124">
            <v>20928128</v>
          </cell>
          <cell r="AG124" t="str">
            <v>Director de Gestión de Recursos para la Ciencia, la Tecnología y la Innovación (CTel)</v>
          </cell>
          <cell r="AH124">
            <v>46041</v>
          </cell>
          <cell r="AI124">
            <v>46042</v>
          </cell>
          <cell r="AJ124">
            <v>46222</v>
          </cell>
          <cell r="AK124">
            <v>180</v>
          </cell>
          <cell r="AL124">
            <v>39000000</v>
          </cell>
          <cell r="AM124" t="str">
            <v>No</v>
          </cell>
          <cell r="AN124">
            <v>6500000</v>
          </cell>
          <cell r="AO124">
            <v>30826</v>
          </cell>
          <cell r="AP124">
            <v>18926</v>
          </cell>
          <cell r="AQ124">
            <v>46042</v>
          </cell>
          <cell r="AR124" t="str">
            <v>C-3999-1000-1-53105B-
3999067-02</v>
          </cell>
          <cell r="AS124" t="str">
            <v>INVERSION</v>
          </cell>
          <cell r="AT124" t="str">
            <v>NACION</v>
          </cell>
          <cell r="AU124" t="str">
            <v>No</v>
          </cell>
          <cell r="AW124" t="str">
            <v>Supervisión</v>
          </cell>
          <cell r="AX124" t="str">
            <v>CAROLINA OTILIA MONTEALEGRE CASTILLO</v>
          </cell>
          <cell r="AY124" t="str">
            <v>Cédula</v>
          </cell>
          <cell r="AZ124">
            <v>20928128</v>
          </cell>
          <cell r="BA124">
            <v>0</v>
          </cell>
          <cell r="BB124" t="str">
            <v>Director de Gestión de Recursos para la Ciencia la Tecnologia e Innovacion (CTeI)</v>
          </cell>
          <cell r="BC124">
            <v>46042</v>
          </cell>
          <cell r="BD124">
            <v>46041</v>
          </cell>
          <cell r="BE124" t="str">
            <v>COMPAÑIA MUNDIAL DE SEGUROS S.A</v>
          </cell>
          <cell r="BF124" t="str">
            <v>2 CUMPLIMIENTO</v>
          </cell>
          <cell r="BG124" t="str">
            <v>1 PÓLIZA</v>
          </cell>
          <cell r="CJ124">
            <v>46222</v>
          </cell>
          <cell r="CK124">
            <v>0</v>
          </cell>
          <cell r="CN124">
            <v>39000000</v>
          </cell>
          <cell r="CO124" t="e">
            <v>#N/A</v>
          </cell>
          <cell r="CP124" t="e">
            <v>#N/A</v>
          </cell>
          <cell r="CQ124" t="e">
            <v>#N/A</v>
          </cell>
          <cell r="CR124">
            <v>80111600</v>
          </cell>
          <cell r="CS124" t="str">
            <v>https://community.secop.gov.co/Public/Tendering/OpportunityDetail/Index?noticeUID=CO1.NTC.9616948&amp;isFromPublicArea=True&amp;isModal=true&amp;asPopupView=true</v>
          </cell>
          <cell r="CT124" t="str">
            <v>En Ejecucion</v>
          </cell>
          <cell r="CU124">
            <v>46053</v>
          </cell>
          <cell r="CW124" t="str">
            <v>ENERO</v>
          </cell>
          <cell r="CX124" t="e">
            <v>#N/A</v>
          </cell>
          <cell r="CY124">
            <v>7</v>
          </cell>
          <cell r="CZ124" t="e">
            <v>#VALUE!</v>
          </cell>
        </row>
        <row r="125">
          <cell r="D125" t="str">
            <v>123-2026</v>
          </cell>
          <cell r="E125" t="str">
            <v>DGR-CPS-049-2026</v>
          </cell>
          <cell r="F125" t="str">
            <v>Contrato de Prestacion De Servicios Profesionales</v>
          </cell>
          <cell r="G125" t="str">
            <v>Contratación directa</v>
          </cell>
          <cell r="H125" t="str">
            <v>DANIELA FERNANDA LOPEZ BARRAGAN</v>
          </cell>
          <cell r="I125" t="str">
            <v>Cédula</v>
          </cell>
          <cell r="J125">
            <v>1104702565</v>
          </cell>
          <cell r="K125">
            <v>0</v>
          </cell>
          <cell r="L125" t="str">
            <v>FEMENINO</v>
          </cell>
          <cell r="M125" t="str">
            <v>Natural</v>
          </cell>
          <cell r="N125" t="str">
            <v>Ninguno</v>
          </cell>
          <cell r="O125">
            <v>33072</v>
          </cell>
          <cell r="P125">
            <v>46192</v>
          </cell>
          <cell r="Q125">
            <v>35</v>
          </cell>
          <cell r="R125" t="str">
            <v>MERCADEO NACIONAL E INTERNACIONAL</v>
          </cell>
          <cell r="S125" t="str">
            <v>CRA 84 # 77A-17 APTO 402</v>
          </cell>
          <cell r="T125" t="str">
            <v>BOGOTA D.C.</v>
          </cell>
          <cell r="U125" t="str">
            <v>COLOMBIA</v>
          </cell>
          <cell r="V125" t="str">
            <v>DANILB12@HOTMAIL.COM</v>
          </cell>
          <cell r="W125">
            <v>3015505467</v>
          </cell>
          <cell r="X125" t="str">
            <v>NA</v>
          </cell>
          <cell r="Y125" t="str">
            <v>NA</v>
          </cell>
          <cell r="Z125" t="str">
            <v>Titulo profesional + titulo especializacion de 22 meses de experiencia profesional a 32 meses de experiencia profesional (Resolución 861 de 2025)</v>
          </cell>
          <cell r="AA125" t="str">
            <v>Prestar sus servicios profesionales, con plena autonomía, técnica, administrativa y financiera, para realizar y/o apoyar las actividades de gestión y seguimiento de la supervisión de convenios y contratos a cargo de la Dirección de Gestión de Recursos para la CTeI asociadas al equipo de Vocaciones y Formación, teniendo en cuenta los procesos y
procedimientos adoptados por la Entidad.</v>
          </cell>
          <cell r="AB125" t="str">
            <v>2.2.2.1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2.2.2.2 Hacer seguimiento y/o brindar apoyo técnico en la etapa precontractual de los procesos de la contratación
derivada o directa que surjan de los mecanismos adelantados por la DGR.
2.2.2.3 Apoyar la revisión de los planes de trabajo operativos, en los cuales se detallen la ejecución presupuestal y las
actividades en el marco de los contratos y/o convenios adelantados por la DGR.
2.2.2.4 Adelantar y/o apoyar las actividades necesarias para la oportuna aprobación de los desembolsos de recursos a
que dé Iugar la ejecución de los convenios y/o contratos.
2.2.2.5 Adelantar y/o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y/o revisar y entregar oportunamente los informes de supervisión de los contratos y/o convenios a
cargo de la DGR conforme a los compromisos pactados.
2.2.2.7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a los Comités, reuniones, mesas de trabajo y/o visitas de campo requeridas para la correcta ejecución
del contrato y/o convenio, bajo la coordinación del supervisor(a) o cuando sea requerido según la gestión
contractual. 
2.2.2.9 Apoyar el proceso de liquidación de los convenios y/o contratos designados, mediante la gestión; revisión;
subsanación y visto bueno, dentro del término pactado en cada uno de ellos.
2.2.2.10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2.2.2.11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2.2.2.12 Las demás relacionadas con el objeto del contrato, y que sean necesarias y/o le sean solicitadas por el
supervisor</v>
          </cell>
          <cell r="AC125" t="str">
            <v>2.2.2.1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2.2.2.2 Hacer seguimiento y/o brindar apoyo técnico en la etapa precontractual de los procesos de la contratación derivada o directa que surjan de los mecanismos adelantados por la DGR.
2.2.2.3 Apoyar la revisión de los planes de trabajo operativos, en los cuales se detallen la ejecución presupuestal y las actividades en el marco de los contratos y/o convenios adelantados por la DGR.
2.2.2.4 Adelantar y/o apoyar las actividades necesarias para la oportuna aprobación de los desembolsos de recursos a que dé Iugar la ejecución de los convenios y/o contratos.
2.2.2.5 Adelantar y/o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y/o revisar y entregar oportunamente los informes de supervisión de los contratos y/o convenios a cargo de la DGR conforme a los compromisos pactados.
2.2.2.7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a los Comités, reuniones, mesas de trabajo y/o visitas de campo requeridas para la correcta ejecución del contrato y/o convenio, bajo la coordinación del supervisor(a) o cuando sea requerido según la gestión contractual. 
2.2.2.9 Apoyar el proceso de liquidación de los convenios y/o contratos designados, mediante la gestión; revisión; subsanación y visto bueno, dentro del término pactado en cada uno de ellos.
2.2.2.10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2.2.2.11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2.2.2.12 Las demás relacionadas con el objeto del contrato, y que sean necesarias y/o le sean solicitadas por el supervisor</v>
          </cell>
          <cell r="AD125" t="str">
            <v>Dirección de Gestión de Recursos para la Ciencia, la Tecnología y la Innovación (CTel)</v>
          </cell>
          <cell r="AE125" t="str">
            <v>CAROLINA OTILIA MONTEALEGRE CASTILLO</v>
          </cell>
          <cell r="AF125">
            <v>20928128</v>
          </cell>
          <cell r="AG125" t="str">
            <v>Director de Gestión de Recursos para la Ciencia, la Tecnología y la Innovación (CTel)</v>
          </cell>
          <cell r="AH125">
            <v>46043</v>
          </cell>
          <cell r="AI125">
            <v>46044</v>
          </cell>
          <cell r="AJ125">
            <v>46224</v>
          </cell>
          <cell r="AK125">
            <v>180</v>
          </cell>
          <cell r="AL125">
            <v>47580000</v>
          </cell>
          <cell r="AM125" t="str">
            <v>No</v>
          </cell>
          <cell r="AN125">
            <v>7929999.9999999991</v>
          </cell>
          <cell r="AO125">
            <v>30926</v>
          </cell>
          <cell r="AP125">
            <v>25426</v>
          </cell>
          <cell r="AQ125">
            <v>46044</v>
          </cell>
          <cell r="AR125" t="str">
            <v>C-3999-1000-1-53105B-
3999067-02</v>
          </cell>
          <cell r="AS125" t="str">
            <v>INVERSION</v>
          </cell>
          <cell r="AT125" t="str">
            <v>NACION</v>
          </cell>
          <cell r="AU125" t="str">
            <v>No</v>
          </cell>
          <cell r="AW125" t="str">
            <v>Supervisión</v>
          </cell>
          <cell r="AX125" t="str">
            <v>CAROLINA OTILIA MONTEALEGRE CASTILLO</v>
          </cell>
          <cell r="AY125" t="str">
            <v>Cédula</v>
          </cell>
          <cell r="AZ125">
            <v>20928128</v>
          </cell>
          <cell r="BA125">
            <v>0</v>
          </cell>
          <cell r="BB125" t="str">
            <v>Director de Gestión de Recursos para la Ciencia la Tecnologia e Innovacion (CTeI)</v>
          </cell>
          <cell r="BC125">
            <v>46044</v>
          </cell>
          <cell r="BD125">
            <v>46043</v>
          </cell>
          <cell r="BE125" t="str">
            <v>COMPAÑIA MUNDIAL DE SEGUROS S.A</v>
          </cell>
          <cell r="BF125" t="str">
            <v>2 CUMPLIMIENTO</v>
          </cell>
          <cell r="BG125" t="str">
            <v>1 PÓLIZA</v>
          </cell>
          <cell r="CJ125">
            <v>46224</v>
          </cell>
          <cell r="CK125">
            <v>0</v>
          </cell>
          <cell r="CN125">
            <v>47580000</v>
          </cell>
          <cell r="CO125" t="e">
            <v>#N/A</v>
          </cell>
          <cell r="CP125" t="e">
            <v>#N/A</v>
          </cell>
          <cell r="CQ125" t="e">
            <v>#N/A</v>
          </cell>
          <cell r="CR125">
            <v>80111600</v>
          </cell>
          <cell r="CS125" t="str">
            <v>https://community.secop.gov.co/Public/Tendering/OpportunityDetail/Index?noticeUID=CO1.NTC.9658241&amp;isFromPublicArea=True&amp;isModal=true&amp;asPopupView=true</v>
          </cell>
          <cell r="CT125" t="str">
            <v>En Ejecucion</v>
          </cell>
          <cell r="CU125">
            <v>46053</v>
          </cell>
          <cell r="CW125" t="str">
            <v>ENERO</v>
          </cell>
          <cell r="CX125" t="e">
            <v>#N/A</v>
          </cell>
          <cell r="CY125">
            <v>0</v>
          </cell>
          <cell r="CZ125" t="e">
            <v>#VALUE!</v>
          </cell>
        </row>
        <row r="126">
          <cell r="D126" t="str">
            <v>124-2026</v>
          </cell>
          <cell r="E126" t="str">
            <v>DGR-CPS-050-2026</v>
          </cell>
          <cell r="F126" t="str">
            <v>Contrato de Prestacion De Servicios Profesionales</v>
          </cell>
          <cell r="G126" t="str">
            <v>Contratación directa</v>
          </cell>
          <cell r="H126" t="str">
            <v>MICHELLE BRIGGITE QUIROGA ORDUZ</v>
          </cell>
          <cell r="I126" t="str">
            <v>Cédula</v>
          </cell>
          <cell r="J126">
            <v>1018408136</v>
          </cell>
          <cell r="K126">
            <v>2</v>
          </cell>
          <cell r="L126" t="str">
            <v>FEMENINO</v>
          </cell>
          <cell r="M126" t="str">
            <v>Natural</v>
          </cell>
          <cell r="N126" t="str">
            <v>Ninguno</v>
          </cell>
          <cell r="O126">
            <v>31741</v>
          </cell>
          <cell r="P126">
            <v>46192</v>
          </cell>
          <cell r="Q126">
            <v>39</v>
          </cell>
          <cell r="R126" t="str">
            <v>INGENIERIA ELECTRONICA</v>
          </cell>
          <cell r="S126" t="str">
            <v>CALLE 63 F 74 B 30</v>
          </cell>
          <cell r="T126" t="str">
            <v>BOGOTA D.C.</v>
          </cell>
          <cell r="U126" t="str">
            <v>COLOMBIA</v>
          </cell>
          <cell r="V126" t="str">
            <v>BRIGGITE23@HOTMAIL.COM</v>
          </cell>
          <cell r="W126">
            <v>6015497231</v>
          </cell>
          <cell r="X126" t="str">
            <v>NA</v>
          </cell>
          <cell r="Y126" t="str">
            <v>NA</v>
          </cell>
          <cell r="Z126" t="str">
            <v>Titulo profesional + titulo especializacion de 22 meses de experiencia profesional a 32 meses de experiencia profesional (Resolución 861 de 2025)</v>
          </cell>
          <cell r="AA126" t="str">
            <v>Prestar sus servicios profesionales con plena autonomía, técnica, administrativa y financiera,para realizar el apoyo al seguimiento técnico y financiero de los contratos y convenios en el equipo de Ingeniería y Tecnología de la Dirección de Gestión de Recursos para la CteI.</v>
          </cell>
          <cell r="AB126" t="str">
            <v>2.2.2.1 Apoyar la supervisión técnica, administrativa, financiera, contable y jurídica de los convenios y/o contratos que le sean asignados, cumpliendo con calidad, oportunidad y pertinencia de acuerdo con la normatividad, manuales, guías y procedimientos; asociados a la supervisión de contratos y/o convenios.
2.2.2.2 Brindar apoyo técnico y/o financiero en la etapa precontractual de los procesos de la contratación derivada o directa que surjan de los mecanismos adelantados por la DGR.
2.2.2.3 Revisar los planes de trabajo operativos, en los cuales se detallen la ejecución presupuestal y las actividades en el marco de los contratos y/o convenios adelantados por la DGR.
2.2.2.4 Apoyar y gestionar las actividades necesarias para la oportuna aprobación de los desembolsos de recursos a que dé Iugar la ejecución de los convenios y/o contratos.
2.2.2.5 Gestionar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 entregar oportunamente los informes de supervisión técnicos y/o financieros de los contratos y/o convenios a cargo de la DGR conforme a los compromisos pactados.
2.2.2.7 Proporcionar los insumos necesarios para atender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y/o preparar los insumos necesarios para los comités, reuniones, mesas de trabajo y/o visitas de campo requeridas para la correcta ejecución del contrato y/o convenio y elaborar los soportes documentales, bajo la coordinación del supervisor(a) o cuando sea requerido según la gestión contractual.
2.2.2.9 Gestionar el proceso de liquidación de los convenios y/o contratos asignados, mediante la revisión integral del expediente, elaboración de los documentos y subsanaciones, dentro del término pactado en cada uno de ellos y demás gestiones necesarias.
2.2.2.10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2.2.2.11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2.2.2.12 Realizar sus actividades de acuerdo con la organización y planificación del equipo, asegurando el cumplimiento de los objetivos establecidos por la DGR
2.2.2.13 Las demás relacionadas con el objeto del contrato, y que sean necesarias y/o le sean solicitadas por el superviso</v>
          </cell>
          <cell r="AC126" t="str">
            <v>2.2.2.1 Apoyar la supervisión técnica, administrativa, financiera, contable y jurídica de los convenios y/o contratos que le sean asignados, cumpliendo con calidad, oportunidad y pertinencia de acuerdo con la normatividad, manuales, guías y procedimientos; asociados a la supervisión de contratos y/o convenios.
2.2.2.2 Brindar apoyo técnico y/o financiero en la etapa precontractual de los procesos de la contratación derivada o directa que surjan de los mecanismos adelantados por la DGR.
2.2.2.3 Revisar los planes de trabajo operativos, en los cuales se detallen la ejecución presupuestal y las actividades en el marco de los contratos y/o convenios adelantados por la DGR.
2.2.2.4 Apoyar y gestionar las actividades necesarias para la oportuna aprobación de los desembolsos de recursos a que dé Iugar la ejecución de los convenios y/o contratos.
2.2.2.5 Gestionar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 entregar oportunamente los informes de supervisión técnicos y/o financieros de los contratos y/o convenios a cargo de la DGR conforme a los compromisos pactados.
2.2.2.7 Proporcionar los insumos necesarios para atender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y/o preparar los insumos necesarios para los comités, reuniones, mesas de trabajo y/o visitas de campo requeridas para la correcta ejecución del contrato y/o convenio y elaborar los soportes documentales, bajo la coordinación del supervisor(a) o cuando sea requerido según la gestión contractual.
2.2.2.9 Gestionar el proceso de liquidación de los convenios y/o contratos asignados, mediante la revisión integral del expediente, elaboración de los documentos y subsanaciones, dentro del término pactado en cada uno de ellos y demás gestiones necesarias.
2.2.2.10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2.2.2.11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2.2.2.12 Realizar sus actividades de acuerdo con la organización y planificación del equipo, asegurando el cumplimiento de los objetivos establecidos por la DGR
2.2.2.13 Las demás relacionadas con el objeto del contrato, y que sean necesarias y/o le sean solicitadas por el superviso</v>
          </cell>
          <cell r="AD126" t="str">
            <v>Dirección de Gestión de Recursos para la Ciencia, la Tecnología y la Innovación (CTel)</v>
          </cell>
          <cell r="AE126" t="str">
            <v>CAROLINA OTILIA MONTEALEGRE CASTILLO</v>
          </cell>
          <cell r="AF126">
            <v>20928128</v>
          </cell>
          <cell r="AG126" t="str">
            <v>Director de Gestión de Recursos para la Ciencia, la Tecnología y la Innovación (CTel)</v>
          </cell>
          <cell r="AH126">
            <v>46043</v>
          </cell>
          <cell r="AI126">
            <v>46045</v>
          </cell>
          <cell r="AJ126">
            <v>46225</v>
          </cell>
          <cell r="AK126">
            <v>180</v>
          </cell>
          <cell r="AL126">
            <v>43260000</v>
          </cell>
          <cell r="AM126" t="str">
            <v>No</v>
          </cell>
          <cell r="AN126">
            <v>7210000</v>
          </cell>
          <cell r="AO126">
            <v>31026</v>
          </cell>
          <cell r="AP126">
            <v>22926</v>
          </cell>
          <cell r="AQ126">
            <v>46044</v>
          </cell>
          <cell r="AR126" t="str">
            <v>C-3999-1000-1-53105B-
3999067-02</v>
          </cell>
          <cell r="AS126" t="str">
            <v>INVERSION</v>
          </cell>
          <cell r="AT126" t="str">
            <v>NACION</v>
          </cell>
          <cell r="AU126" t="str">
            <v>No</v>
          </cell>
          <cell r="AW126" t="str">
            <v>Supervisión</v>
          </cell>
          <cell r="AX126" t="str">
            <v>CAROLINA OTILIA MONTEALEGRE CASTILLO</v>
          </cell>
          <cell r="AY126" t="str">
            <v>Cédula</v>
          </cell>
          <cell r="AZ126">
            <v>20928128</v>
          </cell>
          <cell r="BA126">
            <v>0</v>
          </cell>
          <cell r="BB126" t="str">
            <v>Director de Gestión de Recursos para la Ciencia la Tecnologia e Innovacion (CTeI)</v>
          </cell>
          <cell r="BC126">
            <v>46045</v>
          </cell>
          <cell r="BD126">
            <v>46043</v>
          </cell>
          <cell r="BE126" t="str">
            <v>SEGUROS DEL ESTADO S.A.</v>
          </cell>
          <cell r="BF126" t="str">
            <v>2 CUMPLIMIENTO</v>
          </cell>
          <cell r="BG126" t="str">
            <v>1 PÓLIZA</v>
          </cell>
          <cell r="CJ126">
            <v>46225</v>
          </cell>
          <cell r="CK126">
            <v>0</v>
          </cell>
          <cell r="CN126">
            <v>43260000</v>
          </cell>
          <cell r="CO126" t="e">
            <v>#N/A</v>
          </cell>
          <cell r="CP126" t="e">
            <v>#N/A</v>
          </cell>
          <cell r="CQ126" t="e">
            <v>#N/A</v>
          </cell>
          <cell r="CR126">
            <v>80111600</v>
          </cell>
          <cell r="CS126" t="str">
            <v>https://community.secop.gov.co/Public/Tendering/OpportunityDetail/Index?noticeUID=CO1.NTC.9657915&amp;isFromPublicArea=True&amp;isModal=true&amp;asPopupView=true</v>
          </cell>
          <cell r="CT126" t="str">
            <v>En Ejecucion</v>
          </cell>
          <cell r="CU126">
            <v>46053</v>
          </cell>
          <cell r="CW126" t="str">
            <v>ENERO</v>
          </cell>
          <cell r="CX126" t="e">
            <v>#N/A</v>
          </cell>
          <cell r="CY126">
            <v>9</v>
          </cell>
          <cell r="CZ126" t="e">
            <v>#VALUE!</v>
          </cell>
        </row>
        <row r="127">
          <cell r="D127" t="str">
            <v>125-2026</v>
          </cell>
          <cell r="E127" t="str">
            <v>CPS-196-2026</v>
          </cell>
          <cell r="F127" t="str">
            <v>Contrato de Prestacion De Servicios Profesionales</v>
          </cell>
          <cell r="G127" t="str">
            <v>Contratación directa</v>
          </cell>
          <cell r="H127" t="str">
            <v>ZULMA HASBLEIDY VIANCHA SANCHEZ</v>
          </cell>
          <cell r="I127" t="str">
            <v>Cédula</v>
          </cell>
          <cell r="J127">
            <v>46377386</v>
          </cell>
          <cell r="K127">
            <v>3</v>
          </cell>
          <cell r="L127" t="str">
            <v>MASCULINO</v>
          </cell>
          <cell r="M127" t="str">
            <v>Natural</v>
          </cell>
          <cell r="N127" t="str">
            <v>Ninguno</v>
          </cell>
          <cell r="O127">
            <v>28984</v>
          </cell>
          <cell r="P127">
            <v>46192</v>
          </cell>
          <cell r="Q127">
            <v>47</v>
          </cell>
          <cell r="R127" t="str">
            <v xml:space="preserve">INGENIERO DE SISTEMAS Y COMPUTACION	</v>
          </cell>
          <cell r="S127" t="str">
            <v xml:space="preserve">CALLE 167 A  # 48 20 INT 6 APTO 401 GRANADA NORTE </v>
          </cell>
          <cell r="T127" t="str">
            <v>BOGOTA D.C.</v>
          </cell>
          <cell r="U127" t="str">
            <v>COLOMBIA</v>
          </cell>
          <cell r="V127" t="str">
            <v>ZUVISANCHEZ@GMAIL.COM</v>
          </cell>
          <cell r="W127">
            <v>3123069094</v>
          </cell>
          <cell r="X127" t="str">
            <v>NA</v>
          </cell>
          <cell r="Y127" t="str">
            <v>NA</v>
          </cell>
          <cell r="Z127" t="str">
            <v>Titulo profesional + titulo especializacion de 22 meses de experiencia profesional a 32 meses de experiencia profesional (Resolución 861 de 2025)</v>
          </cell>
          <cell r="AA127" t="str">
            <v>El CONTRATISTA se obliga a prestar a LA ENTIDAD, con plena autonomía técnica y administrativa, los servicios profesionales especializados para brindar apoyo en el fortalecimiento de capacidades para la Gobernanza de la CTeI y el diseño e implementación de Políticas Públicas en Ciencia, Tecnología e Innovación con enfoque territorial, desde la Dirección de Capacidades y Apropiación del Conocimiento del Ministerio de Ciencia, Tecnología e Innovación.</v>
          </cell>
          <cell r="AB127" t="str">
            <v>2.2.2.1. Apoyar en el diseño e implementación de estrategias para promover que las regiones cuenten
con políticas de ciencia, tecnología e innovación (CTeI) acordes con su ámbito regional y en sintonías con
la política nacional, desde el equipo de Capacidades Territoriales de la Dirección de Capacidades y
Apropiación del Conocimiento.
2.2.2.2. Apoyar en la contribución del fortalecimiento de los sistemas regionales de CTeI, a través de la
orientación que requieran los territorios para consolidar sus capacidades, arquitectura y gobernanza
multinivel sectorial.
2.2.2.3. Apoyar en la estructuración e implementación de una estrategia de medición y seguimiento de la
gobernanza en los ecosistemas departamentales de CTeI.
2.2.2.4. Apoyar en la estructuración de una estrategia de fortalecimiento y articulación de capacidades de
gobernanza multinivel en CTeI en las regiones.
2.2.2.5. Apoyar, acompañar y orientar técnicamente a los Consejos Departamentales de Ciencia,
Tecnología e Innovación (CODECTI) asignados por la Dirección, para el fortalecimiento de su arquitectura
institucional y gobernanza, y entregar un informe trimestral de avance sobre los procesos desarrollados
por dichos CODECTI.
2.2.2.6. Apoyar técnicamente a la Dirección de Capacidades y Apropiación del Conocimiento en los
diferentes procesos y ejercicios de planeación e implementación de las agendas territoriales en CTeI.
2.2.2.7. Apoyar al equipo de Capacidades Territoriales con la asistencia a reuniones y comisiones, la
presentación de informes y la gestión de reportes, cuando se considere necesario.</v>
          </cell>
          <cell r="AC127" t="str">
            <v>2.2.2.1. Apoyar en el diseño e implementación de estrategias para promover que las regiones cuenten con políticas de ciencia, tecnología e innovación (CTeI) acordes con su ámbito regional y en sintonías con la política nacional, desde el equipo de Capacidades Territoriales de la Dirección de Capacidades y Apropiación del Conocimiento.
2.2.2.2. Apoyar en la contribución del fortalecimiento de los sistemas regionales de CTeI, a través de la orientación que requieran los territorios para consolidar sus capacidades, arquitectura y gobernanza multinivel sectorial.
2.2.2.3. Apoyar en la estructuración e implementación de una estrategia de medición y seguimiento de la gobernanza en los ecosistemas departamentales de CTeI.
2.2.2.4. Apoyar en la estructuración de una estrategia de fortalecimiento y articulación de capacidades de gobernanza multinivel en CTeI en las regiones.
2.2.2.5. Apoyar, acompañar y orientar técnicamente a los Consejos Departamentales de Ciencia, Tecnología e Innovación (CODECTI) asignados por la Dirección, para el fortalecimiento de su arquitectura institucional y gobernanza, y entregar un informe trimestral de avance sobre los procesos desarrollados por dichos CODECTI.
2.2.2.6. Apoyar técnicamente a la Dirección de Capacidades y Apropiación del Conocimiento en los diferentes procesos y ejercicios de planeación e implementación de las agendas territoriales en CTeI.
2.2.2.7. Apoyar al equipo de Capacidades Territoriales con la asistencia a reuniones y comisiones, la presentación de informes y la gestión de reportes, cuando se considere necesario.</v>
          </cell>
          <cell r="AD127" t="str">
            <v>Dirección de Capacidades y Apropiación del Conocimiento</v>
          </cell>
          <cell r="AE127" t="str">
            <v>ANDRES FELIPE VALENCIA LOPEZ</v>
          </cell>
          <cell r="AF127">
            <v>75097407</v>
          </cell>
          <cell r="AG127" t="str">
            <v>Secretaria General</v>
          </cell>
          <cell r="AH127">
            <v>46044</v>
          </cell>
          <cell r="AI127">
            <v>46049</v>
          </cell>
          <cell r="AJ127">
            <v>46229</v>
          </cell>
          <cell r="AK127">
            <v>180</v>
          </cell>
          <cell r="AL127">
            <v>50127522</v>
          </cell>
          <cell r="AM127" t="str">
            <v>No</v>
          </cell>
          <cell r="AN127">
            <v>8354587</v>
          </cell>
          <cell r="AS127" t="str">
            <v>INVERSION</v>
          </cell>
          <cell r="AT127" t="str">
            <v>NACION</v>
          </cell>
          <cell r="AU127" t="str">
            <v>No</v>
          </cell>
          <cell r="AW127" t="str">
            <v>Supervisión</v>
          </cell>
          <cell r="AX127" t="str">
            <v>RUDY AMANDA HURTADO GARCES</v>
          </cell>
          <cell r="AY127" t="str">
            <v>Cédula</v>
          </cell>
          <cell r="AZ127">
            <v>1064488437</v>
          </cell>
          <cell r="BA127">
            <v>3</v>
          </cell>
          <cell r="BB127">
            <v>0</v>
          </cell>
          <cell r="BC127">
            <v>46049</v>
          </cell>
          <cell r="BD127">
            <v>46045</v>
          </cell>
          <cell r="BE127" t="str">
            <v>SEGUROS DEL ESTADO S.A.</v>
          </cell>
          <cell r="BF127" t="str">
            <v>2 CUMPLIMIENTO</v>
          </cell>
          <cell r="BG127" t="str">
            <v>1 PÓLIZA</v>
          </cell>
          <cell r="CJ127">
            <v>46229</v>
          </cell>
          <cell r="CK127">
            <v>0</v>
          </cell>
          <cell r="CN127">
            <v>50127522</v>
          </cell>
          <cell r="CO127" t="e">
            <v>#N/A</v>
          </cell>
          <cell r="CP127" t="e">
            <v>#N/A</v>
          </cell>
          <cell r="CQ127" t="e">
            <v>#N/A</v>
          </cell>
          <cell r="CR127">
            <v>80111600</v>
          </cell>
          <cell r="CS127" t="str">
            <v>https://community.secop.gov.co/Public/Tendering/OpportunityDetail/Index?noticeUID=CO1.NTC.9698528&amp;isFromPublicArea=True&amp;isModal=true&amp;asPopupView=true</v>
          </cell>
          <cell r="CT127" t="str">
            <v>En Ejecucion</v>
          </cell>
          <cell r="CU127">
            <v>46053</v>
          </cell>
          <cell r="CW127" t="str">
            <v>ENERO</v>
          </cell>
          <cell r="CX127" t="e">
            <v>#N/A</v>
          </cell>
          <cell r="CY127">
            <v>8</v>
          </cell>
          <cell r="CZ127" t="e">
            <v>#VALUE!</v>
          </cell>
        </row>
        <row r="128">
          <cell r="D128" t="str">
            <v>126-2026</v>
          </cell>
          <cell r="E128" t="str">
            <v>DGR-CPS-052-2026</v>
          </cell>
          <cell r="F128" t="str">
            <v>Contrato de Prestacion De Servicios Profesionales</v>
          </cell>
          <cell r="G128" t="str">
            <v>Contratación directa</v>
          </cell>
          <cell r="H128" t="str">
            <v>LIZETH PAOLA SANCHEZ BENAVIDEZ</v>
          </cell>
          <cell r="I128" t="str">
            <v>Cédula</v>
          </cell>
          <cell r="J128">
            <v>1024560065</v>
          </cell>
          <cell r="K128">
            <v>9</v>
          </cell>
          <cell r="L128" t="str">
            <v>FEMENINO</v>
          </cell>
          <cell r="M128" t="str">
            <v>Natural</v>
          </cell>
          <cell r="N128" t="str">
            <v>Ninguno</v>
          </cell>
          <cell r="O128">
            <v>34720</v>
          </cell>
          <cell r="P128">
            <v>46192</v>
          </cell>
          <cell r="Q128">
            <v>31</v>
          </cell>
          <cell r="R128" t="str">
            <v xml:space="preserve">BACTERIOLOGO Y LABORATORISTA CLINICO	</v>
          </cell>
          <cell r="S128" t="str">
            <v>CRA 32 # 13-81</v>
          </cell>
          <cell r="T128" t="str">
            <v>SOACHA</v>
          </cell>
          <cell r="U128" t="str">
            <v>COLOMBIA</v>
          </cell>
          <cell r="V128" t="str">
            <v>LIZPAO45@HOTMAIL.COM</v>
          </cell>
          <cell r="W128">
            <v>3105618426</v>
          </cell>
          <cell r="X128" t="str">
            <v>NA</v>
          </cell>
          <cell r="Y128" t="str">
            <v>NA</v>
          </cell>
          <cell r="Z128" t="str">
            <v>Titulo profesional + titulo especializacion de 22 meses de experiencia profesional a 32 meses de experiencia profesional (Resolución 861 de 2025)</v>
          </cell>
          <cell r="AA128" t="str">
            <v>Prestar sus servicios profesionales a la Dirección de Gestión de Recursos para la CTeI, con plena autonomía, técnica, administrativa y financiera, para realizar la supervisión y/o apoyo a la supervisión de los contratos y convenios que le sean asignados al equipo de Ciencias médicas y de la Salud de la Dirección, teniendo en cuenta los procesos y procedimientos adoptados por la Entidad.</v>
          </cell>
          <cell r="AB128" t="str">
            <v>2.2.2.1 Supervisar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2.2.2.2 Apoyar la supervisión de los contratos y convenios que le sean asignados por la Dirección de Gestión de
Recursos para la CTeI velando por el cumplimiento en términos de plazos, calidades, cantidades y adecuada
ejecución de los recursos, cumpliendo con calidad, oportunidad y pertinencia la guía de supervisión de
Minciencias.
2.2.2.3 Adelantar los trámites necesarios para adelantar la celebración, modificación, ejecución y liquidación de los
contratos y convenios a cargo, asegurando la preparación y entrega de los documentos soporte requeridos.
2.2.2.4 Realizar las gestiones necesarias para efectuar los pagos y/o desembolsos a los contratos y convenios a cargo, incluyendo el recibo a satisfacción de los bienes o servicios objeto de estos.
2.2.2.5 Elaborar y/o solicitar informes, llevar a cabo reuniones, integrar comités, suscribir las actas y desarrollar otras herramientas encaminadas a verificar la adecuada ejecución de los contratos y convenios que le sean
asignados por la Dirección de Gestión de Recursos para la CTeI.
2.2.2.6 Atender por escrito, de forma oportuna y motivada las solicitudes, peticiones, quejas y reclamos y solicitudes de entes de control en el marco de la ejecución de los contratos y convenios asignados por la Dirección de Gestión de Recursos para la CTeI.
2.2.2.7 Informar oportunamente cualquier situación que pueda poner en riesgo la ejecución de los contratos o constituir un acto de corrupción, y gestionar las garantías contractuales cuando sea necesario.
2.2.2.8 Mantener actualizados los sistemas de información institucionales (como Orfeo, SIGP, Waira, GINA, MGI, entre otros) y velar por que los expedientes de los contratos y convenios a cargo estén completos, actualizados y
cumplan las normas de archivo establecidas.
2.2.2.9 Elaborar como supervisor y/o proyectar como apoyo a la supervisión, los informes de supervisión o de
ejecución, de avance, y/o finales, de los proyectos, contratos y/o convenios asignados, con la periodicidad
pactada en los mismos.
2.2.2.10 Elaborar un informe final de su prestación de servicio profesional, una vez terminado el plazo del contrato, en el que se incorpore una narración de los hechos relevantes acaecidos en desarrollo del apoyo a la coordinación
de la contratación designada de Convenios y/o Contratos Interadministrativos, que sean de importancia para el
conocimiento de MINCIENCIAS.
2.2.2.11 Las demás relacionadas con el objeto del contrato, y que sean necesarias y/o le sean solicitadas por el
supervisor de est</v>
          </cell>
          <cell r="AC128" t="str">
            <v>2.2.2.1 Supervisar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2.2.2.2 Apoyar la supervisión de los contratos y convenios que le sean asignados por la Dirección de Gestión de Recursos para la CTeI velando por el cumplimiento en términos de plazos, calidades, cantidades y adecuada ejecución de los recursos, cumpliendo con calidad, oportunidad y pertinencia la guía de supervisión de Minciencias.
2.2.2.3 Adelantar los trámites necesarios para adelantar la celebración, modificación, ejecución y liquidación de los contratos y convenios a cargo, asegurando la preparación y entrega de los documentos soporte requeridos.
2.2.2.4 Realizar las gestiones necesarias para efectuar los pagos y/o desembolsos a los contratos y convenios a cargo, incluyendo el recibo a satisfacción de los bienes o servicios objeto de estos.
2.2.2.5 Elaborar y/o solicitar informes, llevar a cabo reuniones, integrar comités, suscribir las actas y desarrollar otras herramientas encaminadas a verificar la adecuada ejecución de los contratos y convenios que le sean asignados por la Dirección de Gestión de Recursos para la CTeI.
2.2.2.6 Atender por escrito, de forma oportuna y motivada las solicitudes, peticiones, quejas y reclamos y solicitudes de entes de control en el marco de la ejecución de los contratos y convenios asignados por la Dirección de Gestión de Recursos para la CTeI.
2.2.2.7 Informar oportunamente cualquier situación que pueda poner en riesgo la ejecución de los contratos o constituir un acto de corrupción, y gestionar las garantías contractuales cuando sea necesario.
2.2.2.8 Mantener actualizados los sistemas de información institucionales (como Orfeo, SIGP, Waira, GINA, MGI, entre otros) y velar por que los expedientes de los contratos y convenios a cargo estén completos, actualizados y cumplan las normas de archivo establecidas.
2.2.2.9 Elaborar como supervisor y/o proyectar como apoyo a la supervisión, los informes de supervisión o de ejecución, de avance, y/o finales, de los proyectos, contratos y/o convenios asignados, con la periodicidad pactada en los mismos.
2.2.2.10 Elaborar un informe final de su prestación de servicio profesional, una vez terminado el plazo del contrato, en el que se incorpore una narración de los hechos relevantes acaecidos en desarrollo del apoyo a la coordinación de la contratación designada de Convenios y/o Contratos Interadministrativos, que sean de importancia para el conocimiento de MINCIENCIAS.
2.2.2.11 Las demás relacionadas con el objeto del contrato, y que sean necesarias y/o le sean solicitadas por el supervisor de est</v>
          </cell>
          <cell r="AD128" t="str">
            <v>Dirección de Gestión de Recursos para la Ciencia, la Tecnología y la Innovación (CTel)</v>
          </cell>
          <cell r="AE128" t="str">
            <v>CAROLINA OTILIA MONTEALEGRE CASTILLO</v>
          </cell>
          <cell r="AF128">
            <v>20928128</v>
          </cell>
          <cell r="AG128" t="str">
            <v>Director de Gestión de Recursos para la Ciencia, la Tecnología y la Innovación (CTel)</v>
          </cell>
          <cell r="AH128">
            <v>46043</v>
          </cell>
          <cell r="AI128">
            <v>46045</v>
          </cell>
          <cell r="AJ128">
            <v>46225</v>
          </cell>
          <cell r="AK128">
            <v>180</v>
          </cell>
          <cell r="AL128">
            <v>44820000</v>
          </cell>
          <cell r="AM128" t="str">
            <v>No</v>
          </cell>
          <cell r="AN128">
            <v>7470000</v>
          </cell>
          <cell r="AO128">
            <v>31226</v>
          </cell>
          <cell r="AP128">
            <v>23026</v>
          </cell>
          <cell r="AQ128">
            <v>46044</v>
          </cell>
          <cell r="AR128" t="str">
            <v>C-3999-1000-1-53105B-
3999067-02</v>
          </cell>
          <cell r="AS128" t="str">
            <v>INVERSION</v>
          </cell>
          <cell r="AT128" t="str">
            <v>NACION</v>
          </cell>
          <cell r="AU128" t="str">
            <v>No</v>
          </cell>
          <cell r="AW128" t="str">
            <v>Supervisión</v>
          </cell>
          <cell r="AX128" t="str">
            <v>CAROLINA OTILIA MONTEALEGRE CASTILLO</v>
          </cell>
          <cell r="AY128" t="str">
            <v>Cédula</v>
          </cell>
          <cell r="AZ128">
            <v>20928128</v>
          </cell>
          <cell r="BA128">
            <v>0</v>
          </cell>
          <cell r="BB128" t="str">
            <v>Director de Gestión de Recursos para la Ciencia la Tecnologia e Innovacion (CTeI)</v>
          </cell>
          <cell r="BC128">
            <v>46045</v>
          </cell>
          <cell r="BD128">
            <v>46043</v>
          </cell>
          <cell r="BE128" t="str">
            <v>SEGUROS DEL ESTADO S.A.</v>
          </cell>
          <cell r="BF128" t="str">
            <v>2 CUMPLIMIENTO</v>
          </cell>
          <cell r="BG128" t="str">
            <v>1 PÓLIZA</v>
          </cell>
          <cell r="CD128">
            <v>46062</v>
          </cell>
          <cell r="CJ128">
            <v>46225</v>
          </cell>
          <cell r="CK128">
            <v>0</v>
          </cell>
          <cell r="CM128" t="str">
            <v>CEDIDO A: Stephania Parada Giraldo</v>
          </cell>
          <cell r="CN128">
            <v>44820000</v>
          </cell>
          <cell r="CO128" t="e">
            <v>#N/A</v>
          </cell>
          <cell r="CP128" t="e">
            <v>#N/A</v>
          </cell>
          <cell r="CQ128" t="e">
            <v>#N/A</v>
          </cell>
          <cell r="CR128">
            <v>80111600</v>
          </cell>
          <cell r="CS128" t="str">
            <v>https://community.secop.gov.co/Public/Tendering/OpportunityDetail/Index?noticeUID=CO1.NTC.9657619&amp;isFromPublicArea=True&amp;isModal=true&amp;asPopupView=true</v>
          </cell>
          <cell r="CT128" t="str">
            <v>En Ejecucion</v>
          </cell>
          <cell r="CU128">
            <v>46053</v>
          </cell>
          <cell r="CV128">
            <v>46081</v>
          </cell>
          <cell r="CW128" t="str">
            <v>FEBRERO</v>
          </cell>
          <cell r="CX128" t="e">
            <v>#N/A</v>
          </cell>
          <cell r="CY128">
            <v>2</v>
          </cell>
          <cell r="CZ128" t="e">
            <v>#VALUE!</v>
          </cell>
        </row>
        <row r="129">
          <cell r="D129" t="str">
            <v>127-2026</v>
          </cell>
          <cell r="E129" t="str">
            <v>DGR-CPS-053-2026</v>
          </cell>
          <cell r="F129" t="str">
            <v>Contrato de Prestacion De Servicios De Apoyo a La Gestion</v>
          </cell>
          <cell r="G129" t="str">
            <v>Contratación directa</v>
          </cell>
          <cell r="H129" t="str">
            <v xml:space="preserve">YESICA TATYANA FAJARDO ALVAREZ	</v>
          </cell>
          <cell r="I129" t="str">
            <v>Cédula</v>
          </cell>
          <cell r="J129">
            <v>1013613396</v>
          </cell>
          <cell r="K129">
            <v>0</v>
          </cell>
          <cell r="L129" t="str">
            <v>FEMENINO</v>
          </cell>
          <cell r="M129" t="str">
            <v>Natural</v>
          </cell>
          <cell r="N129" t="str">
            <v>Ninguno</v>
          </cell>
          <cell r="O129">
            <v>33025</v>
          </cell>
          <cell r="P129">
            <v>46192</v>
          </cell>
          <cell r="Q129">
            <v>36</v>
          </cell>
          <cell r="R129" t="str">
            <v>INGENIERIA DE SISTEMAS</v>
          </cell>
          <cell r="S129" t="str">
            <v>CARRERA 72C 26 32 SUR</v>
          </cell>
          <cell r="T129" t="str">
            <v>YACOPI</v>
          </cell>
          <cell r="U129" t="str">
            <v>COLOMBIA</v>
          </cell>
          <cell r="V129" t="str">
            <v>ATT.YZ@HOTMAIL.COM</v>
          </cell>
          <cell r="W129">
            <v>3134658956</v>
          </cell>
          <cell r="X129" t="str">
            <v>NA</v>
          </cell>
          <cell r="Y129" t="str">
            <v>NA</v>
          </cell>
          <cell r="Z129" t="str">
            <v>Titulo de tecnologo de 13 o mas meses de experiencia laboral (tecnico o tecnologo) o 36 meses de experiencia laboral relacionada (bachiller) (Resolución 861 de 2025)</v>
          </cell>
          <cell r="AA129" t="str">
            <v>Prestar sus servicios de apoyo a la gestión, con plena autonomía, técnica, administrativa y financiera, en la Dirección de Gestión de Recursos para la CTeI, para apoyar las actividades administrativas, y asistenciales que se requieran en la Dirección.</v>
          </cell>
          <cell r="AB129" t="str">
            <v>2.2.2.1 Realizar actividades de apoyo administrativo y asistencial en la Dirección de Gestión de Recursos.
2.2.2.2 Recibir y clasificar los documentos y correspondencia física y/o digital que se tramite en la Dirección y
trasladarla a quien corresponda.
2.2.2.3 Apoyar constante y eficazmente el seguimiento de las respuestas a los PQRD allegados a la Dirección de
Gestión de Recursos, así como la veracidad de la información suministrada.
2.2.2.4 Apoyar con la construcción y elaboración de informes de la Dirección, según sea necesario.
2.2.2.5 Realizar apoyo a las actividades de gestión de pagos de los contratos de administración de proyectos
designados por la Dirección de Gestión de Recursos para la CTeI.
2.2.2.6 Realizar actividades de apoyo a la gestión dirigidas a adelantar los tramites de manera oportuna para el pago y
desembolso de recursos a que dé lugar la ejecución de los convenios y/o contratos a cargo de la DGR.
2.2.2.7 Realizar actividades de apoyo a la gestión dirigidas al seguimiento y control de los procesos operativos,
financieros y de contratación de los contratos de administración de proyectos designados por la Dirección de
Gestión de Recursos para la CTeI.
2.2.2.8 Realizar apoyo brindando insumos para emitir respuesta de las peticiones, quejas y reclamos asignadas a la
Dirección de Gestión de Recursos para la CTeI y emitir respuesta a la mismas cuando sean de su conocimiento.
2.2.2.9 Las demás actividades que le sean asignadas en el desarrollo del contrato o por el Supervisor del contrato.</v>
          </cell>
          <cell r="AC129" t="str">
            <v>2.2.2.1 Realizar actividades de apoyo administrativo y asistencial en la Dirección de Gestión de Recursos.
2.2.2.2 Recibir y clasificar los documentos y correspondencia física y/o digital que se tramite en la Dirección y trasladarla a quien corresponda.
2.2.2.3 Apoyar constante y eficazmente el seguimiento de las respuestas a los PQRD allegados a la Dirección de Gestión de Recursos, así como la veracidad de la información suministrada.
2.2.2.4 Apoyar con la construcción y elaboración de informes de la Dirección, según sea necesario.
2.2.2.5 Realizar apoyo a las actividades de gestión de pagos de los contratos de administración de proyectos designados por la Dirección de Gestión de Recursos para la CTeI.
2.2.2.6 Realizar actividades de apoyo a la gestión dirigidas a adelantar los tramites de manera oportuna para el pago y desembolso de recursos a que dé lugar la ejecución de los convenios y/o contratos a cargo de la DGR.
2.2.2.7 Realizar actividades de apoyo a la gestión dirigidas al seguimiento y control de los procesos operativos, financieros y de contratación de los contratos de administración de proyectos designados por la Dirección de Gestión de Recursos para la CTeI.
2.2.2.8 Realizar apoyo brindando insumos para emitir respuesta de las peticiones, quejas y reclamos asignadas a la Dirección de Gestión de Recursos para la CTeI y emitir respuesta a la mismas cuando sean de su conocimiento.
2.2.2.9 Las demás actividades que le sean asignadas en el desarrollo del contrato o por el Supervisor del contrato.</v>
          </cell>
          <cell r="AD129" t="str">
            <v>Dirección de Gestión de Recursos para la Ciencia, la Tecnología y la Innovación (CTel)</v>
          </cell>
          <cell r="AE129" t="str">
            <v>CAROLINA OTILIA MONTEALEGRE CASTILLO</v>
          </cell>
          <cell r="AF129">
            <v>20928128</v>
          </cell>
          <cell r="AG129" t="str">
            <v>Director de Gestión de Recursos para la Ciencia, la Tecnología y la Innovación (CTel)</v>
          </cell>
          <cell r="AH129">
            <v>46043</v>
          </cell>
          <cell r="AI129">
            <v>46044</v>
          </cell>
          <cell r="AJ129">
            <v>46224</v>
          </cell>
          <cell r="AK129">
            <v>180</v>
          </cell>
          <cell r="AL129">
            <v>19500000</v>
          </cell>
          <cell r="AM129" t="str">
            <v>No</v>
          </cell>
          <cell r="AN129">
            <v>3250000</v>
          </cell>
          <cell r="AO129">
            <v>31326</v>
          </cell>
          <cell r="AP129">
            <v>23126</v>
          </cell>
          <cell r="AQ129">
            <v>46044</v>
          </cell>
          <cell r="AR129" t="str">
            <v>C-3999-1000-1-53105B-
3999067-02</v>
          </cell>
          <cell r="AS129" t="str">
            <v>INVERSION</v>
          </cell>
          <cell r="AT129" t="str">
            <v>NACION</v>
          </cell>
          <cell r="AU129" t="str">
            <v>No</v>
          </cell>
          <cell r="AW129" t="str">
            <v>Supervisión</v>
          </cell>
          <cell r="AX129" t="str">
            <v>CAROLINA OTILIA MONTEALEGRE CASTILLO</v>
          </cell>
          <cell r="AY129" t="str">
            <v>Cédula</v>
          </cell>
          <cell r="AZ129">
            <v>20928128</v>
          </cell>
          <cell r="BA129">
            <v>0</v>
          </cell>
          <cell r="BB129" t="str">
            <v>Director de Gestión de Recursos para la Ciencia la Tecnologia e Innovacion (CTeI)</v>
          </cell>
          <cell r="BC129">
            <v>46044</v>
          </cell>
          <cell r="BD129">
            <v>46043</v>
          </cell>
          <cell r="BE129" t="str">
            <v>SEGUROS DEL ESTADO S.A.</v>
          </cell>
          <cell r="BF129" t="str">
            <v>2 CUMPLIMIENTO</v>
          </cell>
          <cell r="BG129" t="str">
            <v>1 PÓLIZA</v>
          </cell>
          <cell r="CJ129">
            <v>46224</v>
          </cell>
          <cell r="CK129">
            <v>0</v>
          </cell>
          <cell r="CN129">
            <v>19500000</v>
          </cell>
          <cell r="CO129" t="e">
            <v>#N/A</v>
          </cell>
          <cell r="CP129" t="e">
            <v>#N/A</v>
          </cell>
          <cell r="CQ129" t="e">
            <v>#N/A</v>
          </cell>
          <cell r="CR129">
            <v>80111600</v>
          </cell>
          <cell r="CS129" t="str">
            <v>https://community.secop.gov.co/Public/Tendering/OpportunityDetail/Index?noticeUID=CO1.NTC.9652319&amp;isFromPublicArea=True&amp;isModal=true&amp;asPopupView=true</v>
          </cell>
          <cell r="CT129" t="str">
            <v>En Ejecucion</v>
          </cell>
          <cell r="CU129">
            <v>46053</v>
          </cell>
          <cell r="CW129" t="str">
            <v>ENERO</v>
          </cell>
          <cell r="CX129" t="e">
            <v>#N/A</v>
          </cell>
          <cell r="CY129">
            <v>0</v>
          </cell>
          <cell r="CZ129" t="e">
            <v>#VALUE!</v>
          </cell>
        </row>
        <row r="130">
          <cell r="D130" t="str">
            <v>128-2026</v>
          </cell>
          <cell r="E130" t="str">
            <v>DGR-CPS-054-2026</v>
          </cell>
          <cell r="F130" t="str">
            <v>Contrato de Prestacion De Servicios Profesionales</v>
          </cell>
          <cell r="G130" t="str">
            <v>Contratación directa</v>
          </cell>
          <cell r="H130" t="str">
            <v xml:space="preserve">LAURA VANESSA CASTILLO CONTRERAS </v>
          </cell>
          <cell r="I130" t="str">
            <v>Cédula</v>
          </cell>
          <cell r="J130">
            <v>1143342154</v>
          </cell>
          <cell r="K130">
            <v>3</v>
          </cell>
          <cell r="L130" t="str">
            <v>FEMENINO</v>
          </cell>
          <cell r="M130" t="str">
            <v>Natural</v>
          </cell>
          <cell r="N130" t="str">
            <v>Ninguno</v>
          </cell>
          <cell r="O130">
            <v>32844</v>
          </cell>
          <cell r="P130">
            <v>46192</v>
          </cell>
          <cell r="Q130">
            <v>36</v>
          </cell>
          <cell r="R130" t="str">
            <v>ADMINISTRADOR PUBLICO</v>
          </cell>
          <cell r="S130" t="str">
            <v>MANZANA 42 LOTE 4 ETAPA 4 102 BLAS DE LEZO EDIFICIO VILLA LORE</v>
          </cell>
          <cell r="T130" t="str">
            <v>CARTAGENA DE INDIAS</v>
          </cell>
          <cell r="U130" t="str">
            <v>COLOMBIA</v>
          </cell>
          <cell r="V130" t="str">
            <v>LAU.CASTILLOC@GMAIL.COM</v>
          </cell>
          <cell r="W130">
            <v>3167799727</v>
          </cell>
          <cell r="X130" t="str">
            <v>NA</v>
          </cell>
          <cell r="Y130" t="str">
            <v>NA</v>
          </cell>
          <cell r="Z130" t="str">
            <v>Titulo profesional de 22 o mas meses de experiencia profesional (Resolución 861 de 2025)</v>
          </cell>
          <cell r="AA130" t="str">
            <v>Prestar sus servicios profesionales con plena autonomía técnica, administrativa y financiera para realizar apoyo al seguimiento técnico, financiero y jurídico, evaluación y liquidación de los programas, proyectos, contratos y convenios derivados de la estrategia de Formación de Alto Nivel financiadas con recursos del Sistema General de Regalías.</v>
          </cell>
          <cell r="AB130" t="str">
            <v>2.2.2.1 Apoyar la supervisión técnica, administrativa, financiera, contable y jurídica de los proyectos, contratos y/o
convenios que le sean asignados, cumpliendo con calidad, oportunidad y pertinencia de acuerdo con la
normatividad, manuales, guías y procedimientos; asociados a la supervisión de contratos y/o convenios.
2.2.2.2 Brindar apoyo técnico y/o financiero en la etapa precontractual de los procesos de la contratación derivada o directa que surjan de los mecanismos adelantados por la DGR.
2.2.2.3 Revisar los planes de trabajo operativos, en los cuales se detallen la ejecución presupuestal y las actividades
en el marco de los proyectos, contratos y/o convenios adelantados por la DGR.
2.2.2.4 Apoyar y gestionar las actividades necesarias para la oportuna aprobación de los desembolsos de recursos a
que dé lugar la ejecución de los proyectos, contratos y/o convenios.
2.2.2.5 Gestionar los trámites que se requieran para atender de manera oportuna las novedades y solicitudes
presentadas en el marco de los proyectos, contratos y/o convenios adelantados por la DGR. Así mismo
adelantar las gestiones para las modificaciones (adiciones, prórrogas, suspensiones, entre otras) de los
proyectos, contratos y/o convenios, verificando que se hayan cumplido todos los requisitos de legalización.
2.2.2.6 Elaborar y entregar oportunamente los informes de supervisión técnicos y/o financieros de los proyectos,
contratos y/o convenios a cargo de la DGR y realizar cuando corresponda el cargue en la plataforma Gesproy
conforme a los compromisos pactados.
2.2.2.7 Proporcionar los insumos necesarios para atender de forma oportuna y motivada las solicitudes, peticiones,
quejas y reclamos presentadas por internos y externos, así como las solicitudes de entes de control en el marco
de la ejecución de los proyectos, contratos y/o convenios asignados por la Dirección de Gestión de Recursos
para la CTeI.
2.2.2.8 Asistir y/o preparar los insumos necesarios para los comités, reuniones, mesas de trabajo y/o visitas de campo requeridas para la correcta ejecución del contrato y/o convenio y elaborar los soportes documentales, bajo la coordinación del supervisor(a) o cuando sea requerido según la gestión contractual.
2.2.2.9 Gestionar el proceso de liquidación de los proyectos, contratos y/o convenios asignados, mediante la revisión integral del expediente, elaboración de los documentos y subsanaciones, dentro del término pactado en cada uno de ellos y demás gestiones necesarias.
2.2.2.10 Garantizar la organización, conformación y verificación de los documentos que conforman expedientes de
planes, programas, proyectos, proyectos, contratos y/o convenios y/o demás actividades de CTel a cargo, en cada una de sus etapas con la finalidad de atender las necesidades y funciones de la DGR en atención a
lineamientos y normativa establecida.
2.2.2.11 Apoyar los procesos de evaluación de condonación y pago de evaluaciones del Sistema General de Regalías o de Beneficios Tributarios dependiendo de la necesidad de la oficina.
2.2.2.12 Las demás relacionadas con el objeto del contrato, y que sean necesarias y/o le sean solicitadas por el
superviso</v>
          </cell>
          <cell r="AC130" t="str">
            <v>2.2.2.1 Apoyar la supervisión técnica, administrativa, financiera, contable y jurídica de los proyectos, contratos y/o convenios que le sean asignados, cumpliendo con calidad, oportunidad y pertinencia de acuerdo con la normatividad, manuales, guías y procedimientos; asociados a la supervisión de contratos y/o convenios.
2.2.2.2 Brindar apoyo técnico y/o financiero en la etapa precontractual de los procesos de la contratación derivada o directa que surjan de los mecanismos adelantados por la DGR.
2.2.2.3 Revisar los planes de trabajo operativos, en los cuales se detallen la ejecución presupuestal y las actividades en el marco de los proyectos, contratos y/o convenios adelantados por la DGR.
2.2.2.4 Apoyar y gestionar las actividades necesarias para la oportuna aprobación de los desembolsos de recursos a que dé lugar la ejecución de los proyectos, contratos y/o convenios.
2.2.2.5 Gestionar los trámites que se requieran para atender de manera oportuna las novedades y solicitudes presentadas en el marco de los proyectos, contratos y/o convenios adelantados por la DGR. Así mismo adelantar las gestiones para las modificaciones (adiciones, prórrogas, suspensiones, entre otras) de los proyectos, contratos y/o convenios, verificando que se hayan cumplido todos los requisitos de legalización.
2.2.2.6 Elaborar y entregar oportunamente los informes de supervisión técnicos y/o financieros de los proyectos, contratos y/o convenios a cargo de la DGR y realizar cuando corresponda el cargue en la plataforma Gesproy conforme a los compromisos pactados.
2.2.2.7 Proporcionar los insumos necesarios para atender de forma oportuna y motivada las solicitudes, peticiones, quejas y reclamos presentadas por internos y externos, así como las solicitudes de entes de control en el marco de la ejecución de los proyectos, contratos y/o convenios asignados por la Dirección de Gestión de Recursos para la CTeI.
2.2.2.8 Asistir y/o preparar los insumos necesarios para los comités, reuniones, mesas de trabajo y/o visitas de campo requeridas para la correcta ejecución del contrato y/o convenio y elaborar los soportes documentales, bajo la coordinación del supervisor(a) o cuando sea requerido según la gestión contractual.
2.2.2.9 Gestionar el proceso de liquidación de los proyectos, contratos y/o convenios asignados, mediante la revisión integral del expediente, elaboración de los documentos y subsanaciones, dentro del término pactado en cada uno de ellos y demás gestiones necesarias.
2.2.2.10 Garantizar la organización, conformación y verificación de los documentos que conforman expedientes de planes, programas, proyectos, proyectos, contratos y/o convenios y/o demás actividades de CTel a cargo, en cada una de sus etapas con la finalidad de atender las necesidades y funciones de la DGR en atención a lineamientos y normativa establecida.
2.2.2.11 Apoyar los procesos de evaluación de condonación y pago de evaluaciones del Sistema General de Regalías o de Beneficios Tributarios dependiendo de la necesidad de la oficina.
2.2.2.12 Las demás relacionadas con el objeto del contrato, y que sean necesarias y/o le sean solicitadas por el superviso</v>
          </cell>
          <cell r="AD130" t="str">
            <v>Dirección de Gestión de Recursos para la Ciencia, la Tecnología y la Innovación (CTel)</v>
          </cell>
          <cell r="AE130" t="str">
            <v>CAROLINA OTILIA MONTEALEGRE CASTILLO</v>
          </cell>
          <cell r="AF130">
            <v>20928128</v>
          </cell>
          <cell r="AG130" t="str">
            <v>Director de Gestión de Recursos para la Ciencia, la Tecnología y la Innovación (CTel)</v>
          </cell>
          <cell r="AH130">
            <v>46035</v>
          </cell>
          <cell r="AI130">
            <v>46037</v>
          </cell>
          <cell r="AJ130">
            <v>46217</v>
          </cell>
          <cell r="AK130">
            <v>180</v>
          </cell>
          <cell r="AL130">
            <v>28800000</v>
          </cell>
          <cell r="AM130" t="str">
            <v>No</v>
          </cell>
          <cell r="AN130">
            <v>4800000</v>
          </cell>
          <cell r="AO130">
            <v>126</v>
          </cell>
          <cell r="AP130">
            <v>5726</v>
          </cell>
          <cell r="AQ130">
            <v>46036</v>
          </cell>
          <cell r="AR130" t="str">
            <v>00TI-3902-0300-2018-00010-0169</v>
          </cell>
          <cell r="AS130" t="str">
            <v>INVERSION</v>
          </cell>
          <cell r="AT130" t="str">
            <v>NACION</v>
          </cell>
          <cell r="AU130" t="str">
            <v>No</v>
          </cell>
          <cell r="AW130" t="str">
            <v>Supervisión</v>
          </cell>
          <cell r="AX130" t="str">
            <v>CAROLINA OTILIA MONTEALEGRE CASTILLO</v>
          </cell>
          <cell r="AY130" t="str">
            <v>Cédula</v>
          </cell>
          <cell r="AZ130">
            <v>20928128</v>
          </cell>
          <cell r="BA130">
            <v>0</v>
          </cell>
          <cell r="BB130" t="str">
            <v>Director de Gestión de Recursos para la Ciencia la Tecnologia e Innovacion (CTeI)</v>
          </cell>
          <cell r="BC130">
            <v>46037</v>
          </cell>
          <cell r="BD130">
            <v>46035</v>
          </cell>
          <cell r="BE130" t="str">
            <v>SEGUROS DEL ESTADO S.A.</v>
          </cell>
          <cell r="BF130" t="str">
            <v>2 CUMPLIMIENTO</v>
          </cell>
          <cell r="BG130" t="str">
            <v>1 PÓLIZA</v>
          </cell>
          <cell r="CJ130">
            <v>46217</v>
          </cell>
          <cell r="CK130">
            <v>0</v>
          </cell>
          <cell r="CN130">
            <v>28800000</v>
          </cell>
          <cell r="CO130" t="e">
            <v>#N/A</v>
          </cell>
          <cell r="CP130" t="e">
            <v>#N/A</v>
          </cell>
          <cell r="CQ130" t="e">
            <v>#N/A</v>
          </cell>
          <cell r="CR130">
            <v>80111600</v>
          </cell>
          <cell r="CS130" t="str">
            <v>https://community.secop.gov.co/Public/Tendering/OpportunityDetail/Index?noticeUID=CO1.NTC.9494169&amp;isFromPublicArea=True&amp;isModal=true&amp;asPopupView=true</v>
          </cell>
          <cell r="CT130" t="str">
            <v>En Ejecucion</v>
          </cell>
          <cell r="CU130">
            <v>46053</v>
          </cell>
          <cell r="CW130" t="str">
            <v>ENERO</v>
          </cell>
          <cell r="CX130" t="e">
            <v>#N/A</v>
          </cell>
          <cell r="CY130">
            <v>8</v>
          </cell>
          <cell r="CZ130" t="e">
            <v>#VALUE!</v>
          </cell>
        </row>
        <row r="131">
          <cell r="D131" t="str">
            <v>129-2026</v>
          </cell>
          <cell r="E131" t="str">
            <v>DGR-CPS-055-2026</v>
          </cell>
          <cell r="F131" t="str">
            <v>Contrato de Prestacion De Servicios Profesionales</v>
          </cell>
          <cell r="G131" t="str">
            <v>Contratación directa</v>
          </cell>
          <cell r="H131" t="str">
            <v>ANA MILENA DELGADO 
CEDIDO A:
Stephania Parada Giraldo</v>
          </cell>
          <cell r="I131" t="e">
            <v>#N/A</v>
          </cell>
          <cell r="J131" t="str">
            <v>1069755345
CEDIDO
1110503193</v>
          </cell>
          <cell r="K131">
            <v>3</v>
          </cell>
          <cell r="L131" t="e">
            <v>#N/A</v>
          </cell>
          <cell r="M131" t="e">
            <v>#N/A</v>
          </cell>
          <cell r="N131" t="e">
            <v>#N/A</v>
          </cell>
          <cell r="O131" t="e">
            <v>#N/A</v>
          </cell>
          <cell r="P131">
            <v>46192</v>
          </cell>
          <cell r="Q131" t="e">
            <v>#N/A</v>
          </cell>
          <cell r="R131" t="e">
            <v>#N/A</v>
          </cell>
          <cell r="S131" t="e">
            <v>#N/A</v>
          </cell>
          <cell r="T131" t="e">
            <v>#N/A</v>
          </cell>
          <cell r="U131" t="e">
            <v>#N/A</v>
          </cell>
          <cell r="V131" t="e">
            <v>#N/A</v>
          </cell>
          <cell r="W131" t="e">
            <v>#N/A</v>
          </cell>
          <cell r="X131" t="e">
            <v>#N/A</v>
          </cell>
          <cell r="Y131" t="e">
            <v>#N/A</v>
          </cell>
          <cell r="Z131" t="str">
            <v>Titulo profesional de 22 o mas meses de experiencia profesional (Resolución 861 de 2025)</v>
          </cell>
          <cell r="AA131" t="str">
            <v>Prestar sus servicios profesionales con plena autonomía técnica, administrativa y financiera para realizar apoyo al seguimiento técnico, financiero y jurídico, evaluación y liquidación de los programas, proyectos, contratos y convenios derivados de la estrategia de Formación de Alto Nivel financiadas con recursos del Sistema General de Regalías.</v>
          </cell>
          <cell r="AB131" t="str">
            <v>2.2.2.1 Apoyar la supervisión técnica, administrativa, financiera, contable y jurídica de los proyectos, contratos y/o
convenios que le sean asignados, cumpliendo con calidad, oportunidad y pertinencia de acuerdo con la
normatividad, manuales, guías y procedimientos; asociados a la supervisión de contratos y/o convenios.
2.2.2.2 Brindar apoyo técnico y/o financiero en la etapa precontractual de los procesos de la contratación derivada o directa que surjan de los mecanismos adelantados por la DGR.
2.2.2.3 Revisar los planes de trabajo operativos, en los cuales se detallen la ejecución presupuestal y las actividades
en el marco de los proyectos, contratos y/o convenios adelantados por la DGR.
2.2.2.4 Apoyar y gestionar las actividades necesarias para la oportuna aprobación de los desembolsos de recursos a
que dé lugar la ejecución de los proyectos, contratos y/o convenios.
2.2.2.5 Gestionar los trámites que se requieran para atender de manera oportuna las novedades y solicitudes
presentadas en el marco de los proyectos, contratos y/o convenios adelantados por la DGR. Así mismo
adelantar las gestiones para las modificaciones (adiciones, prórrogas, suspensiones, entre otras) de los
proyectos, contratos y/o convenios, verificando que se hayan cumplido todos los requisitos de legalización.
2.2.2.6 Elaborar y entregar oportunamente los informes de supervisión técnicos y/o financieros de los proyectos,
contratos y/o convenios a cargo de la DGR y realizar cuando corresponda el cargue en la plataforma Gesproy
conforme a los compromisos pactados.
2.2.2.7 Proporcionar los insumos necesarios para atender de forma oportuna y motivada las solicitudes, peticiones,
quejas y reclamos presentadas por internos y externos, así como las solicitudes de entes de control en el marco
de la ejecución de los proyectos, contratos y/o convenios asignados por la Dirección de Gestión de Recursos
para la CTeI.
2.2.2.8 Asistir y/o preparar los insumos necesarios para los comités, reuniones, mesas de trabajo y/o visitas de campo requeridas para la correcta ejecución del contrato y/o convenio y elaborar los soportes documentales, bajo la coordinación del supervisor(a) o cuando sea requerido según la gestión contractual.
2.2.2.9 Gestionar el proceso de liquidación de los proyectos, contratos y/o convenios asignados, mediante la revisión integral del expediente, elaboración de los documentos y subsanaciones, dentro del término pactado en cada uno de ellos y demás gestiones necesarias.
2.2.2.10 Garantizar la organización, conformación y verificación de los documentos que conforman expedientes de
planes, programas, proyectos, proyectos, contratos y/o convenios y/o demás actividades de CTel a cargo, en cada una de sus etapas con la finalidad de atender las necesidades y funciones de la DGR en atención a
lineamientos y normativa establecida.
2.2.2.11 Apoyar los procesos de evaluación de condonación y pago de evaluaciones del Sistema General de Regalías o de Beneficios Tributarios dependiendo de la necesidad de la oficina.
2.2.2.12 Las demás relacionadas con el objeto del contrato, y que sean necesarias y/o le sean solicitadas por el
supervisor</v>
          </cell>
          <cell r="AC131" t="str">
            <v>2.2.2.1 Apoyar la supervisión técnica, administrativa, financiera, contable y jurídica de los proyectos, contratos y/o convenios que le sean asignados, cumpliendo con calidad, oportunidad y pertinencia de acuerdo con la normatividad, manuales, guías y procedimientos; asociados a la supervisión de contratos y/o convenios.
2.2.2.2 Brindar apoyo técnico y/o financiero en la etapa precontractual de los procesos de la contratación derivada o directa que surjan de los mecanismos adelantados por la DGR.
2.2.2.3 Revisar los planes de trabajo operativos, en los cuales se detallen la ejecución presupuestal y las actividades en el marco de los proyectos, contratos y/o convenios adelantados por la DGR.
2.2.2.4 Apoyar y gestionar las actividades necesarias para la oportuna aprobación de los desembolsos de recursos a que dé lugar la ejecución de los proyectos, contratos y/o convenios.
2.2.2.5 Gestionar los trámites que se requieran para atender de manera oportuna las novedades y solicitudes presentadas en el marco de los proyectos, contratos y/o convenios adelantados por la DGR. Así mismo adelantar las gestiones para las modificaciones (adiciones, prórrogas, suspensiones, entre otras) de los proyectos, contratos y/o convenios, verificando que se hayan cumplido todos los requisitos de legalización.
2.2.2.6 Elaborar y entregar oportunamente los informes de supervisión técnicos y/o financieros de los proyectos, contratos y/o convenios a cargo de la DGR y realizar cuando corresponda el cargue en la plataforma Gesproy conforme a los compromisos pactados.
2.2.2.7 Proporcionar los insumos necesarios para atender de forma oportuna y motivada las solicitudes, peticiones, quejas y reclamos presentadas por internos y externos, así como las solicitudes de entes de control en el marco de la ejecución de los proyectos, contratos y/o convenios asignados por la Dirección de Gestión de Recursos para la CTeI.
2.2.2.8 Asistir y/o preparar los insumos necesarios para los comités, reuniones, mesas de trabajo y/o visitas de campo requeridas para la correcta ejecución del contrato y/o convenio y elaborar los soportes documentales, bajo la coordinación del supervisor(a) o cuando sea requerido según la gestión contractual.
2.2.2.9 Gestionar el proceso de liquidación de los proyectos, contratos y/o convenios asignados, mediante la revisión integral del expediente, elaboración de los documentos y subsanaciones, dentro del término pactado en cada uno de ellos y demás gestiones necesarias.
2.2.2.10 Garantizar la organización, conformación y verificación de los documentos que conforman expedientes de planes, programas, proyectos, proyectos, contratos y/o convenios y/o demás actividades de CTel a cargo, en cada una de sus etapas con la finalidad de atender las necesidades y funciones de la DGR en atención a lineamientos y normativa establecida.
2.2.2.11 Apoyar los procesos de evaluación de condonación y pago de evaluaciones del Sistema General de Regalías o de Beneficios Tributarios dependiendo de la necesidad de la oficina.
2.2.2.12 Las demás relacionadas con el objeto del contrato, y que sean necesarias y/o le sean solicitadas por el supervisor</v>
          </cell>
          <cell r="AD131" t="str">
            <v>Dirección de Gestión de Recursos para la Ciencia, la Tecnología y la Innovación (CTel)</v>
          </cell>
          <cell r="AE131" t="str">
            <v>CAROLINA OTILIA MONTEALEGRE CASTILLO</v>
          </cell>
          <cell r="AF131">
            <v>20928128</v>
          </cell>
          <cell r="AG131" t="str">
            <v>Director de Gestión de Recursos para la Ciencia, la Tecnología y la Innovación (CTel)</v>
          </cell>
          <cell r="AH131">
            <v>46043</v>
          </cell>
          <cell r="AI131">
            <v>46045</v>
          </cell>
          <cell r="AJ131">
            <v>46225</v>
          </cell>
          <cell r="AK131">
            <v>180</v>
          </cell>
          <cell r="AL131">
            <v>28800000</v>
          </cell>
          <cell r="AM131" t="str">
            <v>No</v>
          </cell>
          <cell r="AN131">
            <v>4800000</v>
          </cell>
          <cell r="AO131">
            <v>226</v>
          </cell>
          <cell r="AP131">
            <v>6426</v>
          </cell>
          <cell r="AQ131">
            <v>46044</v>
          </cell>
          <cell r="AR131" t="str">
            <v>00TI-3902-0300-2018-00010-0169</v>
          </cell>
          <cell r="AS131" t="str">
            <v>INVERSION</v>
          </cell>
          <cell r="AT131" t="str">
            <v>NACION</v>
          </cell>
          <cell r="AU131" t="str">
            <v>No</v>
          </cell>
          <cell r="AW131" t="str">
            <v>Supervisión</v>
          </cell>
          <cell r="AX131" t="str">
            <v>CAROLINA OTILIA MONTEALEGRE CASTILLO</v>
          </cell>
          <cell r="AY131" t="str">
            <v>Cédula</v>
          </cell>
          <cell r="AZ131">
            <v>20928128</v>
          </cell>
          <cell r="BA131">
            <v>0</v>
          </cell>
          <cell r="BB131" t="str">
            <v>Director de Gestión de Recursos para la Ciencia la Tecnologia e Innovacion (CTeI)</v>
          </cell>
          <cell r="BC131">
            <v>46045</v>
          </cell>
          <cell r="BD131">
            <v>46043</v>
          </cell>
          <cell r="BE131" t="str">
            <v>SEGUROS DEL ESTADO S.A.</v>
          </cell>
          <cell r="BF131" t="str">
            <v>2 CUMPLIMIENTO</v>
          </cell>
          <cell r="BG131" t="str">
            <v>1 PÓLIZA</v>
          </cell>
          <cell r="CD131">
            <v>46062</v>
          </cell>
          <cell r="CE131">
            <v>39826</v>
          </cell>
          <cell r="CF131">
            <v>40587000</v>
          </cell>
          <cell r="CJ131">
            <v>46225</v>
          </cell>
          <cell r="CK131">
            <v>0</v>
          </cell>
          <cell r="CM131" t="str">
            <v>CEDIDO A: Stephania Parada Giraldo Aprobada poliza 11/02/2026</v>
          </cell>
          <cell r="CN131">
            <v>28800000</v>
          </cell>
          <cell r="CO131" t="e">
            <v>#N/A</v>
          </cell>
          <cell r="CP131" t="e">
            <v>#N/A</v>
          </cell>
          <cell r="CQ131" t="e">
            <v>#N/A</v>
          </cell>
          <cell r="CR131">
            <v>80111600</v>
          </cell>
          <cell r="CS131" t="str">
            <v>https://community.secop.gov.co/Public/Tendering/OpportunityDetail/Index?noticeUID=CO1.NTC.9657764&amp;isFromPublicArea=True&amp;isModal=true&amp;asPopupView=true</v>
          </cell>
          <cell r="CT131" t="str">
            <v>En Ejecucion</v>
          </cell>
          <cell r="CU131">
            <v>46053</v>
          </cell>
          <cell r="CW131" t="str">
            <v>ENERO</v>
          </cell>
          <cell r="CX131" t="e">
            <v>#N/A</v>
          </cell>
          <cell r="CY131" t="e">
            <v>#VALUE!</v>
          </cell>
          <cell r="CZ131" t="e">
            <v>#N/A</v>
          </cell>
        </row>
        <row r="132">
          <cell r="D132" t="str">
            <v>130-2026</v>
          </cell>
          <cell r="E132" t="str">
            <v>DGR-CPS-056-2026</v>
          </cell>
          <cell r="F132" t="str">
            <v>Contrato de Prestacion De Servicios Profesionales</v>
          </cell>
          <cell r="G132" t="str">
            <v>Contratación directa</v>
          </cell>
          <cell r="H132" t="str">
            <v xml:space="preserve">MELISSA ALEJANDRA GONZALEZ MENDIVELSO	</v>
          </cell>
          <cell r="I132" t="str">
            <v>Cédula</v>
          </cell>
          <cell r="J132">
            <v>1052381132</v>
          </cell>
          <cell r="K132">
            <v>8</v>
          </cell>
          <cell r="L132" t="str">
            <v>FEMENINO</v>
          </cell>
          <cell r="M132" t="str">
            <v>Natural</v>
          </cell>
          <cell r="N132" t="str">
            <v>Ninguno</v>
          </cell>
          <cell r="O132">
            <v>31822</v>
          </cell>
          <cell r="P132">
            <v>46192</v>
          </cell>
          <cell r="Q132">
            <v>39</v>
          </cell>
          <cell r="R132" t="str">
            <v>DERECHO</v>
          </cell>
          <cell r="S132" t="str">
            <v>TRANSVERSAL 30 # 14-77</v>
          </cell>
          <cell r="T132" t="str">
            <v>DUITAMA</v>
          </cell>
          <cell r="U132" t="str">
            <v>COLOMBIA</v>
          </cell>
          <cell r="V132" t="str">
            <v>MELISSAGONZALEZ0214@GMAIL.COM</v>
          </cell>
          <cell r="W132">
            <v>3138778987</v>
          </cell>
          <cell r="X132" t="str">
            <v>NA</v>
          </cell>
          <cell r="Y132" t="str">
            <v>NA</v>
          </cell>
          <cell r="Z132" t="str">
            <v>Titulo profesional + titulo especializacion de 0 meses de experiencia profesional a 22 meses de experiencia profesional (Resolución 861 de 2025)</v>
          </cell>
          <cell r="AA132" t="str">
            <v>Prestar sus servicios profesionales con plena autonomía técnica, administrativa y financiera para realizar el apoyo al seguimiento técnico y financiero, evaluación y la liquidación de los programas, proyectos, contratos y convenios derivados de la estrategia de Formación de Alto Nivel financiadas con recursos del Sistema General de Regalías.</v>
          </cell>
          <cell r="AB132" t="str">
            <v>2.2.2.1 Apoyar la supervisión técnica, administrativa, financiera, contable y jurídica de los proyectos, contratos y/o
convenios que le sean asignados, cumpliendo con calidad, oportunidad y pertinencia de acuerdo con la
normatividad, manuales, guías y procedimientos; asociados a la supervisión de contratos y/o convenios.
2.2.2.2 Brindar apoyo técnico y/o financiero en la etapa precontractual de los procesos de la contratación derivada o directa que surjan de los mecanismos adelantados por la DGR.
2.2.2.3 Revisar los planes de trabajo operativos, en los cuales se detallen la ejecución presupuestal y las actividades
en el marco de los proyectos, contratos y/o convenios adelantados por la DGR.
2.2.2.4 Apoyar y gestionar las actividades necesarias para la oportuna aprobación de los desembolsos de recursos a
que dé lugar la ejecución de los proyectos, contratos y/o convenios.
2.2.2.5 Gestionar los trámites que se requieran para atender de manera oportuna las novedades y solicitudes
presentadas en el marco de los proyectos, contratos y/o convenios adelantados por la DGR. Así mismo
adelantar las gestiones para las modificaciones (adiciones, prórrogas, suspensiones, entre otras) de los
proyectos, contratos y/o convenios, verificando que se hayan cumplido todos los requisitos de legalización.
2.2.2.6 Elaborar y entregar oportunamente los informes de supervisión técnicos y/o financieros de los proyectos,
contratos y/o convenios a cargo de la DGR y realizar cuando corresponda el cargue en la plataforma Gesproy
conforme a los compromisos pactados.
2.2.2.7 Proporcionar los insumos necesarios para atender de forma oportuna y motivada las solicitudes, peticiones,
quejas y reclamos presentadas por internos y externos, así como las solicitudes de entes de control en el marco
de la ejecución de los proyectos, contratos y/o convenios asignados por la Dirección de Gestión de Recursos
para la CTeI.
2.2.2.8 Asistir y/o preparar los insumos necesarios para los comités, reuniones, mesas de trabajo y/o visitas de campo requeridas para la correcta ejecución del contrato y/o convenio y elaborar los soportes documentales, bajo la coordinación del supervisor(a) o cuando sea requerido según la gestión contractual.
2.2.2.9 Gestionar el proceso de liquidación de los proyectos, contratos y/o convenios asignados, mediante la revisión integral del expediente, elaboración de los documentos y subsanaciones, dentro del término pactado en cada uno de ellos y demás gestiones necesarias.
2.2.2.10 Garantizar la organización, conformación y verificación de los documentos que conforman expedientes de
planes, programas, proyectos, proyectos, contratos y/o convenios y/o demás actividades de CTel a cargo, en
cada una de sus etapas con la finalidad de atender las necesidades y funciones de la DGR en atención a
lineamientos y normativa establecida.
2.2.2.11 Apoyar los procesos de evaluación de condonación y pago de evaluaciones del Sistema General de Regalías o de Beneficios Tributarios dependiendo de la necesidad de la oficina.
2.2.2.12 Las demás relacionadas con el objeto del contrato, y que sean necesarias y/o le sean solicitadas por el
supervisor.</v>
          </cell>
          <cell r="AC132" t="str">
            <v>2.2.2.1 Apoyar la supervisión técnica, administrativa, financiera, contable y jurídica de los proyectos, contratos y/o convenios que le sean asignados, cumpliendo con calidad, oportunidad y pertinencia de acuerdo con la normatividad, manuales, guías y procedimientos; asociados a la supervisión de contratos y/o convenios.
2.2.2.2 Brindar apoyo técnico y/o financiero en la etapa precontractual de los procesos de la contratación derivada o directa que surjan de los mecanismos adelantados por la DGR.
2.2.2.3 Revisar los planes de trabajo operativos, en los cuales se detallen la ejecución presupuestal y las actividades en el marco de los proyectos, contratos y/o convenios adelantados por la DGR.
2.2.2.4 Apoyar y gestionar las actividades necesarias para la oportuna aprobación de los desembolsos de recursos a que dé lugar la ejecución de los proyectos, contratos y/o convenios.
2.2.2.5 Gestionar los trámites que se requieran para atender de manera oportuna las novedades y solicitudes presentadas en el marco de los proyectos, contratos y/o convenios adelantados por la DGR. Así mismo adelantar las gestiones para las modificaciones (adiciones, prórrogas, suspensiones, entre otras) de los proyectos, contratos y/o convenios, verificando que se hayan cumplido todos los requisitos de legalización.
2.2.2.6 Elaborar y entregar oportunamente los informes de supervisión técnicos y/o financieros de los proyectos, contratos y/o convenios a cargo de la DGR y realizar cuando corresponda el cargue en la plataforma Gesproy conforme a los compromisos pactados.
2.2.2.7 Proporcionar los insumos necesarios para atender de forma oportuna y motivada las solicitudes, peticiones, quejas y reclamos presentadas por internos y externos, así como las solicitudes de entes de control en el marco de la ejecución de los proyectos, contratos y/o convenios asignados por la Dirección de Gestión de Recursos para la CTeI.
2.2.2.8 Asistir y/o preparar los insumos necesarios para los comités, reuniones, mesas de trabajo y/o visitas de campo requeridas para la correcta ejecución del contrato y/o convenio y elaborar los soportes documentales, bajo la coordinación del supervisor(a) o cuando sea requerido según la gestión contractual.
2.2.2.9 Gestionar el proceso de liquidación de los proyectos, contratos y/o convenios asignados, mediante la revisión integral del expediente, elaboración de los documentos y subsanaciones, dentro del término pactado en cada uno de ellos y demás gestiones necesarias.
2.2.2.10 Garantizar la organización, conformación y verificación de los documentos que conforman expedientes de planes, programas, proyectos, proyectos, contratos y/o convenios y/o demás actividades de CTel a cargo, en cada una de sus etapas con la finalidad de atender las necesidades y funciones de la DGR en atención a lineamientos y normativa establecida.
2.2.2.11 Apoyar los procesos de evaluación de condonación y pago de evaluaciones del Sistema General de Regalías o de Beneficios Tributarios dependiendo de la necesidad de la oficina.
2.2.2.12 Las demás relacionadas con el objeto del contrato, y que sean necesarias y/o le sean solicitadas por el supervisor.</v>
          </cell>
          <cell r="AD132" t="str">
            <v>Dirección de Gestión de Recursos para la Ciencia, la Tecnología y la Innovación (CTel)</v>
          </cell>
          <cell r="AE132" t="str">
            <v>CAROLINA OTILIA MONTEALEGRE CASTILLO</v>
          </cell>
          <cell r="AF132">
            <v>20928128</v>
          </cell>
          <cell r="AG132" t="str">
            <v>Director de Gestión de Recursos para la Ciencia, la Tecnología y la Innovación (CTel)</v>
          </cell>
          <cell r="AH132">
            <v>46043</v>
          </cell>
          <cell r="AI132">
            <v>46045</v>
          </cell>
          <cell r="AJ132">
            <v>46225</v>
          </cell>
          <cell r="AK132">
            <v>180</v>
          </cell>
          <cell r="AL132">
            <v>33000000</v>
          </cell>
          <cell r="AM132" t="str">
            <v>No</v>
          </cell>
          <cell r="AN132">
            <v>5500000</v>
          </cell>
          <cell r="AO132">
            <v>326</v>
          </cell>
          <cell r="AP132">
            <v>6526</v>
          </cell>
          <cell r="AQ132">
            <v>46044</v>
          </cell>
          <cell r="AR132" t="str">
            <v>00TI-3902-0300-2018-00010-0169</v>
          </cell>
          <cell r="AS132" t="str">
            <v>INVERSION</v>
          </cell>
          <cell r="AT132" t="str">
            <v>NACION</v>
          </cell>
          <cell r="AU132" t="str">
            <v>No</v>
          </cell>
          <cell r="AW132" t="str">
            <v>Supervisión</v>
          </cell>
          <cell r="AX132" t="str">
            <v>CAROLINA OTILIA MONTEALEGRE CASTILLO</v>
          </cell>
          <cell r="AY132" t="str">
            <v>Cédula</v>
          </cell>
          <cell r="AZ132">
            <v>20928128</v>
          </cell>
          <cell r="BA132">
            <v>0</v>
          </cell>
          <cell r="BB132" t="str">
            <v>Director de Gestión de Recursos para la Ciencia la Tecnologia e Innovacion (CTeI)</v>
          </cell>
          <cell r="BC132">
            <v>46045</v>
          </cell>
          <cell r="BD132">
            <v>46043</v>
          </cell>
          <cell r="BE132" t="str">
            <v>SEGUROS DEL ESTADO S.A.</v>
          </cell>
          <cell r="BF132" t="str">
            <v>2 CUMPLIMIENTO</v>
          </cell>
          <cell r="BG132" t="str">
            <v>1 PÓLIZA</v>
          </cell>
          <cell r="CJ132">
            <v>46225</v>
          </cell>
          <cell r="CK132">
            <v>0</v>
          </cell>
          <cell r="CN132">
            <v>33000000</v>
          </cell>
          <cell r="CO132" t="e">
            <v>#N/A</v>
          </cell>
          <cell r="CP132" t="e">
            <v>#N/A</v>
          </cell>
          <cell r="CQ132" t="e">
            <v>#N/A</v>
          </cell>
          <cell r="CR132">
            <v>80111600</v>
          </cell>
          <cell r="CS132" t="str">
            <v>https://community.secop.gov.co/Public/Tendering/OpportunityDetail/Index?noticeUID=CO1.NTC.9657417&amp;isFromPublicArea=True&amp;isModal=true&amp;asPopupView=true</v>
          </cell>
          <cell r="CT132" t="str">
            <v>En Ejecucion</v>
          </cell>
          <cell r="CU132">
            <v>46053</v>
          </cell>
          <cell r="CW132" t="str">
            <v>ENERO</v>
          </cell>
          <cell r="CX132" t="e">
            <v>#N/A</v>
          </cell>
          <cell r="CY132">
            <v>3</v>
          </cell>
          <cell r="CZ132" t="e">
            <v>#VALUE!</v>
          </cell>
        </row>
        <row r="133">
          <cell r="D133" t="str">
            <v>131-2026</v>
          </cell>
          <cell r="E133" t="str">
            <v>CPS-051-2026</v>
          </cell>
          <cell r="F133" t="str">
            <v>Contrato de Prestacion De Servicios Profesionales</v>
          </cell>
          <cell r="G133" t="str">
            <v>Contratación directa</v>
          </cell>
          <cell r="H133" t="str">
            <v>NICOLAS MOLINA PUENTE</v>
          </cell>
          <cell r="I133" t="str">
            <v>Cédula</v>
          </cell>
          <cell r="J133">
            <v>1010131526</v>
          </cell>
          <cell r="K133">
            <v>1</v>
          </cell>
          <cell r="L133" t="str">
            <v>FEMENINO</v>
          </cell>
          <cell r="M133" t="str">
            <v>Natural</v>
          </cell>
          <cell r="N133" t="str">
            <v>Ninguno</v>
          </cell>
          <cell r="O133">
            <v>36779</v>
          </cell>
          <cell r="P133">
            <v>46192</v>
          </cell>
          <cell r="Q133">
            <v>25</v>
          </cell>
          <cell r="R133" t="str">
            <v>INGENIERO MECANICO</v>
          </cell>
          <cell r="S133" t="str">
            <v xml:space="preserve">CARRERA 100  # 148 78 VALLE DEL REFOUS 2 SUBA LA CAMPIÑA TORRE 1 APTO 104 </v>
          </cell>
          <cell r="T133" t="str">
            <v>CALI</v>
          </cell>
          <cell r="U133" t="str">
            <v>COLOMBIA</v>
          </cell>
          <cell r="V133" t="str">
            <v>MOLINAPUENTENICOLAS19@GMAIL.COM</v>
          </cell>
          <cell r="W133">
            <v>3135673439</v>
          </cell>
          <cell r="X133" t="str">
            <v>NA</v>
          </cell>
          <cell r="Y133" t="str">
            <v>NA</v>
          </cell>
          <cell r="Z133" t="str">
            <v>Titulo profesional de 22 o mas meses de experiencia profesional (Resolución 861 de 2025)</v>
          </cell>
          <cell r="AA133" t="str">
            <v>El contratista, con plena autonomía técnica y administrativa, se obliga a prestar servicios profesionales de apoyo a la Entidad para la gestión y actualización de la información estadística institucional, incluyendo la elaboración de reportes y tableros de seguimiento, la carga y mantenimiento de datos en los repositorios definidos, la actualización de la información del portal La Ciencia en Cifras y la atención de requerimientos técnicos de información.</v>
          </cell>
          <cell r="AB133" t="str">
            <v>2.2.2.1. Apoyar la generación, procesamiento y organización de la información estadística institucional y sectorial,
destinada a la elaboración de informes y reportes de gestión, garantizando su adecuada documentación, registro y
trazabilidad.
2.2.2.2. Apoyar la consolidación y actualización de la información estadística mediante el mantenimiento de tableros de
control y herramientas de visualización, de acuerdo con los lineamientos establecidos por la Entidad.
2.2.2.3. Apoyar la divulgación de la información estadística institucional a través del portal “La Ciencia en Cifras”,
realizando la carga, actualización y verificación de los contenidos, conforme a la información validada por las dependencias
competentes.
2.2.2.4. Atender de manera oportuna los requerimientos de información en materia de Ciencia, Tecnología e Innovación
(CTeI) formulados por las dependencias del Ministerio o por entidades externas.
2.2.2.5. Apoyar la recolección, organización y sistematización de información estadística proveniente de distintas fuentes
institucionales y sectoriales.
2.2.2.6. Participar en las reuniones, mesas de trabajo o espacios de coordinación convocados por la supervisión o por la
Oficina Asesora de Planeación e Innovación Institucional, con el fin de apoyar la articulación y seguimiento de la gestión
de información.
2.2.2.7. Apoyar la actualización, depuración y mantenimiento operativo de los repositorios de información
estadística institucional, garantizando la consistencia básica de los datos y su disponibilidad para la elaboración de
reportes y la divulgación institucional</v>
          </cell>
          <cell r="AC133" t="str">
            <v>2.2.2.1. Apoyar la generación, procesamiento y organización de la información estadística institucional y sectorial, destinada a la elaboración de informes y reportes de gestión, garantizando su adecuada documentación, registro y trazabilidad.
2.2.2.2. Apoyar la consolidación y actualización de la información estadística mediante el mantenimiento de tableros de control y herramientas de visualización, de acuerdo con los lineamientos establecidos por la Entidad.
2.2.2.3. Apoyar la divulgación de la información estadística institucional a través del portal “La Ciencia en Cifras”, realizando la carga, actualización y verificación de los contenidos, conforme a la información validada por las dependencias competentes.
2.2.2.4. Atender de manera oportuna los requerimientos de información en materia de Ciencia, Tecnología e Innovación (CTeI) formulados por las dependencias del Ministerio o por entidades externas.
2.2.2.5. Apoyar la recolección, organización y sistematización de información estadística proveniente de distintas fuentes institucionales y sectoriales.
2.2.2.6. Participar en las reuniones, mesas de trabajo o espacios de coordinación convocados por la supervisión o por la Oficina Asesora de Planeación e Innovación Institucional, con el fin de apoyar la articulación y seguimiento de la gestión de información.
2.2.2.7. Apoyar la actualización, depuración y mantenimiento operativo de los repositorios de información estadística institucional, garantizando la consistencia básica de los datos y su disponibilidad para la elaboración de reportes y la divulgación institucional</v>
          </cell>
          <cell r="AD133" t="str">
            <v>Oficina Asesora de Planeación e Innovación Institucional</v>
          </cell>
          <cell r="AE133" t="str">
            <v>ANDRES FELIPE VALENCIA LOPEZ</v>
          </cell>
          <cell r="AF133">
            <v>75097407</v>
          </cell>
          <cell r="AG133" t="str">
            <v>Secretaria General</v>
          </cell>
          <cell r="AH133">
            <v>46031</v>
          </cell>
          <cell r="AI133">
            <v>46036</v>
          </cell>
          <cell r="AJ133">
            <v>46216</v>
          </cell>
          <cell r="AK133">
            <v>180</v>
          </cell>
          <cell r="AL133">
            <v>30162024</v>
          </cell>
          <cell r="AM133" t="str">
            <v>No</v>
          </cell>
          <cell r="AN133">
            <v>5027004</v>
          </cell>
          <cell r="AS133" t="str">
            <v>INVERSION</v>
          </cell>
          <cell r="AT133" t="str">
            <v>NACION</v>
          </cell>
          <cell r="AU133" t="str">
            <v>No</v>
          </cell>
          <cell r="AW133" t="str">
            <v>Supervisión</v>
          </cell>
          <cell r="AX133" t="str">
            <v>CESAR FABIAN GOMEZ VEGA</v>
          </cell>
          <cell r="AY133" t="str">
            <v>Cédula</v>
          </cell>
          <cell r="AZ133">
            <v>79557492</v>
          </cell>
          <cell r="BA133">
            <v>9</v>
          </cell>
          <cell r="BB133" t="str">
            <v>Jefe Oficina Asesora de Planeacion e Innovacion Institucional</v>
          </cell>
          <cell r="BC133">
            <v>46036</v>
          </cell>
          <cell r="BD133">
            <v>46035</v>
          </cell>
          <cell r="BE133" t="str">
            <v>SEGUROS DEL ESTADO S.A.</v>
          </cell>
          <cell r="BF133" t="str">
            <v>2 CUMPLIMIENTO</v>
          </cell>
          <cell r="BG133" t="str">
            <v>1 PÓLIZA</v>
          </cell>
          <cell r="CJ133">
            <v>46216</v>
          </cell>
          <cell r="CK133">
            <v>0</v>
          </cell>
          <cell r="CN133">
            <v>30162024</v>
          </cell>
          <cell r="CO133" t="e">
            <v>#N/A</v>
          </cell>
          <cell r="CP133" t="e">
            <v>#N/A</v>
          </cell>
          <cell r="CQ133" t="e">
            <v>#N/A</v>
          </cell>
          <cell r="CR133">
            <v>80111600</v>
          </cell>
          <cell r="CS133" t="str">
            <v>https://community.secop.gov.co/Public/Tendering/OpportunityDetail/Index?noticeUID=CO1.NTC.9447448&amp;isFromPublicArea=True&amp;isModal=true&amp;asPopupView=true</v>
          </cell>
          <cell r="CT133" t="str">
            <v>En Ejecucion</v>
          </cell>
          <cell r="CU133">
            <v>46053</v>
          </cell>
          <cell r="CW133" t="str">
            <v>ENERO</v>
          </cell>
          <cell r="CX133" t="e">
            <v>#N/A</v>
          </cell>
          <cell r="CY133">
            <v>10</v>
          </cell>
          <cell r="CZ133" t="e">
            <v>#VALUE!</v>
          </cell>
        </row>
        <row r="134">
          <cell r="D134" t="str">
            <v>132-2026</v>
          </cell>
          <cell r="E134" t="str">
            <v>CPS-052-2026</v>
          </cell>
          <cell r="F134" t="str">
            <v>Contrato de Prestacion De Servicios Profesionales</v>
          </cell>
          <cell r="G134" t="str">
            <v>Contratación directa</v>
          </cell>
          <cell r="H134" t="str">
            <v>YOSIB MANDIEL VERGEL AMAYA</v>
          </cell>
          <cell r="I134" t="str">
            <v>Cédula</v>
          </cell>
          <cell r="J134">
            <v>13177205</v>
          </cell>
          <cell r="K134">
            <v>0</v>
          </cell>
          <cell r="L134" t="str">
            <v>MASCULINO</v>
          </cell>
          <cell r="M134" t="str">
            <v>Natural</v>
          </cell>
          <cell r="N134" t="str">
            <v>Ninguno</v>
          </cell>
          <cell r="O134">
            <v>30465</v>
          </cell>
          <cell r="P134">
            <v>46192</v>
          </cell>
          <cell r="Q134">
            <v>43</v>
          </cell>
          <cell r="R134" t="str">
            <v>COMUNICADOR SOCIAL</v>
          </cell>
          <cell r="S134" t="str">
            <v xml:space="preserve">CALLE 43 A  # 9 26 3 </v>
          </cell>
          <cell r="T134" t="str">
            <v>OCAÑA</v>
          </cell>
          <cell r="U134" t="str">
            <v>COLOMBIA</v>
          </cell>
          <cell r="V134" t="str">
            <v>YOSIBMANDIEL@GMAIL.COM</v>
          </cell>
          <cell r="W134">
            <v>3185272600</v>
          </cell>
          <cell r="X134" t="str">
            <v>NA</v>
          </cell>
          <cell r="Y134" t="str">
            <v>NA</v>
          </cell>
          <cell r="Z134" t="str">
            <v>Titulo profesional + titulo especializacion de 33 o mas meses de experiencia profesional (Resolución 861 de 2025)</v>
          </cell>
          <cell r="AA134" t="str">
            <v>El CONTRATISTA se obliga a prestar a la ENTIDAD, con plena autonomía técnica y administrativa, los servicios profesionales especializados para apoyar a la Oficina Asesora de Comunicaciones del Ministerio de Ciencia Tecnología e Innovación, orientados a la conceptualización, diseño, producción de contenidos audiovisuales y gráficos para medios de comunicación, redes sociales, página web institucional y cubrir eventos internos o externos, todo conforme a la normativa vigente de la entidad.</v>
          </cell>
          <cell r="AB134" t="str">
            <v>2.2.2.1. Apoyar en la planificación, articulación y ejecución de todas las actividades relacionadas con la
producción y desarrollo de contenidos audiovisuales y gráficos, conforme a los requerimientos, cronogramas y
lineamientos establecidos por la Oficina Asesora de Comunicaciones del Ministerio de Ciencia, Tecnología e
Innovación.
2.2.2.2. Verificar y gestionar la disponibilidad, idoneidad y adecuado uso de los recursos técnicos, humanos,
logísticos y materiales necesarios para la producción, incluyendo equipos, locaciones y demás elementos
requeridos por la ENTIDAD.
2.2.2.3. Articular las labores del equipo de trabajo involucrado en la producción, asegurando el cumplimiento
de los estándares de calidad, pertinencia institucional y los plazos establecidos.
2.2.2.4. Garantizar el cumplimiento de la normativa legal vigente en materia de derechos de autor, propiedad
intelectual, licencias, uso de imagen, permisos, contratación de servicios asociados y demás disposiciones
aplicables a las actividades de comunicación audiovisual.
2.2.2.5. Realizar control de calidad de los productos audiovisuales y gráficos, asegurando que cumplan con los
estándares técnicos, conceptuales y de identidad institucional definidos por el Ministerio.
2.2.2.6. Apoyar los procesos de postproducción, incluyendo edición, montaje, efectos visuales y sonoros,
corrección de color y demás ajustes necesarios para la entrega final de los productos audiovisuales, conforme
a las especificaciones acordadas.
2.2.2.7. Desarrollar contenidos audiovisuales y gráficos para redes sociales, página web institucional, medios
internos y externos, orientados a visibilizar los avances, logros y compromisos del Ministerio en el marco de sus
metas institucionales y del plan de desarrollo vigente.
2.2.2.8. Realizar la grabación de video en los eventos, ruedas de prensa, foros, lanzamientos, talleres y demás
actividades institucionales del Ministerio de Ciencia, Tecnología e Innovación, garantizando la cobertura
audiovisual oportuna, la adecuada documentación de las actividades y la generación de material de calidad
para su posterior difusión.
2.2.2.9. Asistir y participar activamente en las reuniones de planeación, coordinación y seguimiento convocadas
por la Oficina Asesora de Comunicaciones o por las diferentes áreas del Ministerio, aportando insumos técnicos
y propuestas para la mejora de los procesos comunicacionales.</v>
          </cell>
          <cell r="AC134" t="str">
            <v>2.2.2.1. Apoyar en la planificación, articulación y ejecución de todas las actividades relacionadas con la producción y desarrollo de contenidos audiovisuales y gráficos, conforme a los requerimientos, cronogramas y lineamientos establecidos por la Oficina Asesora de Comunicaciones del Ministerio de Ciencia, Tecnología e Innovación.
2.2.2.2. Verificar y gestionar la disponibilidad, idoneidad y adecuado uso de los recursos técnicos, humanos, logísticos y materiales necesarios para la producción, incluyendo equipos, locaciones y demás elementos requeridos por la ENTIDAD.
2.2.2.3. Articular las labores del equipo de trabajo involucrado en la producción, asegurando el cumplimiento de los estándares de calidad, pertinencia institucional y los plazos establecidos.
2.2.2.4. Garantizar el cumplimiento de la normativa legal vigente en materia de derechos de autor, propiedad intelectual, licencias, uso de imagen, permisos, contratación de servicios asociados y demás disposiciones aplicables a las actividades de comunicación audiovisual.
2.2.2.5. Realizar control de calidad de los productos audiovisuales y gráficos, asegurando que cumplan con los estándares técnicos, conceptuales y de identidad institucional definidos por el Ministerio.
2.2.2.6. Apoyar los procesos de postproducción, incluyendo edición, montaje, efectos visuales y sonoros, corrección de color y demás ajustes necesarios para la entrega final de los productos audiovisuales, conforme a las especificaciones acordadas.
2.2.2.7. Desarrollar contenidos audiovisuales y gráficos para redes sociales, página web institucional, medios internos y externos, orientados a visibilizar los avances, logros y compromisos del Ministerio en el marco de sus metas institucionales y del plan de desarrollo vigente.
2.2.2.8. Realizar la grabación de video en los eventos, ruedas de prensa, foros, lanzamientos, talleres y demás actividades institucionales del Ministerio de Ciencia, Tecnología e Innovación, garantizando la cobertura audiovisual oportuna, la adecuada documentación de las actividades y la generación de material de calidad para su posterior difusión.
2.2.2.9. Asistir y participar activamente en las reuniones de planeación, coordinación y seguimiento convocadas por la Oficina Asesora de Comunicaciones o por las diferentes áreas del Ministerio, aportando insumos técnicos y propuestas para la mejora de los procesos comunicacionales.</v>
          </cell>
          <cell r="AD134" t="str">
            <v>Oficina Asesora de Comunicaciones</v>
          </cell>
          <cell r="AE134" t="str">
            <v>ANDRES FELIPE VALENCIA LOPEZ</v>
          </cell>
          <cell r="AF134">
            <v>75097407</v>
          </cell>
          <cell r="AG134" t="str">
            <v>Secretaria General</v>
          </cell>
          <cell r="AH134">
            <v>46031</v>
          </cell>
          <cell r="AI134">
            <v>46037</v>
          </cell>
          <cell r="AJ134">
            <v>46217</v>
          </cell>
          <cell r="AK134">
            <v>180</v>
          </cell>
          <cell r="AL134">
            <v>57000000</v>
          </cell>
          <cell r="AM134" t="str">
            <v>No</v>
          </cell>
          <cell r="AN134">
            <v>9500000</v>
          </cell>
          <cell r="AS134" t="str">
            <v>INVERSION</v>
          </cell>
          <cell r="AT134" t="str">
            <v>NACION</v>
          </cell>
          <cell r="AU134" t="str">
            <v>No</v>
          </cell>
          <cell r="AW134" t="str">
            <v>Supervisión</v>
          </cell>
          <cell r="AX134" t="str">
            <v>SEBASTIAN RUIZ MOLINA</v>
          </cell>
          <cell r="AY134" t="str">
            <v>Cédula</v>
          </cell>
          <cell r="AZ134">
            <v>1136882634</v>
          </cell>
          <cell r="BA134">
            <v>8</v>
          </cell>
          <cell r="BB134" t="str">
            <v>Jefe de la Oficina de Comunicaciones</v>
          </cell>
          <cell r="BC134">
            <v>46035</v>
          </cell>
          <cell r="BD134">
            <v>46032</v>
          </cell>
          <cell r="BE134" t="str">
            <v>SEGUROS DEL ESTADO S.A.</v>
          </cell>
          <cell r="BF134" t="str">
            <v>2 CUMPLIMIENTO</v>
          </cell>
          <cell r="BG134" t="str">
            <v>1 PÓLIZA</v>
          </cell>
          <cell r="CJ134">
            <v>46217</v>
          </cell>
          <cell r="CK134">
            <v>0</v>
          </cell>
          <cell r="CN134">
            <v>57000000</v>
          </cell>
          <cell r="CO134" t="e">
            <v>#N/A</v>
          </cell>
          <cell r="CP134" t="e">
            <v>#N/A</v>
          </cell>
          <cell r="CQ134" t="e">
            <v>#N/A</v>
          </cell>
          <cell r="CR134">
            <v>80111600</v>
          </cell>
          <cell r="CS134" t="str">
            <v>https://community.secop.gov.co/Public/Tendering/OpportunityDetail/Index?noticeUID=CO1.NTC.9448328&amp;isFromPublicArea=True&amp;isModal=true&amp;asPopupView=true</v>
          </cell>
          <cell r="CT134" t="str">
            <v>En Ejecucion</v>
          </cell>
          <cell r="CU134">
            <v>46053</v>
          </cell>
          <cell r="CW134" t="str">
            <v>ENERO</v>
          </cell>
          <cell r="CX134" t="e">
            <v>#N/A</v>
          </cell>
          <cell r="CY134">
            <v>0</v>
          </cell>
          <cell r="CZ134" t="e">
            <v>#VALUE!</v>
          </cell>
        </row>
        <row r="135">
          <cell r="D135" t="str">
            <v>133-2026</v>
          </cell>
          <cell r="E135" t="str">
            <v>CPS-053-2026</v>
          </cell>
          <cell r="F135" t="str">
            <v>Contrato de Prestacion De Servicios Profesionales</v>
          </cell>
          <cell r="G135" t="str">
            <v>Contratación directa</v>
          </cell>
          <cell r="H135" t="str">
            <v>HELBERTH ANTONIO LOPEZ PEDRAZA</v>
          </cell>
          <cell r="I135" t="str">
            <v>Cédula</v>
          </cell>
          <cell r="J135">
            <v>91519052</v>
          </cell>
          <cell r="K135">
            <v>3</v>
          </cell>
          <cell r="L135" t="str">
            <v>MASCULINO</v>
          </cell>
          <cell r="M135" t="str">
            <v>Natural</v>
          </cell>
          <cell r="N135" t="str">
            <v>Ninguno</v>
          </cell>
          <cell r="O135">
            <v>30276</v>
          </cell>
          <cell r="P135">
            <v>46192</v>
          </cell>
          <cell r="Q135">
            <v>43</v>
          </cell>
          <cell r="R135" t="str">
            <v>ABOGADO</v>
          </cell>
          <cell r="S135" t="str">
            <v xml:space="preserve">CALLE 183 N  # 11 55 APTO. 302  BLOQUE 24 3 SAN ANTONIO  USAQUEN </v>
          </cell>
          <cell r="T135" t="str">
            <v>BOGOTA D.C.</v>
          </cell>
          <cell r="U135" t="str">
            <v>COLOMBIA</v>
          </cell>
          <cell r="V135" t="str">
            <v>HALP211982@GMAIL.COM</v>
          </cell>
          <cell r="W135">
            <v>3138681102</v>
          </cell>
          <cell r="X135" t="str">
            <v>NA</v>
          </cell>
          <cell r="Y135" t="str">
            <v>NA</v>
          </cell>
          <cell r="Z135" t="str">
            <v>Titulo profesional + titulo especializacion de 22 meses de experiencia profesional a 32 meses de experiencia profesional (Resolución 861 de 2025)</v>
          </cell>
          <cell r="AA135" t="str">
            <v>El CONTRATISTA se obliga a prestar a la ENTIDAD con plena autonomía técnica y administrativa, sus servicios profesionales especializados en la Oficina Asesora Jurídica del Ministerio de Ciencia, Tecnología e Innovación, brindando apoyo en desarrollar y dar seguimiento a la agenda regulatoria y legislativa del Ministerio, proyectar respuestas a conceptos jurídicos, peticiones, actos administrativos, y revisar documentos de cooperación en el marco de las competencias de la dependencia.</v>
          </cell>
          <cell r="AB135" t="str">
            <v>2.2.2.1. Revisar y/o proyectar respuestas a las peticiones asignadas por el
supervisor, conceptos y/o consultas jurídicas solicitadas por las dependencias,
ciudadanos y/o entidades teniendo en cuenta los procedimientos internos del
Ministerio y las directrices impartidas por el supervisor.
2.2.2.2. Revisar y/o proyectar los actos administrativos en el marco de las
competencias de la Oficina Asesora Jurídica.
2.2.2.3. Realizar seguimiento y brindar asesoría en el desarrollo de la agenda
regulatoria y/o legislativa del Ministerio, de acuerdo a los lineamientos definidos
por el supervisor.
2.2.2.4. Brindar soporte en el seguimiento y desarrollo de las actividades de
participación ciudadana, de acuerdo a los lineamientos del supervisor.
2.2.2.5. Atender, de conformidad con la información suministrada por las
dependencias del Ministerio, las solicitudes de conceptos sobre proyectos de Ley
y/o Decretos, que sean asignados por el supervisor.
2.2.2.6. Mantener actualizadas las bases de datos y matrices de información a
cargo de la Oficina Asesora Jurídica del Ministerio, de acuerdo con los trámites
asignados.</v>
          </cell>
          <cell r="AC135" t="str">
            <v>2.2.2.1. Revisar y/o proyectar respuestas a las peticiones asignadas por el supervisor, conceptos y/o consultas jurídicas solicitadas por las dependencias, ciudadanos y/o entidades teniendo en cuenta los procedimientos internos del Ministerio y las directrices impartidas por el supervisor.
2.2.2.2. Revisar y/o proyectar los actos administrativos en el marco de las competencias de la Oficina Asesora Jurídica.
2.2.2.3. Realizar seguimiento y brindar asesoría en el desarrollo de la agenda regulatoria y/o legislativa del Ministerio, de acuerdo a los lineamientos definidos por el supervisor.
2.2.2.4. Brindar soporte en el seguimiento y desarrollo de las actividades de participación ciudadana, de acuerdo a los lineamientos del supervisor.
2.2.2.5. Atender, de conformidad con la información suministrada por las dependencias del Ministerio, las solicitudes de conceptos sobre proyectos de Ley y/o Decretos, que sean asignados por el supervisor.
2.2.2.6. Mantener actualizadas las bases de datos y matrices de información a cargo de la Oficina Asesora Jurídica del Ministerio, de acuerdo con los trámites asignados.</v>
          </cell>
          <cell r="AD135" t="str">
            <v>Oficina Asesora Jurídica</v>
          </cell>
          <cell r="AE135" t="str">
            <v>ANDRES FELIPE VALENCIA LOPEZ</v>
          </cell>
          <cell r="AF135">
            <v>75097407</v>
          </cell>
          <cell r="AG135" t="str">
            <v>Secretaria General</v>
          </cell>
          <cell r="AH135">
            <v>46035</v>
          </cell>
          <cell r="AI135">
            <v>46036</v>
          </cell>
          <cell r="AJ135">
            <v>46216</v>
          </cell>
          <cell r="AK135">
            <v>180</v>
          </cell>
          <cell r="AL135">
            <v>50127528</v>
          </cell>
          <cell r="AM135" t="str">
            <v>No</v>
          </cell>
          <cell r="AN135">
            <v>8354588</v>
          </cell>
          <cell r="AS135" t="str">
            <v>INVERSION</v>
          </cell>
          <cell r="AT135" t="str">
            <v>NACION</v>
          </cell>
          <cell r="AU135" t="str">
            <v>No</v>
          </cell>
          <cell r="AW135" t="str">
            <v>Supervisión</v>
          </cell>
          <cell r="AX135" t="str">
            <v>ANDRES FELIPE VALENCIA LOPEZ</v>
          </cell>
          <cell r="AY135" t="str">
            <v>Cédula</v>
          </cell>
          <cell r="AZ135">
            <v>75097407</v>
          </cell>
          <cell r="BA135">
            <v>3</v>
          </cell>
          <cell r="BB135">
            <v>0</v>
          </cell>
          <cell r="BC135">
            <v>46035</v>
          </cell>
          <cell r="BD135">
            <v>46035</v>
          </cell>
          <cell r="BE135" t="str">
            <v>SEGUROS DEL ESTADO S.A.</v>
          </cell>
          <cell r="BF135" t="str">
            <v>2 CUMPLIMIENTO</v>
          </cell>
          <cell r="BG135" t="str">
            <v>1 PÓLIZA</v>
          </cell>
          <cell r="CJ135">
            <v>46216</v>
          </cell>
          <cell r="CK135">
            <v>0</v>
          </cell>
          <cell r="CN135">
            <v>50127528</v>
          </cell>
          <cell r="CO135" t="e">
            <v>#N/A</v>
          </cell>
          <cell r="CP135" t="e">
            <v>#N/A</v>
          </cell>
          <cell r="CQ135" t="e">
            <v>#N/A</v>
          </cell>
          <cell r="CR135">
            <v>80111600</v>
          </cell>
          <cell r="CS135" t="str">
            <v>https://community.secop.gov.co/Public/Tendering/OpportunityDetail/Index?noticeUID=CO1.NTC.9454375&amp;isFromPublicArea=True&amp;isModal=true&amp;asPopupView=true</v>
          </cell>
          <cell r="CT135" t="str">
            <v>En Ejecucion</v>
          </cell>
          <cell r="CU135">
            <v>46053</v>
          </cell>
          <cell r="CW135" t="str">
            <v>ENERO</v>
          </cell>
          <cell r="CX135" t="e">
            <v>#N/A</v>
          </cell>
          <cell r="CY135">
            <v>8</v>
          </cell>
          <cell r="CZ135" t="e">
            <v>#VALUE!</v>
          </cell>
        </row>
        <row r="136">
          <cell r="D136" t="str">
            <v>134-2026</v>
          </cell>
          <cell r="E136" t="str">
            <v>CPS-054-2026</v>
          </cell>
          <cell r="F136" t="str">
            <v>Contrato de Prestacion De Servicios Profesionales</v>
          </cell>
          <cell r="G136" t="str">
            <v>Contratación directa</v>
          </cell>
          <cell r="H136" t="str">
            <v>LAURA NATALIA TRONCOSO PEÑA</v>
          </cell>
          <cell r="I136" t="str">
            <v>Cédula</v>
          </cell>
          <cell r="J136">
            <v>1110518102</v>
          </cell>
          <cell r="K136">
            <v>8</v>
          </cell>
          <cell r="L136" t="str">
            <v>FEMENINO</v>
          </cell>
          <cell r="M136" t="str">
            <v>Natural</v>
          </cell>
          <cell r="N136" t="str">
            <v>Ninguno</v>
          </cell>
          <cell r="O136">
            <v>33468</v>
          </cell>
          <cell r="P136">
            <v>46192</v>
          </cell>
          <cell r="Q136">
            <v>34</v>
          </cell>
          <cell r="R136" t="str">
            <v>PROFESIONAL EN DISEÑO GRAFICO</v>
          </cell>
          <cell r="S136" t="str">
            <v>CRA. 9A #35-85 LA CEIBA 1</v>
          </cell>
          <cell r="T136" t="str">
            <v>TOLIMA</v>
          </cell>
          <cell r="U136" t="str">
            <v>COLOMBIA</v>
          </cell>
          <cell r="V136" t="str">
            <v>LAURANATROPE@GMAIL.COM</v>
          </cell>
          <cell r="W136">
            <v>3223515090</v>
          </cell>
          <cell r="X136" t="str">
            <v>NA</v>
          </cell>
          <cell r="Y136" t="str">
            <v>NA</v>
          </cell>
          <cell r="Z136" t="str">
            <v>Titulo profesional + titulo especializacion de 22 meses de experiencia profesional a 32 meses de experiencia profesional (Resolución 861 de 2025)</v>
          </cell>
          <cell r="AA136" t="str">
            <v>El CONTRATISTA se obliga a prestar a la ENTIDAD, con plena autonomía, técnica y administrativa, sus servicios profesionales especializados en la Oficina Asesora de Comunicaciones del Ministerio de Ciencia Tecnología e Innovación, apoyando la creación, estructuración, implementación, conceptualización e ilustración de piezas y contenidos para los diferentes públicos, así como el seguimiento de las estrategias de divulgación, y promover información generada por las dependencias del ministerio de conformidad con los lineamientos y normas definidas por la entidad.</v>
          </cell>
          <cell r="AB136" t="str">
            <v>2.2.2.1 Apoyar en la promoción de los procesos creativos de las estrategias de comunicación relacionadas con
convocatorias, programas, proyectos y eventos del Ministerio de Ciencia Tecnología e Innovación para su difusión a través
de medios impresos y/o digitales.
2.2.2.2 Velar por la correcta aplicación de la imagen institucional del Ministerio de Ciencia, Tecnología e Innovación, en las
piezas gráficas internas o externas, siguiendo los lineamientos del Sistema Gráfico Institucional y los parámetros emitidos
por la Oficina Asesora de Comunicaciones del Ministerio.
2.2.2.3 Articular con el equipo creativo encargado de la comunicación gráfica de la entidad, en la creación de conceptos,
estrategias de divulgación y lineamientos de las campañas.
2.2.2.4 Actualizar el banco de imágenes con los productos de diseño gráfico en los repositorios designados por la Entidad,
manteniendo actualizado el archivo digital destinado por la entidad para tal fin.
2.2.2.5 Promover el uso adecuado de imágenes, fotografías o vectores necesarios libres de derechos de uso o acreditando
los elementos utilizados.
2.2.2.6 Apoyar la gestión de contenidos, estrategias, campañas de marketing y publicidad digital para redes sociales para
la promoción de programas, convocatorias y eventos del Ministerio de Ciencia, Tecnología e Innovación
2.2.2.7 Realizar la revisión, verificación y validación de todas las piezas gráficas que sean producidas y solicitadas para
publicación por parte de las áreas del Ministerio.
2.2.2.8. Elaborar las presentaciones gráficas requeridas por el despacho ministerial, los viceministerios y áreas, así como
la oficina asesora de comunicaciones relacionadas con el objeto del contrato.
2.2.2.9. Asistir a las reuniones de tráfico de la Oficina Asesora de Comunicaciones a las cuales sea convocada y a las que
le asigne el jefe de la OAC.</v>
          </cell>
          <cell r="AC136" t="str">
            <v>2.2.2.1 Apoyar en la promoción de los procesos creativos de las estrategias de comunicación relacionadas con convocatorias, programas, proyectos y eventos del Ministerio de Ciencia Tecnología e Innovación para su difusión a través de medios impresos y/o digitales.
2.2.2.2 Velar por la correcta aplicación de la imagen institucional del Ministerio de Ciencia, Tecnología e Innovación, en las piezas gráficas internas o externas, siguiendo los lineamientos del Sistema Gráfico Institucional y los parámetros emitidos por la Oficina Asesora de Comunicaciones del Ministerio.
2.2.2.3 Articular con el equipo creativo encargado de la comunicación gráfica de la entidad, en la creación de conceptos, estrategias de divulgación y lineamientos de las campañas.
2.2.2.4 Actualizar el banco de imágenes con los productos de diseño gráfico en los repositorios designados por la Entidad, manteniendo actualizado el archivo digital destinado por la entidad para tal fin.
2.2.2.5 Promover el uso adecuado de imágenes, fotografías o vectores necesarios libres de derechos de uso o acreditando los elementos utilizados.
2.2.2.6 Apoyar la gestión de contenidos, estrategias, campañas de marketing y publicidad digital para redes sociales para la promoción de programas, convocatorias y eventos del Ministerio de Ciencia, Tecnología e Innovación
2.2.2.7 Realizar la revisión, verificación y validación de todas las piezas gráficas que sean producidas y solicitadas para publicación por parte de las áreas del Ministerio.
2.2.2.8. Elaborar las presentaciones gráficas requeridas por el despacho ministerial, los viceministerios y áreas, así como la oficina asesora de comunicaciones relacionadas con el objeto del contrato.
2.2.2.9. Asistir a las reuniones de tráfico de la Oficina Asesora de Comunicaciones a las cuales sea convocada y a las que le asigne el jefe de la OAC.</v>
          </cell>
          <cell r="AD136" t="str">
            <v>Oficina Asesora de Comunicaciones</v>
          </cell>
          <cell r="AE136" t="str">
            <v>ANDRES FELIPE VALENCIA LOPEZ</v>
          </cell>
          <cell r="AF136">
            <v>75097407</v>
          </cell>
          <cell r="AG136" t="str">
            <v>Secretaria General</v>
          </cell>
          <cell r="AH136">
            <v>46035</v>
          </cell>
          <cell r="AI136">
            <v>46037</v>
          </cell>
          <cell r="AJ136">
            <v>46217</v>
          </cell>
          <cell r="AK136">
            <v>180</v>
          </cell>
          <cell r="AL136">
            <v>52530000</v>
          </cell>
          <cell r="AM136" t="str">
            <v>No</v>
          </cell>
          <cell r="AN136">
            <v>8755000</v>
          </cell>
          <cell r="AS136" t="str">
            <v>INVERSION</v>
          </cell>
          <cell r="AT136" t="str">
            <v>NACION</v>
          </cell>
          <cell r="AU136" t="str">
            <v>No</v>
          </cell>
          <cell r="AW136" t="str">
            <v>Supervisión</v>
          </cell>
          <cell r="AX136" t="str">
            <v>SEBASTIAN RUIZ MOLINA</v>
          </cell>
          <cell r="AY136" t="str">
            <v>Cédula</v>
          </cell>
          <cell r="AZ136">
            <v>1136882634</v>
          </cell>
          <cell r="BA136">
            <v>8</v>
          </cell>
          <cell r="BB136" t="str">
            <v>Jefe de la Oficina de Comunicaciones</v>
          </cell>
          <cell r="BC136">
            <v>46036</v>
          </cell>
          <cell r="BD136">
            <v>46035</v>
          </cell>
          <cell r="BE136" t="str">
            <v>SEGUROS DEL ESTADO S.A.</v>
          </cell>
          <cell r="BF136" t="str">
            <v>2 CUMPLIMIENTO</v>
          </cell>
          <cell r="BG136" t="str">
            <v>1 PÓLIZA</v>
          </cell>
          <cell r="CJ136">
            <v>46217</v>
          </cell>
          <cell r="CK136">
            <v>0</v>
          </cell>
          <cell r="CN136">
            <v>52530000</v>
          </cell>
          <cell r="CO136" t="e">
            <v>#N/A</v>
          </cell>
          <cell r="CP136" t="e">
            <v>#N/A</v>
          </cell>
          <cell r="CQ136" t="e">
            <v>#N/A</v>
          </cell>
          <cell r="CR136">
            <v>80111600</v>
          </cell>
          <cell r="CS136" t="str">
            <v>https://community.secop.gov.co/Public/Tendering/OpportunityDetail/Index?noticeUID=CO1.NTC.9453591&amp;isFromPublicArea=True&amp;isModal=true&amp;asPopupView=true</v>
          </cell>
          <cell r="CT136" t="str">
            <v>En Ejecucion</v>
          </cell>
          <cell r="CU136">
            <v>46053</v>
          </cell>
          <cell r="CW136" t="str">
            <v>ENERO</v>
          </cell>
          <cell r="CX136" t="e">
            <v>#N/A</v>
          </cell>
          <cell r="CY136">
            <v>3</v>
          </cell>
          <cell r="CZ136" t="e">
            <v>#VALUE!</v>
          </cell>
        </row>
        <row r="137">
          <cell r="D137" t="str">
            <v>135-2026</v>
          </cell>
          <cell r="E137" t="str">
            <v>CPS-055-2026</v>
          </cell>
          <cell r="F137" t="str">
            <v>Contrato de Prestacion De Servicios Profesionales</v>
          </cell>
          <cell r="G137" t="str">
            <v>Contratación directa</v>
          </cell>
          <cell r="H137" t="str">
            <v>MANUELA PRIETO PEREZ</v>
          </cell>
          <cell r="I137" t="str">
            <v>Cédula</v>
          </cell>
          <cell r="J137">
            <v>1098773070</v>
          </cell>
          <cell r="K137">
            <v>1</v>
          </cell>
          <cell r="L137" t="str">
            <v>FEMENINO</v>
          </cell>
          <cell r="M137" t="str">
            <v>Natural</v>
          </cell>
          <cell r="N137" t="str">
            <v>Ninguno</v>
          </cell>
          <cell r="O137">
            <v>34907</v>
          </cell>
          <cell r="P137">
            <v>46192</v>
          </cell>
          <cell r="Q137">
            <v>30</v>
          </cell>
          <cell r="R137" t="str">
            <v>COMUNICADOR SOCIAL Y PERIODISMO</v>
          </cell>
          <cell r="S137" t="str">
            <v xml:space="preserve">CALLE 55  # 14 47 - EDF. PORTAL DE LA 55   803 </v>
          </cell>
          <cell r="T137" t="str">
            <v>BUCARAMANGA</v>
          </cell>
          <cell r="U137" t="str">
            <v>COLOMBIA</v>
          </cell>
          <cell r="V137" t="str">
            <v>ELAPRIETO@HOTMAIL.COM</v>
          </cell>
          <cell r="W137">
            <v>3223612798</v>
          </cell>
          <cell r="X137" t="str">
            <v>NA</v>
          </cell>
          <cell r="Y137" t="str">
            <v>NA</v>
          </cell>
          <cell r="Z137" t="str">
            <v>Titulo profesional + titulo especializacion de 33 o mas meses de experiencia profesional (Resolución 861 de 2025)</v>
          </cell>
          <cell r="AA137" t="str">
            <v>El CONTRATISTA se obliga prestar a la ENTIDAD con plena autonomía técnica y administrativa, los servicios profesionales especializados en la Oficina Asesora de Comunicaciones del Ministerio de Ciencia Tecnología e Innovación, para apoyar la producción, divulgación y gestión de contenidos estratégicos, asegurando el cumplimiento de la estrategia de comunicación del Ministerio.</v>
          </cell>
          <cell r="AB137" t="str">
            <v>2.2.2.1. Apoyar el plan externo de comunicación y proponer acciones que impulsen los programas e iniciativas
de los Viceministerios del Ministerio de Ciencia, Tecnología e Innovación.
2.2.2.2. Apoyar en el diseño y ejecución de campañas de comunicación externa.
2.2.2.3. Realizar reportería en las dependencias del ministerio para la conceptualización de estrategias de
comunicación hacia la ciudadanía y públicos de interés.
2.2.2.4. Actuar como maestra de ceremonias, moderadora o presentadora profesional en eventos, ruedas de
prensa, foros y actividades virtuales o presenciales que programe la ENTIDAD.
2.2.2.5. Establecer alianzas y relacionamiento con entidades del sistema para impulsar iniciativas
institucionales.
2.2.2.6. Preparación de libretos, guiones y documentación requerida para el desarrollo fluido de los eventos.
2.2.2.7. Acompañar a las áreas en las reuniones en las que se solicite presencia del grupo de comunicaciones
con el fin de transmitir el mensaje y actividades que debe realizar el equipo.
2.2.2.8. Apoyar la creación de estrategias de comunicación en pro de la actividad o evento que el área y
programa encargado requiera.
2.2.2.9. Producir material comunicativo en diversos formatos (notas de prensa, textos para web, guiones para
video, podcasts, etc.) con un enfoque especializado en ciencia, tecnología e innovación.
2.2.2.10. Asistir a las reuniones de tráfico de la Oficina Asesora de Comunicaciones a las cuales sea convocada
y a las que le asigne el jefe de la OAC.</v>
          </cell>
          <cell r="AC137" t="str">
            <v>2.2.2.1. Apoyar el plan externo de comunicación y proponer acciones que impulsen los programas e iniciativas de los Viceministerios del Ministerio de Ciencia, Tecnología e Innovación.
2.2.2.2. Apoyar en el diseño y ejecución de campañas de comunicación externa.
2.2.2.3. Realizar reportería en las dependencias del ministerio para la conceptualización de estrategias de comunicación hacia la ciudadanía y públicos de interés.
2.2.2.4. Actuar como maestra de ceremonias, moderadora o presentadora profesional en eventos, ruedas de prensa, foros y actividades virtuales o presenciales que programe la ENTIDAD.
2.2.2.5. Establecer alianzas y relacionamiento con entidades del sistema para impulsar iniciativas institucionales.
2.2.2.6. Preparación de libretos, guiones y documentación requerida para el desarrollo fluido de los eventos.
2.2.2.7. Acompañar a las áreas en las reuniones en las que se solicite presencia del grupo de comunicaciones con el fin de transmitir el mensaje y actividades que debe realizar el equipo.
2.2.2.8. Apoyar la creación de estrategias de comunicación en pro de la actividad o evento que el área y programa encargado requiera.
2.2.2.9. Producir material comunicativo en diversos formatos (notas de prensa, textos para web, guiones para video, podcasts, etc.) con un enfoque especializado en ciencia, tecnología e innovación.
2.2.2.10. Asistir a las reuniones de tráfico de la Oficina Asesora de Comunicaciones a las cuales sea convocada y a las que le asigne el jefe de la OAC.</v>
          </cell>
          <cell r="AD137" t="str">
            <v>Oficina Asesora de Comunicaciones</v>
          </cell>
          <cell r="AE137" t="str">
            <v>ANDRES FELIPE VALENCIA LOPEZ</v>
          </cell>
          <cell r="AF137">
            <v>75097407</v>
          </cell>
          <cell r="AG137" t="str">
            <v>Secretaria General</v>
          </cell>
          <cell r="AH137">
            <v>46035</v>
          </cell>
          <cell r="AI137">
            <v>46037</v>
          </cell>
          <cell r="AJ137">
            <v>46217</v>
          </cell>
          <cell r="AK137">
            <v>180</v>
          </cell>
          <cell r="AL137">
            <v>55620000</v>
          </cell>
          <cell r="AM137" t="str">
            <v>No</v>
          </cell>
          <cell r="AN137">
            <v>9270000</v>
          </cell>
          <cell r="AS137" t="str">
            <v>INVERSION</v>
          </cell>
          <cell r="AT137" t="str">
            <v>NACION</v>
          </cell>
          <cell r="AU137" t="str">
            <v>No</v>
          </cell>
          <cell r="AW137" t="str">
            <v>Supervisión</v>
          </cell>
          <cell r="AX137" t="str">
            <v>SEBASTIAN RUIZ MOLINA</v>
          </cell>
          <cell r="AY137" t="str">
            <v>Cédula</v>
          </cell>
          <cell r="AZ137">
            <v>1136882634</v>
          </cell>
          <cell r="BA137">
            <v>8</v>
          </cell>
          <cell r="BB137" t="str">
            <v>Jefe de la Oficina de Comunicaciones</v>
          </cell>
          <cell r="BC137">
            <v>46036</v>
          </cell>
          <cell r="BD137">
            <v>46035</v>
          </cell>
          <cell r="BE137" t="str">
            <v>SEGUROS DEL ESTADO S.A.</v>
          </cell>
          <cell r="BF137" t="str">
            <v>2 CUMPLIMIENTO</v>
          </cell>
          <cell r="BG137" t="str">
            <v>1 PÓLIZA</v>
          </cell>
          <cell r="CJ137">
            <v>46217</v>
          </cell>
          <cell r="CK137">
            <v>0</v>
          </cell>
          <cell r="CN137">
            <v>55620000</v>
          </cell>
          <cell r="CO137" t="e">
            <v>#N/A</v>
          </cell>
          <cell r="CP137" t="e">
            <v>#N/A</v>
          </cell>
          <cell r="CQ137" t="e">
            <v>#N/A</v>
          </cell>
          <cell r="CR137">
            <v>80111600</v>
          </cell>
          <cell r="CS137" t="str">
            <v>https://community.secop.gov.co/Public/Tendering/OpportunityDetail/Index?noticeUID=CO1.NTC.9453908&amp;isFromPublicArea=True&amp;isModal=true&amp;asPopupView=true</v>
          </cell>
          <cell r="CT137" t="str">
            <v>En Ejecucion</v>
          </cell>
          <cell r="CU137">
            <v>46053</v>
          </cell>
          <cell r="CW137" t="str">
            <v>ENERO</v>
          </cell>
          <cell r="CX137" t="e">
            <v>#N/A</v>
          </cell>
          <cell r="CY137">
            <v>1</v>
          </cell>
          <cell r="CZ137" t="e">
            <v>#VALUE!</v>
          </cell>
        </row>
        <row r="138">
          <cell r="D138" t="str">
            <v>136-2026</v>
          </cell>
          <cell r="E138" t="str">
            <v>CPS-056-2026</v>
          </cell>
          <cell r="F138" t="str">
            <v>Contrato de Prestacion De Servicios Profesionales</v>
          </cell>
          <cell r="G138" t="str">
            <v>Contratación directa</v>
          </cell>
          <cell r="H138" t="str">
            <v>LUIS ARTURO GALINDO PULIDO</v>
          </cell>
          <cell r="I138" t="str">
            <v>Cédula</v>
          </cell>
          <cell r="J138">
            <v>79854933</v>
          </cell>
          <cell r="K138">
            <v>9</v>
          </cell>
          <cell r="L138" t="str">
            <v>MASCULINO</v>
          </cell>
          <cell r="M138" t="str">
            <v>Natural</v>
          </cell>
          <cell r="N138" t="str">
            <v>Ninguno</v>
          </cell>
          <cell r="O138">
            <v>28686</v>
          </cell>
          <cell r="P138">
            <v>46192</v>
          </cell>
          <cell r="Q138">
            <v>47</v>
          </cell>
          <cell r="R138" t="str">
            <v>ADMINISTRACION DE EMPRESAS</v>
          </cell>
          <cell r="S138" t="str">
            <v>AVENIDA CARRERA 30 # 26-31 APTO 1003 TORRE SUR</v>
          </cell>
          <cell r="T138" t="str">
            <v>BOGOTA D.C.</v>
          </cell>
          <cell r="U138" t="str">
            <v>COLOMBIA</v>
          </cell>
          <cell r="V138" t="str">
            <v>LAGALINDO@MINCIENCIAS.GOV.CO</v>
          </cell>
          <cell r="W138">
            <v>6016258480</v>
          </cell>
          <cell r="X138" t="str">
            <v>NA</v>
          </cell>
          <cell r="Y138" t="str">
            <v>NA</v>
          </cell>
          <cell r="Z138" t="str">
            <v>Titulo profesional + titulo especializacion de 33 o mas meses de experiencia profesional (Resolución 861 de 2025)</v>
          </cell>
          <cell r="AA138" t="str">
            <v>El CONTRATISTA se obliga a prestar a LA ENTIDAD, con plena autonomía técnica y
administrativa, servicios profesionales especializados para apoyar el seguimiento y
supervisión a la ejecución financiera y administrativa derivada de la implementación de
los programas, proyectos y actividades para el fomento de las vocaciones científicas y
la formación de alto nivel en la Dirección de Vocaciones y Formación</v>
          </cell>
          <cell r="AB138" t="str">
            <v>2.2.2.1. Apoyar el seguimiento y supervisión a la ejecución presupuestal,
financiera y administrativa de los diferentes programas, proyectos y estrategias
de la Dirección de Vocaciones y Formación según lo determine el supervisor del
contrato.
2.2.2.2. Apoyar la revisión de los estados de cuenta de la estructura contable
del convenio con ICETEX si se evidencia cualquier situación que amerite revisión
o ajuste.
2.2.2.3. Generar alertas y recomendaciones necesarias en materia presupuestal
financiera y administrativa en lo que compete a la Dirección de Vocaciones y
Formación.
2.2.2.4. Apoyar la revisión de los estados de cuenta de la estructura contable de
los convenios a cargo de la Dirección de Vocaciones y Formación si se evidencia
cualquier situación que amerite revisión o ajuste.
2.2.2.5. Apoyar como enlace con la Secretaría General, así como con las
diferentes dependencias del Ministerio en todo lo relacionado con la contratación
de profesionales para la Dirección de Vocaciones y Formación.
2.2.2.6. Apoyar como enlace con el Viceministerio de Talento y Apropiación
Social del Conocimiento, así como con las diferentes dependencias del Ministerio
en lo relacionado a requerimientos, insumos, peticiones y cualquier otra solicitud
a la Dirección de Vocaciones y Formación.
2.2.2.7. Apoyar la emisión de conceptos técnicos especializados, que
correspondan a la naturaleza del marco del objeto contractual, cuando se le
requiera.
2.2.2.8. Participar en las reuniones, comités tanto internos como externos
relacionados con el objeto contractual y hacer seguimiento a los compromisos
establecidos en cada reunión, cuando se requiera.
2.2.2.9. Apoyar la elaboración de informes y consolidación de insumos de
respuestas a requerimientos, peticiones y solicitudes de información, ayudas de
memoria, actas, y otros documentos relacionados con el cumplimiento del objeto
y las obligaciones contractuales.
2.2.2.10. Elaborar insumos para apoyar de manera operativa, logística y
financiera a la supervisión de los programas, proyectos, y estrategias de la
Dirección de Vocaciones y Formación.
2.2.2.11. Acompañar y apoyar a la Dirección de Vocaciones y Formación en las
actividades derivadas de la supervisión de contratos y/o convenios, emitir
alertas y presentar informes que indiquen el seguimiento a los procesos.
2.2.2.12. Mantener los controles que permitan que la información sea confiable,
veraz, oportuna, garantizando el adecuado acceso a la información, de la
Dirección de Vocaciones y Formación.
2.2.2.13. Acompañar y apoyar en los distintos espacios de divulgación y
apropiación social de los planes, programas y proyectos para el fomento de las
vocaciones científicas y la formación de alto nivel.
2.2.2.14. Apoyar y participar en las reuniones externas e internas de la dirección de acuerdo con las solicitudes que realice el supervisor.
2.2.2.15. Entregar a la supervisión del Contrato los informes que se soliciten
sobre cualquier aspecto y/o resultados obtenidos cuando así se requiera.
2.2.2.16. Cargar toda la información que se produzca en desarrollo del contrato
en el lugar designado para tal fin por el supervisor del contrato.
2.2.2.17. Presentar los informes que se soliciten sobre cualquier aspecto y/o
resultados obtenidos en cada actividad encomendada cuando así se requiera.</v>
          </cell>
          <cell r="AC138" t="str">
            <v>2.2.2.1. Apoyar el seguimiento y supervisión a la ejecución presupuestal, financiera y administrativa de los diferentes programas, proyectos y estrategias de la Dirección de Vocaciones y Formación según lo determine el supervisor del contrato.
2.2.2.2. Apoyar la revisión de los estados de cuenta de la estructura contable del convenio con ICETEX si se evidencia cualquier situación que amerite revisión o ajuste.
2.2.2.3. Generar alertas y recomendaciones necesarias en materia presupuestal financiera y administrativa en lo que compete a la Dirección de Vocaciones y Formación.
2.2.2.4. Apoyar la revisión de los estados de cuenta de la estructura contable de los convenios a cargo de la Dirección de Vocaciones y Formación si se evidencia cualquier situación que amerite revisión o ajuste.
2.2.2.5. Apoyar como enlace con la Secretaría General, así como con las diferentes dependencias del Ministerio en todo lo relacionado con la contratación de profesionales para la Dirección de Vocaciones y Formación.
2.2.2.6. Apoyar como enlace con el Viceministerio de Talento y Apropiación Social del Conocimiento, así como con las diferentes dependencias del Ministerio en lo relacionado a requerimientos, insumos, peticiones y cualquier otra solicitud a la Dirección de Vocaciones y Formación.
2.2.2.7. Apoyar la emisión de conceptos técnicos especializados, que correspondan a la naturaleza del marco del objeto contractual, cuando se le requiera.
2.2.2.8. Participar en las reuniones, comités tanto internos como externos relacionados con el objeto contractual y hacer seguimiento a los compromisos establecidos en cada reunión, cuando se requiera.
2.2.2.9. Apoyar la elaboración de informes y consolidación de insumos de respuestas a requerimientos, peticiones y solicitudes de información, ayudas de memoria, actas, y otros documentos relacionados con el cumplimiento del objeto y las obligaciones contractuales.
2.2.2.10. Elaborar insumos para apoyar de manera operativa, logística y financiera a la supervisión de los programas, proyectos, y estrategias de la Dirección de Vocaciones y Formación.
2.2.2.11. Acompañar y apoyar a la Dirección de Vocaciones y Formación en las actividades derivadas de la supervisión de contratos y/o convenios, emitir alertas y presentar informes que indiquen el seguimiento a los procesos.
2.2.2.12. Mantener los controles que permitan que la información sea confiable, veraz, oportuna, garantizando el adecuado acceso a la información, de la Dirección de Vocaciones y Formación.
2.2.2.13. Acompañar y apoyar en los distintos espacios de divulgación y apropiación social de los planes, programas y proyectos para el fomento de las vocaciones científicas y la formación de alto nivel.
2.2.2.14. Apoyar y participar en las reuniones externas e internas de la dirección de acuerdo con las solicitudes que realice el supervisor.
2.2.2.15. Entregar a la supervisión del Contrato los informes que se soliciten sobre cualquier aspecto y/o resultados obtenidos cuando así se requiera.
2.2.2.16. Cargar toda la información que se produzca en desarrollo del contrato en el lugar designado para tal fin por el supervisor del contrato.
2.2.2.17. Presentar los informes que se soliciten sobre cualquier aspecto y/o resultados obtenidos en cada actividad encomendada cuando así se requiera.</v>
          </cell>
          <cell r="AD138" t="str">
            <v>Dirección de Vocaciones y Formación</v>
          </cell>
          <cell r="AE138" t="str">
            <v>ANDRES FELIPE VALENCIA LOPEZ</v>
          </cell>
          <cell r="AF138">
            <v>75097407</v>
          </cell>
          <cell r="AG138" t="str">
            <v>Secretaria General</v>
          </cell>
          <cell r="AH138">
            <v>46035</v>
          </cell>
          <cell r="AI138">
            <v>46037</v>
          </cell>
          <cell r="AJ138">
            <v>46217</v>
          </cell>
          <cell r="AK138">
            <v>180</v>
          </cell>
          <cell r="AL138">
            <v>55620000</v>
          </cell>
          <cell r="AM138" t="str">
            <v>No</v>
          </cell>
          <cell r="AN138">
            <v>9270000</v>
          </cell>
          <cell r="AS138" t="str">
            <v>INVERSION</v>
          </cell>
          <cell r="AT138" t="str">
            <v>NACION</v>
          </cell>
          <cell r="AU138" t="str">
            <v>No</v>
          </cell>
          <cell r="AW138" t="str">
            <v>Supervisión</v>
          </cell>
          <cell r="AX138" t="str">
            <v>MARCELA CABANZO GONZALEZ</v>
          </cell>
          <cell r="AY138" t="str">
            <v>Cédula</v>
          </cell>
          <cell r="AZ138">
            <v>1143828125</v>
          </cell>
          <cell r="BA138">
            <v>7</v>
          </cell>
          <cell r="BB138">
            <v>0</v>
          </cell>
          <cell r="BC138">
            <v>46035</v>
          </cell>
          <cell r="BD138">
            <v>46035</v>
          </cell>
          <cell r="BE138" t="str">
            <v>SEGUROS DEL ESTADO S.A.</v>
          </cell>
          <cell r="BF138" t="str">
            <v>2 CUMPLIMIENTO</v>
          </cell>
          <cell r="BG138" t="str">
            <v>1 PÓLIZA</v>
          </cell>
          <cell r="CJ138">
            <v>46217</v>
          </cell>
          <cell r="CK138">
            <v>0</v>
          </cell>
          <cell r="CN138">
            <v>55620000</v>
          </cell>
          <cell r="CO138" t="e">
            <v>#N/A</v>
          </cell>
          <cell r="CP138" t="e">
            <v>#N/A</v>
          </cell>
          <cell r="CQ138" t="e">
            <v>#N/A</v>
          </cell>
          <cell r="CR138">
            <v>80111600</v>
          </cell>
          <cell r="CS138" t="str">
            <v>https://community.secop.gov.co/Public/Tendering/OpportunityDetail/Index?noticeUID=CO1.NTC.9453151&amp;isFromPublicArea=True&amp;isModal=true&amp;asPopupView=true</v>
          </cell>
          <cell r="CT138" t="str">
            <v>En Ejecucion</v>
          </cell>
          <cell r="CU138">
            <v>46053</v>
          </cell>
          <cell r="CW138" t="str">
            <v>ENERO</v>
          </cell>
          <cell r="CX138" t="e">
            <v>#N/A</v>
          </cell>
          <cell r="CY138">
            <v>2</v>
          </cell>
          <cell r="CZ138" t="e">
            <v>#VALUE!</v>
          </cell>
        </row>
        <row r="139">
          <cell r="D139" t="str">
            <v>137-2026</v>
          </cell>
          <cell r="E139" t="str">
            <v>CPS-057-2026</v>
          </cell>
          <cell r="F139" t="str">
            <v>Contrato de Prestacion De Servicios Profesionales</v>
          </cell>
          <cell r="G139" t="str">
            <v>Contratación directa</v>
          </cell>
          <cell r="H139" t="str">
            <v>MARLY CATALINA ESCOBAR GOMEZ</v>
          </cell>
          <cell r="I139" t="str">
            <v>Cédula</v>
          </cell>
          <cell r="J139">
            <v>1032451062</v>
          </cell>
          <cell r="K139">
            <v>9</v>
          </cell>
          <cell r="L139" t="str">
            <v>FEMENINO</v>
          </cell>
          <cell r="M139" t="str">
            <v>Natural</v>
          </cell>
          <cell r="N139" t="str">
            <v>Ninguno</v>
          </cell>
          <cell r="O139">
            <v>33808</v>
          </cell>
          <cell r="P139">
            <v>46192</v>
          </cell>
          <cell r="Q139">
            <v>33</v>
          </cell>
          <cell r="R139" t="str">
            <v>RELACIONES INTERNACIONALES</v>
          </cell>
          <cell r="S139" t="str">
            <v xml:space="preserve">CARRERA 14 A 7 53
</v>
          </cell>
          <cell r="T139" t="str">
            <v>CHIA</v>
          </cell>
          <cell r="U139" t="str">
            <v>COLOMBIA</v>
          </cell>
          <cell r="V139" t="str">
            <v>MACAESGO.23@GMAIL.COM</v>
          </cell>
          <cell r="W139">
            <v>3173824245</v>
          </cell>
          <cell r="X139" t="str">
            <v>NA</v>
          </cell>
          <cell r="Y139" t="str">
            <v>NA</v>
          </cell>
          <cell r="Z139" t="str">
            <v>Titulo profesional + titulo especializacion de 22 meses de experiencia profesional a 32 meses de experiencia profesional (Resolución 861 de 2025)</v>
          </cell>
          <cell r="AA139" t="str">
            <v>El CONTRATISTA se obliga a prestar a la ENTIDAD, con plena autonomía, técnica y
administrativa, servicios profesionales especializados para apoyar la implementación,
sostenimiento y mejora del Sistema de Gestión de Calidad de los procesos y
procedimientos, así como en el seguimiento y reporte de los Indicadores de gestión de
la Dirección de Vocaciones y Formación.</v>
          </cell>
          <cell r="AB139" t="str">
            <v>2.2.2.1. Apoyar las actividades y/o gestiones asociadas al cumplimiento de los
requisitos de los procesos de la Dirección de Vocaciones y Formación, de acuerdo
con los lineamientos de la ISO 9001:2015.
2.2.2.2. Apoyar la formulación y seguimiento a los planes de mejoramiento de
la Dirección de Vocaciones y Formación.
2.2.2.3. Apoyar la formulación, reporte y seguimiento a los indicadores de los
procesos de la Dirección de Vocaciones y Formación,
2.2.2.4. Apoyar la formulación, reporte y seguimiento a los riesgos de los
procesos de la Dirección de Vocaciones y Formación.
2.2.2.5. Apoyar la ejecución de acciones de articulación entre los requisitos del
MIPG y los procesos de la Dirección de Vocaciones y Formación del SGC.
2.2.2.6. Apoyar como enlace con la Oficina Asesora de Planeación e Innovación
Institucional, así como con las diferentes dependencias del Ministerio en lo
relacionado a requerimientos, insumos, peticiones y cualquier otra solicitud a la
Dirección de Vocaciones y Formación.
2.2.2.7. Apoyar la emisión de conceptos técnicos especializados, que
correspondan a la naturaleza del marco del objeto contractual, cuando se le
requiera.
2.2.2.8. Participar en las reuniones, comités tanto internos como externos
relacionados con el objeto contractual y hacer seguimiento a los compromisos
establecidos en cada reunión, cuando se requiera.
2.2.2.9. Apoyar la elaboración de informes y consolidación de insumos de
respuestas a requerimientos, peticiones y solicitudes de información, ayudas de
memoria, actas, y otros documentos relacionados con el cumplimiento del objeto
y las obligaciones contractuales.
2.2.2.10. Mantener los controles que permitan que la información sea confiable,
veraz, oportuna, garantizando el adecuado acceso a la información, de la
Dirección de Vocaciones y Formación.
2.2.2.11. Acompañar y apoyar en los distintos espacios de divulgación y
apropiación social de los planes, programas y proyectos para el fomento de las
vocaciones científicas y la formación de alto nivel.
2.2.2.12. Apoyar y participar en las reuniones externas e internas de la dirección
de acuerdo con las solicitudes que realice el supervisor.
2.2.2.13. Entregar a la supervisión del Contrato los informes que se soliciten
sobre cualquier aspecto y/o resultados obtenidos cuando así se requiera.
2.2.2.14. Cargar toda la información que se produzca en desarrollo del contrato
en el lugar designado para tal fin por el supervisor del contrato.
2.2.2.15. Presentar los informes que se soliciten sobre cualquier aspecto y/o
resultados obtenidos en cada actividad encomendada cuando así se requiera.</v>
          </cell>
          <cell r="AC139" t="str">
            <v>2.2.2.1. Apoyar las actividades y/o gestiones asociadas al cumplimiento de los requisitos de los procesos de la Dirección de Vocaciones y Formación, de acuerdo con los lineamientos de la ISO 9001:2015.
2.2.2.2. Apoyar la formulación y seguimiento a los planes de mejoramiento de la Dirección de Vocaciones y Formación.
2.2.2.3. Apoyar la formulación, reporte y seguimiento a los indicadores de los procesos de la Dirección de Vocaciones y Formación,
2.2.2.4. Apoyar la formulación, reporte y seguimiento a los riesgos de los procesos de la Dirección de Vocaciones y Formación.
2.2.2.5. Apoyar la ejecución de acciones de articulación entre los requisitos del MIPG y los procesos de la Dirección de Vocaciones y Formación del SGC.
2.2.2.6. Apoyar como enlace con la Oficina Asesora de Planeación e Innovación Institucional, así como con las diferentes dependencias del Ministerio en lo relacionado a requerimientos, insumos, peticiones y cualquier otra solicitud a la Dirección de Vocaciones y Formación.
2.2.2.7. Apoyar la emisión de conceptos técnicos especializados, que correspondan a la naturaleza del marco del objeto contractual, cuando se le requiera.
2.2.2.8. Participar en las reuniones, comités tanto internos como externos relacionados con el objeto contractual y hacer seguimiento a los compromisos establecidos en cada reunión, cuando se requiera.
2.2.2.9. Apoyar la elaboración de informes y consolidación de insumos de respuestas a requerimientos, peticiones y solicitudes de información, ayudas de memoria, actas, y otros documentos relacionados con el cumplimiento del objeto y las obligaciones contractuales.
2.2.2.10. Mantener los controles que permitan que la información sea confiable, veraz, oportuna, garantizando el adecuado acceso a la información, de la Dirección de Vocaciones y Formación.
2.2.2.11. Acompañar y apoyar en los distintos espacios de divulgación y apropiación social de los planes, programas y proyectos para el fomento de las vocaciones científicas y la formación de alto nivel.
2.2.2.12. Apoyar y participar en las reuniones externas e internas de la dirección de acuerdo con las solicitudes que realice el supervisor.
2.2.2.13. Entregar a la supervisión del Contrato los informes que se soliciten sobre cualquier aspecto y/o resultados obtenidos cuando así se requiera.
2.2.2.14. Cargar toda la información que se produzca en desarrollo del contrato en el lugar designado para tal fin por el supervisor del contrato.
2.2.2.15. Presentar los informes que se soliciten sobre cualquier aspecto y/o resultados obtenidos en cada actividad encomendada cuando así se requiera.</v>
          </cell>
          <cell r="AD139" t="str">
            <v>Dirección de Vocaciones y Formación</v>
          </cell>
          <cell r="AE139" t="str">
            <v>ANDRES FELIPE VALENCIA LOPEZ</v>
          </cell>
          <cell r="AF139">
            <v>75097407</v>
          </cell>
          <cell r="AG139" t="str">
            <v>Secretaria General</v>
          </cell>
          <cell r="AH139">
            <v>46035</v>
          </cell>
          <cell r="AI139">
            <v>46037</v>
          </cell>
          <cell r="AJ139">
            <v>46217</v>
          </cell>
          <cell r="AK139">
            <v>180</v>
          </cell>
          <cell r="AL139">
            <v>43260000</v>
          </cell>
          <cell r="AM139" t="str">
            <v>No</v>
          </cell>
          <cell r="AN139">
            <v>7210000</v>
          </cell>
          <cell r="AS139" t="str">
            <v>INVERSION</v>
          </cell>
          <cell r="AT139" t="str">
            <v>NACION</v>
          </cell>
          <cell r="AU139" t="str">
            <v>No</v>
          </cell>
          <cell r="AW139" t="str">
            <v>Supervisión</v>
          </cell>
          <cell r="AX139" t="str">
            <v>MARCELA CABANZO GONZALEZ</v>
          </cell>
          <cell r="AY139" t="str">
            <v>Cédula</v>
          </cell>
          <cell r="AZ139">
            <v>1143828125</v>
          </cell>
          <cell r="BA139">
            <v>7</v>
          </cell>
          <cell r="BB139">
            <v>0</v>
          </cell>
          <cell r="BC139">
            <v>46036</v>
          </cell>
          <cell r="BD139">
            <v>46035</v>
          </cell>
          <cell r="BE139" t="str">
            <v>SEGUROS DEL ESTADO S.A.</v>
          </cell>
          <cell r="BF139" t="str">
            <v>2 CUMPLIMIENTO</v>
          </cell>
          <cell r="BG139" t="str">
            <v>1 PÓLIZA</v>
          </cell>
          <cell r="CJ139">
            <v>46217</v>
          </cell>
          <cell r="CK139">
            <v>0</v>
          </cell>
          <cell r="CN139">
            <v>43260000</v>
          </cell>
          <cell r="CO139" t="e">
            <v>#N/A</v>
          </cell>
          <cell r="CP139" t="e">
            <v>#N/A</v>
          </cell>
          <cell r="CQ139" t="e">
            <v>#N/A</v>
          </cell>
          <cell r="CR139">
            <v>80111600</v>
          </cell>
          <cell r="CS139" t="str">
            <v>https://community.secop.gov.co/Public/Tendering/OpportunityDetail/Index?noticeUID=CO1.NTC.9453164&amp;isFromPublicArea=True&amp;isModal=true&amp;asPopupView=true</v>
          </cell>
          <cell r="CT139" t="str">
            <v>En Ejecucion</v>
          </cell>
          <cell r="CU139">
            <v>46053</v>
          </cell>
          <cell r="CW139" t="str">
            <v>ENERO</v>
          </cell>
          <cell r="CX139" t="e">
            <v>#N/A</v>
          </cell>
          <cell r="CY139">
            <v>2</v>
          </cell>
          <cell r="CZ139" t="e">
            <v>#VALUE!</v>
          </cell>
        </row>
        <row r="140">
          <cell r="D140" t="str">
            <v>138-2026</v>
          </cell>
          <cell r="E140" t="str">
            <v>CPS-058-2026</v>
          </cell>
          <cell r="F140" t="str">
            <v>Contrato de Prestacion De Servicios Profesionales</v>
          </cell>
          <cell r="G140" t="str">
            <v>Contratación directa</v>
          </cell>
          <cell r="H140" t="str">
            <v>PEDRO PABLO ZAMBRANO SABOGAL</v>
          </cell>
          <cell r="I140" t="str">
            <v>Cédula</v>
          </cell>
          <cell r="J140">
            <v>1023861416</v>
          </cell>
          <cell r="K140">
            <v>9</v>
          </cell>
          <cell r="L140" t="str">
            <v>MASCULINO</v>
          </cell>
          <cell r="M140" t="str">
            <v>Natural</v>
          </cell>
          <cell r="N140" t="str">
            <v>Ninguno</v>
          </cell>
          <cell r="O140">
            <v>31503</v>
          </cell>
          <cell r="P140">
            <v>46192</v>
          </cell>
          <cell r="Q140">
            <v>40</v>
          </cell>
          <cell r="R140" t="str">
            <v>LICENCIADO EN QUIMICA</v>
          </cell>
          <cell r="S140" t="str">
            <v xml:space="preserve">CALLE 81 D  # 78 B 2 </v>
          </cell>
          <cell r="T140" t="str">
            <v>BOGOTA D.C.</v>
          </cell>
          <cell r="U140" t="str">
            <v>COLOMBIA</v>
          </cell>
          <cell r="V140" t="str">
            <v>PABLOZSPP8@GMAIL.COM</v>
          </cell>
          <cell r="W140">
            <v>3185235136</v>
          </cell>
          <cell r="X140" t="str">
            <v>NA</v>
          </cell>
          <cell r="Y140" t="str">
            <v>NA</v>
          </cell>
          <cell r="Z140" t="str">
            <v>Titulo profesional + titulo especializacion de 33 o mas meses de experiencia profesional (Resolución 861 de 2025)</v>
          </cell>
          <cell r="AA140" t="str">
            <v>El CONTRATISTA se obliga a prestar a LA ENTIDAD, con plena autonomía técnica y
administrativa, servicios profesionales especializados para apoyar la coordinación,
supervisión y ejecución técnica y operativa de los programas Ondas y Colombia Robótica
y las estrategias de fomento de vocaciones científicas en niñas, niños, adolescentes y
jóvenes, así como la elaboración y reporte de información asociada a estos programas
de la Dirección de Vocaciones y Formación.</v>
          </cell>
          <cell r="AB140" t="str">
            <v>2.2.2.1. Apoyar la coordinación, supervisión y ejecución técnica y operativa de
los programas Ondas y Colombia Robótica y las estrategias de fomento de
vocaciones científicas en niñas, niños, adolescentes y jóvenes de la Dirección de
Vocaciones y Formación.
2.2.2.2. Apoyar la producción de lineamientos y materiales pedagógicos y
metodológicos de programas y proyectos orientados al desarrollo de vocaciones
en CTel de niñas, niños, adolescentes y jóvenes, con enfoque territorial y
diferencial.
2.2.2.3. Apoyar el diseño de estrategias para el uso y apropiación de los
lineamientos y materiales de los programas y proyectos para el fomento de las
vocaciones científicas en niñas, niños, adolescentes y jóvenes, tanto en entornos
presenciales como virtuales.
2.2.2.4. Apoyar como enlace con el Viceministerio de Talento y Apropiación
Social del Conocimiento, así como las diferentes dependencias del ministerio en
la creación y puesta en marcha de instrumentos, lineamientos y estrategias
pedagógicas para el fomento de las vocaciones científicas y la apropiación del
conocimiento.
2.2.2.5. Apoyar como enlace con entidades públicas y privadas pertenecientes
al sector en la dinamización de estrategias para la inclusión de lineamientos
pedagógicos en el fomento al desarrollo de vocaciones en CTeI en niños, niñas,
adolescentes y jóvenes.
2.2.2.6. Apoyar la emisión de conceptos técnicos especializados, que
correspondan a la naturaleza del marco del objeto contractual, cuando se le
requiera.
2.2.2.7. Apoyar la articulación intersectorial pública y privada en el territorio
para el desarrollo de planes, programas, y proyectos para el desarrollo de las
vocaciones en CTeI en los niños, niñas, adolescentes y jóvenes.
2.2.2.8. Elaborar y reportar la información asociada a los programas ONDAS y
Colombia Robótica en lo relacionado a planes e indicadores.
2.2.2.9. Apoyar y acompañar en los distintos espacios de divulgación y
apropiación social de los planes, programas y proyectos para el desarrollo de las
vocaciones en CTeI en los niños, niñas, adolescentes y jóvenes.
2.2.2.10. Apoyar la emisión de conceptos técnicos especializados, que
correspondan a la naturaleza del marco del objeto contractual, cuando se le
requiera.
2.2.2.11. Participar en las reuniones, comités tanto internos como externos
relacionados con el objeto contractual y hacer seguimiento a los compromisos
establecidos en cada reunión, cuando se requiera.
2.2.2.12. Apoyar la elaboración de informes y consolidación de insumos de
respuestas a requerimientos, peticiones y solicitudes de información, ayudas de
memoria, actas, y otros documentos relacionados con el cumplimiento del objeto
y las obligaciones contractuales.
2.2.2.13. Elaborar insumos para apoyar de manera operativa, logística y
financiera a la supervisión de los programas, proyectos, y estrategias de la
Dirección de Vocaciones y Formación.
2.2.2.14. Acompañar y apoyar a la Dirección de Vocaciones y Formación en las
actividades derivadas de la supervisión de contratos y/o convenios, emitir
alertas y presentar informes que indiquen el seguimiento a los procesos.
2.2.2.15. Mantener los controles que permitan que la información sea confiable,
veraz, oportuna, garantizando el adecuado acceso a la información, de la
Dirección de Vocaciones y Formación.
2.2.2.16. Apoyar y participar en las reuniones externas e internas de la dirección
de acuerdo con las solicitudes que realice el supervisor.
2.2.2.17. Entregar a la supervisión del Contrato los informes que se soliciten
sobre cualquier aspecto y/o resultados obtenidos cuando así se requiera.
2.2.2.18. Cargar toda la información que se produzca en desarrollo del contrato
en el lugar designado para tal fin por el supervisor del contrato.
2.2.2.19. Presentar los informes que se soliciten sobre cualquier aspecto y/o
resultados obtenidos en cada actividad encomendada cuando así se requiera.</v>
          </cell>
          <cell r="AC140" t="str">
            <v>2.2.2.1. Apoyar la coordinación, supervisión y ejecución técnica y operativa de los programas Ondas y Colombia Robótica y las estrategias de fomento de vocaciones científicas en niñas, niños, adolescentes y jóvenes de la Dirección de Vocaciones y Formación.
2.2.2.2. Apoyar la producción de lineamientos y materiales pedagógicos y metodológicos de programas y proyectos orientados al desarrollo de vocaciones en CTel de niñas, niños, adolescentes y jóvenes, con enfoque territorial y diferencial.
2.2.2.3. Apoyar el diseño de estrategias para el uso y apropiación de los lineamientos y materiales de los programas y proyectos para el fomento de las vocaciones científicas en niñas, niños, adolescentes y jóvenes, tanto en entornos presenciales como virtuales.
2.2.2.4. Apoyar como enlace con el Viceministerio de Talento y Apropiación Social del Conocimiento, así como las diferentes dependencias del ministerio en la creación y puesta en marcha de instrumentos, lineamientos y estrategias pedagógicas para el fomento de las vocaciones científicas y la apropiación del conocimiento.
2.2.2.5. Apoyar como enlace con entidades públicas y privadas pertenecientes al sector en la dinamización de estrategias para la inclusión de lineamientos pedagógicos en el fomento al desarrollo de vocaciones en CTeI en niños, niñas, adolescentes y jóvenes.
2.2.2.6. Apoyar la emisión de conceptos técnicos especializados, que correspondan a la naturaleza del marco del objeto contractual, cuando se le requiera.
2.2.2.7. Apoyar la articulación intersectorial pública y privada en el territorio para el desarrollo de planes, programas, y proyectos para el desarrollo de las vocaciones en CTeI en los niños, niñas, adolescentes y jóvenes.
2.2.2.8. Elaborar y reportar la información asociada a los programas ONDAS y Colombia Robótica en lo relacionado a planes e indicadores.
2.2.2.9. Apoyar y acompañar en los distintos espacios de divulgación y apropiación social de los planes, programas y proyectos para el desarrollo de las vocaciones en CTeI en los niños, niñas, adolescentes y jóvenes.
2.2.2.10. Apoyar la emisión de conceptos técnicos especializados, que correspondan a la naturaleza del marco del objeto contractual, cuando se le requiera.
2.2.2.11. Participar en las reuniones, comités tanto internos como externos relacionados con el objeto contractual y hacer seguimiento a los compromisos establecidos en cada reunión, cuando se requiera.
2.2.2.12. Apoyar la elaboración de informes y consolidación de insumos de respuestas a requerimientos, peticiones y solicitudes de información, ayudas de memoria, actas, y otros documentos relacionados con el cumplimiento del objeto y las obligaciones contractuales.
2.2.2.13. Elaborar insumos para apoyar de manera operativa, logística y financiera a la supervisión de los programas, proyectos, y estrategias de la Dirección de Vocaciones y Formación.
2.2.2.14. Acompañar y apoyar a la Dirección de Vocaciones y Formación en las actividades derivadas de la supervisión de contratos y/o convenios, emitir alertas y presentar informes que indiquen el seguimiento a los procesos.
2.2.2.15. Mantener los controles que permitan que la información sea confiable, veraz, oportuna, garantizando el adecuado acceso a la información, de la Dirección de Vocaciones y Formación.
2.2.2.16. Apoyar y participar en las reuniones externas e internas de la dirección de acuerdo con las solicitudes que realice el supervisor.
2.2.2.17. Entregar a la supervisión del Contrato los informes que se soliciten sobre cualquier aspecto y/o resultados obtenidos cuando así se requiera.
2.2.2.18. Cargar toda la información que se produzca en desarrollo del contrato en el lugar designado para tal fin por el supervisor del contrato.
2.2.2.19. Presentar los informes que se soliciten sobre cualquier aspecto y/o resultados obtenidos en cada actividad encomendada cuando así se requiera.</v>
          </cell>
          <cell r="AD140" t="str">
            <v>Dirección de Vocaciones y Formación</v>
          </cell>
          <cell r="AE140" t="str">
            <v>ANDRES FELIPE VALENCIA LOPEZ</v>
          </cell>
          <cell r="AF140">
            <v>75097407</v>
          </cell>
          <cell r="AG140" t="str">
            <v>Secretaria General</v>
          </cell>
          <cell r="AH140">
            <v>46035</v>
          </cell>
          <cell r="AI140">
            <v>46037</v>
          </cell>
          <cell r="AJ140">
            <v>46217</v>
          </cell>
          <cell r="AK140">
            <v>180</v>
          </cell>
          <cell r="AL140">
            <v>55620000</v>
          </cell>
          <cell r="AM140" t="str">
            <v>No</v>
          </cell>
          <cell r="AN140">
            <v>9270000</v>
          </cell>
          <cell r="AS140" t="str">
            <v>INVERSION</v>
          </cell>
          <cell r="AT140" t="str">
            <v>NACION</v>
          </cell>
          <cell r="AU140" t="str">
            <v>No</v>
          </cell>
          <cell r="AW140" t="str">
            <v>Supervisión</v>
          </cell>
          <cell r="AX140" t="str">
            <v>MARCELA CABANZO GONZALEZ</v>
          </cell>
          <cell r="AY140" t="str">
            <v>Cédula</v>
          </cell>
          <cell r="AZ140">
            <v>1143828125</v>
          </cell>
          <cell r="BA140">
            <v>7</v>
          </cell>
          <cell r="BB140">
            <v>0</v>
          </cell>
          <cell r="BC140">
            <v>46036</v>
          </cell>
          <cell r="BD140">
            <v>46036</v>
          </cell>
          <cell r="BE140" t="str">
            <v>SEGUROS DEL ESTADO S.A.</v>
          </cell>
          <cell r="BF140" t="str">
            <v>2 CUMPLIMIENTO</v>
          </cell>
          <cell r="BG140" t="str">
            <v>1 PÓLIZA</v>
          </cell>
          <cell r="CJ140">
            <v>46217</v>
          </cell>
          <cell r="CK140">
            <v>0</v>
          </cell>
          <cell r="CN140">
            <v>55620000</v>
          </cell>
          <cell r="CO140" t="e">
            <v>#N/A</v>
          </cell>
          <cell r="CP140" t="e">
            <v>#N/A</v>
          </cell>
          <cell r="CQ140" t="e">
            <v>#N/A</v>
          </cell>
          <cell r="CR140">
            <v>80111600</v>
          </cell>
          <cell r="CS140" t="str">
            <v>https://community.secop.gov.co/Public/Tendering/OpportunityDetail/Index?noticeUID=CO1.NTC.9453560&amp;isFromPublicArea=True&amp;isModal=true&amp;asPopupView=true</v>
          </cell>
          <cell r="CT140" t="str">
            <v>En Ejecucion</v>
          </cell>
          <cell r="CU140">
            <v>46053</v>
          </cell>
          <cell r="CW140" t="str">
            <v>ENERO</v>
          </cell>
          <cell r="CX140" t="e">
            <v>#N/A</v>
          </cell>
          <cell r="CY140">
            <v>2</v>
          </cell>
          <cell r="CZ140" t="e">
            <v>#VALUE!</v>
          </cell>
        </row>
        <row r="141">
          <cell r="D141" t="str">
            <v>139-2026</v>
          </cell>
          <cell r="E141" t="str">
            <v>CPS-059-2026</v>
          </cell>
          <cell r="F141" t="str">
            <v>Contrato de Prestacion De Servicios Profesionales</v>
          </cell>
          <cell r="G141" t="str">
            <v>Contratación directa</v>
          </cell>
          <cell r="H141" t="str">
            <v>CAROLINA MUNERA CAMACHO</v>
          </cell>
          <cell r="I141" t="str">
            <v>Cédula</v>
          </cell>
          <cell r="J141">
            <v>52693811</v>
          </cell>
          <cell r="K141">
            <v>9</v>
          </cell>
          <cell r="L141" t="str">
            <v>MASCULINO</v>
          </cell>
          <cell r="M141" t="str">
            <v>Natural</v>
          </cell>
          <cell r="N141" t="str">
            <v>Ninguno</v>
          </cell>
          <cell r="O141">
            <v>29189</v>
          </cell>
          <cell r="P141">
            <v>46192</v>
          </cell>
          <cell r="Q141">
            <v>46</v>
          </cell>
          <cell r="R141" t="str">
            <v>MICROBIOLOGO INDUSTRIAL</v>
          </cell>
          <cell r="S141" t="str">
            <v xml:space="preserve">CARRERA 56 N  # 152 42 SUBA INT 4 APTO 204 </v>
          </cell>
          <cell r="T141" t="str">
            <v>BOGOTA D.C.</v>
          </cell>
          <cell r="U141" t="str">
            <v>COLOMBIA</v>
          </cell>
          <cell r="V141" t="str">
            <v>CAROMUNERA@HOTMAIL.COM</v>
          </cell>
          <cell r="W141">
            <v>3013376376</v>
          </cell>
          <cell r="X141" t="str">
            <v>NA</v>
          </cell>
          <cell r="Y141" t="str">
            <v>NA</v>
          </cell>
          <cell r="Z141" t="str">
            <v>Titulo profesional + titulo especializacion de 33 o mas meses de experiencia profesional (Resolución 861 de 2025)</v>
          </cell>
          <cell r="AA141" t="str">
            <v>El CONTRATISTA se obliga a prestar a LA ENTIDAD, con plena autonomía técnica y
administrativa, servicios profesionales especializados para apoyar la coordinación,
estructuración y evaluación de los mecanismos de participación orientados al fomento
de las vocaciones científicas y la formación de alto nivel de la Dirección de Vocaciones y
Formación, así como para brindar apoyo a la gestión contractual derivada de los
mecanismos de financiación del Ministerio.</v>
          </cell>
          <cell r="AB141" t="str">
            <v>2.2.2.1. Apoyar la coordinación para el diseño, seguimiento y evaluación de los
instrumentos de política pública y mecanismos de participación para el fomento
de las vocaciones científicas y formación de alto nivel de la Dirección de
Vocaciones y Formación.
2.2.2.2. Apoyar la coordinación para la definición de lineamientos técnicos para
el diseño y/o el fortalecimiento de instrumentos y mecanismos para la oferta de
planes, programas y proyectos de la Dirección de Vocaciones y Formación.
2.2.2.3. Acompañar y apoyar a la Dirección de Vocaciones y Formación en las
actividades derivadas de la supervisión de contratos y/o convenios, emitir
alertas y presentar informes que indiquen el seguimiento a los procesos.
2.2.2.4. Apoyar la coordinación para la gestión contractual derivada de los
mecanismos de financiación del Ministerio.
2.2.2.5. Apoyar la emisión de conceptos técnicos especializados, que
correspondan a la naturaleza del marco del objeto contractual, cuando se le
requiera.
2.2.2.6. Participar en las reuniones, comités tanto internos como externos
relacionados con el objeto contractual y hacer seguimiento a los compromisos
establecidos en cada reunión, cuando se requiera.
2.2.2.7. Apoyar la elaboración de informes y consolidación de insumos de
respuestas a requerimientos, peticiones y solicitudes de información, ayudas de
memoria, actas, y otros documentos relacionados con el cumplimiento del objeto
y las obligaciones contractuales.
2.2.2.8. Mantener los controles que permitan que la información sea confiable,
veraz, oportuna, garantizando el adecuado acceso a la información, de la
Dirección de Vocaciones y Formación.
2.2.2.9. Acompañar y apoyar en los distintos espacios de divulgación y
apropiación social de los planes, programas y proyectos para el fomento de las
vocaciones científicas y la formación de alto nivel.
2.2.2.10. Apoyar y participar en las reuniones externas e internas de la dirección
de acuerdo con las solicitudes que realice el supervisor.
2.2.2.11. Entregar a la supervisión del Contrato los informes que se soliciten
sobre cualquier aspecto y/o resultados obtenidos cuando así se requiera.
2.2.2.12. Cargar toda la información que se produzca en desarrollo del contrato
en el lugar designado para tal fin por el supervisor del contrato.
2.2.2.13. Presentar los informes que se soliciten sobre cualquier aspecto y/o
resultados obtenidos en cada actividad encomendada cuando así se requiera.</v>
          </cell>
          <cell r="AC141" t="str">
            <v>2.2.2.1. Apoyar la coordinación para el diseño, seguimiento y evaluación de los instrumentos de política pública y mecanismos de participación para el fomento de las vocaciones científicas y formación de alto nivel de la Dirección de Vocaciones y Formación.
2.2.2.2. Apoyar la coordinación para la definición de lineamientos técnicos para el diseño y/o el fortalecimiento de instrumentos y mecanismos para la oferta de planes, programas y proyectos de la Dirección de Vocaciones y Formación.
2.2.2.3. Acompañar y apoyar a la Dirección de Vocaciones y Formación en las actividades derivadas de la supervisión de contratos y/o convenios, emitir alertas y presentar informes que indiquen el seguimiento a los procesos.
2.2.2.4. Apoyar la coordinación para la gestión contractual derivada de los mecanismos de financiación del Ministerio.
2.2.2.5. Apoyar la emisión de conceptos técnicos especializados, que correspondan a la naturaleza del marco del objeto contractual, cuando se le requiera.
2.2.2.6. Participar en las reuniones, comités tanto internos como externos relacionados con el objeto contractual y hacer seguimiento a los compromisos establecidos en cada reunión, cuando se requiera.
2.2.2.7. Apoyar la elaboración de informes y consolidación de insumos de respuestas a requerimientos, peticiones y solicitudes de información, ayudas de memoria, actas, y otros documentos relacionados con el cumplimiento del objeto y las obligaciones contractuales.
2.2.2.8. Mantener los controles que permitan que la información sea confiable, veraz, oportuna, garantizando el adecuado acceso a la información, de la Dirección de Vocaciones y Formación.
2.2.2.9. Acompañar y apoyar en los distintos espacios de divulgación y apropiación social de los planes, programas y proyectos para el fomento de las vocaciones científicas y la formación de alto nivel.
2.2.2.10. Apoyar y participar en las reuniones externas e internas de la dirección de acuerdo con las solicitudes que realice el supervisor.
2.2.2.11. Entregar a la supervisión del Contrato los informes que se soliciten sobre cualquier aspecto y/o resultados obtenidos cuando así se requiera.
2.2.2.12. Cargar toda la información que se produzca en desarrollo del contrato en el lugar designado para tal fin por el supervisor del contrato.
2.2.2.13. Presentar los informes que se soliciten sobre cualquier aspecto y/o resultados obtenidos en cada actividad encomendada cuando así se requiera.</v>
          </cell>
          <cell r="AD141" t="str">
            <v>Dirección de Vocaciones y Formación</v>
          </cell>
          <cell r="AE141" t="str">
            <v>ANDRES FELIPE VALENCIA LOPEZ</v>
          </cell>
          <cell r="AF141">
            <v>75097407</v>
          </cell>
          <cell r="AG141" t="str">
            <v>Secretaria General</v>
          </cell>
          <cell r="AH141">
            <v>46035</v>
          </cell>
          <cell r="AI141">
            <v>46036</v>
          </cell>
          <cell r="AJ141">
            <v>46216</v>
          </cell>
          <cell r="AK141">
            <v>180</v>
          </cell>
          <cell r="AL141">
            <v>55620000</v>
          </cell>
          <cell r="AM141" t="str">
            <v>No</v>
          </cell>
          <cell r="AN141">
            <v>11762208</v>
          </cell>
          <cell r="AS141" t="str">
            <v>INVERSION</v>
          </cell>
          <cell r="AT141" t="str">
            <v>NACION</v>
          </cell>
          <cell r="AU141" t="str">
            <v>No</v>
          </cell>
          <cell r="AW141" t="str">
            <v>Supervisión</v>
          </cell>
          <cell r="AX141" t="str">
            <v>MARCELA CABANZO GONZALEZ</v>
          </cell>
          <cell r="AY141" t="str">
            <v>Cédula</v>
          </cell>
          <cell r="AZ141">
            <v>1143828125</v>
          </cell>
          <cell r="BA141">
            <v>7</v>
          </cell>
          <cell r="BB141">
            <v>0</v>
          </cell>
          <cell r="BC141">
            <v>46036</v>
          </cell>
          <cell r="BD141">
            <v>46035</v>
          </cell>
          <cell r="BE141" t="str">
            <v>SEGUROS DEL ESTADO S.A.</v>
          </cell>
          <cell r="BF141" t="str">
            <v>2 CUMPLIMIENTO</v>
          </cell>
          <cell r="BG141" t="str">
            <v>1 PÓLIZA</v>
          </cell>
          <cell r="BN141">
            <v>6064373</v>
          </cell>
          <cell r="BO141">
            <v>46163</v>
          </cell>
          <cell r="BP141">
            <v>46164</v>
          </cell>
          <cell r="BQ141">
            <v>61684373</v>
          </cell>
          <cell r="CJ141">
            <v>46216</v>
          </cell>
          <cell r="CK141">
            <v>6064373</v>
          </cell>
          <cell r="CM141" t="str">
            <v>ADICION Y OBLIGACIONES ESPECIFICAS //</v>
          </cell>
          <cell r="CN141">
            <v>61684373</v>
          </cell>
          <cell r="CO141" t="e">
            <v>#N/A</v>
          </cell>
          <cell r="CP141" t="e">
            <v>#N/A</v>
          </cell>
          <cell r="CQ141" t="e">
            <v>#N/A</v>
          </cell>
          <cell r="CR141">
            <v>80111600</v>
          </cell>
          <cell r="CS141" t="str">
            <v>https://community.secop.gov.co/Public/Tendering/OpportunityDetail/Index?noticeUID=CO1.NTC.9453378&amp;isFromPublicArea=True&amp;isModal=true&amp;asPopupView=true</v>
          </cell>
          <cell r="CT141" t="str">
            <v>En Ejecucion</v>
          </cell>
          <cell r="CU141">
            <v>46053</v>
          </cell>
          <cell r="CV141">
            <v>46173</v>
          </cell>
          <cell r="CW141" t="str">
            <v>MAYO</v>
          </cell>
          <cell r="CX141" t="e">
            <v>#N/A</v>
          </cell>
          <cell r="CY141">
            <v>2</v>
          </cell>
          <cell r="CZ141" t="e">
            <v>#VALUE!</v>
          </cell>
        </row>
        <row r="142">
          <cell r="D142" t="str">
            <v>140-2026</v>
          </cell>
          <cell r="E142" t="str">
            <v>CPS-060-2026</v>
          </cell>
          <cell r="F142" t="str">
            <v>Contrato de Prestacion De Servicios Profesionales</v>
          </cell>
          <cell r="G142" t="str">
            <v>Contratación directa</v>
          </cell>
          <cell r="H142" t="str">
            <v>LAURA XIMENA AMEZQUITA LOZADA</v>
          </cell>
          <cell r="I142" t="str">
            <v>Cédula</v>
          </cell>
          <cell r="J142">
            <v>1020776191</v>
          </cell>
          <cell r="K142">
            <v>2</v>
          </cell>
          <cell r="L142" t="str">
            <v>FEMENINO</v>
          </cell>
          <cell r="M142" t="str">
            <v>Natural</v>
          </cell>
          <cell r="N142" t="str">
            <v>Ninguno</v>
          </cell>
          <cell r="O142">
            <v>33924</v>
          </cell>
          <cell r="P142">
            <v>46192</v>
          </cell>
          <cell r="Q142">
            <v>33</v>
          </cell>
          <cell r="R142" t="str">
            <v>COMUNICADOR SOCIAL Y PERIODISMO</v>
          </cell>
          <cell r="S142" t="str">
            <v xml:space="preserve">CARRERA 7 B BIS  # 151 53 CASA  # 53 </v>
          </cell>
          <cell r="T142" t="str">
            <v>BOGOTA D.C.</v>
          </cell>
          <cell r="U142" t="str">
            <v>COLOMBIA</v>
          </cell>
          <cell r="V142" t="str">
            <v>LAURAXIME92@HOTMAIL.COM</v>
          </cell>
          <cell r="W142">
            <v>3214993921</v>
          </cell>
          <cell r="X142" t="str">
            <v>NA</v>
          </cell>
          <cell r="Y142" t="str">
            <v>NA</v>
          </cell>
          <cell r="Z142" t="str">
            <v>Titulo profesional de 22 o mas meses de experiencia profesional (Resolución 861 de 2025)</v>
          </cell>
          <cell r="AA142" t="str">
            <v>El CONTRATISTA se obliga a prestar a LA ENTIDAD, con plena autonomía técnica y administrativa, servicios profesionales para apoyar el desarrollo de estrategias de seguimiento y divulgación de los programas, así como la consolidación de la comunidad virtual y las bases de datos de la Dirección de Vocaciones y Formación.</v>
          </cell>
          <cell r="AB142" t="str">
            <v>2.2.2.1. Apoyar la estructuración de estrategias de comunicación, divulgación,
consolidación de las redes de conocimiento acordes con la política pública de
fomento a las vocaciones científicas y formación de alto nivel.
2.2.2.2. Apoyar la consolidación de la comunidad virtual de la Dirección de
Vocaciones y Formación, y el desarrollo de estrategias de monitoreo,
seguimiento y divulgación de actividades y productos de CTeI en articulación con
la oficina OTSI y el área de Comunicaciones del Ministerio.
2.2.2.3. Apoyar la consolidación de la Comunidad Virtual, redes del conocimiento
y bases de datos para el fortalecimiento de los programas de vocaciones de la
Dirección de Vocaciones y Formación.
2.2.2.4. Apoyar la producción y publicación de boletines, documentos y reportes
internos y sectoriales de acuerdo con la estrategia de comunicaciones definida
por la Dirección de Vocaciones y Formación.
2.2.2.5. Apoyar la conceptualización, diseño y producción de material gráfico de
acuerdo con la estrategia de comunicaciones definida por la Dirección de
Vocaciones y Formación.
2.2.2.6. Apoyar y ejecutar la elaboración de contenidos para los diferentes
medios de comunicación interinstitucionales, plataformas y redes sociales.
2.2.2.7. Apoyar en la construcción y revisión de contenidos para la página web
y la plataforma en el desarrollo de las actividades de los Convenios suscritos
entre los diferentes aliados y el Ministerio de Ciencia, Tecnología e Innovación.
2.2.2.8. Apoyar en la Construcción y el seguimiento de los documentos de
experiencias de usuario con detalle de las mecánicas de la plataforma.
2.2.2.9. Acompañar y apoyar en los distintos espacios de divulgación y
apropiación social de los planes, programas y proyectos para el fomento de las
vocaciones científicas en niños, niñas, adolescentes y jóvenes y la formación de
alto nivel.
2.2.2.10. Participar en las reuniones, comités tanto internos como externos
relacionados con el objeto contractual y hacer seguimiento a los compromisos
establecidos en cada reunión, cuando se requiera.
2.2.2.11. Apoyar la elaboración de informes y consolidación de insumos de
respuestas a requerimientos, peticiones y solicitudes de información, ayudas de
memoria, actas, y otros documentos relacionados con el cumplimiento del objeto
y las obligaciones contractuales.
2.2.2.12. Mantener los controles que permitan que la información sea confiable,
veraz, oportuna, garantizando el adecuado acceso a la información, de la
Dirección de Vocaciones y Formación.
2.2.2.13. Apoyar y participar en las reuniones externas e internas de la dirección
de acuerdo con las solicitudes que realice el supervisor.
2.2.2.14. Entregar a la supervisión del Contrato los informes que se soliciten
sobre cualquier aspecto y/o resultados obtenidos cuando así se requiera.
2.2.2.15. Cargar toda la información que se produzca en desarrollo del contrato
en el lugar designado para tal fin por el supervisor del contrato.
2.2.2.16. Presentar los informes que se soliciten sobre cualquier aspecto y/o
resultados obtenidos en cada actividad encomendada cuando así se requiera.</v>
          </cell>
          <cell r="AC142" t="str">
            <v>2.2.2.1. Apoyar la estructuración de estrategias de comunicación, divulgación, consolidación de las redes de conocimiento acordes con la política pública de fomento a las vocaciones científicas y formación de alto nivel.
2.2.2.2. Apoyar la consolidación de la comunidad virtual de la Dirección de Vocaciones y Formación, y el desarrollo de estrategias de monitoreo, seguimiento y divulgación de actividades y productos de CTeI en articulación con la oficina OTSI y el área de Comunicaciones del Ministerio.
2.2.2.3. Apoyar la consolidación de la Comunidad Virtual, redes del conocimiento y bases de datos para el fortalecimiento de los programas de vocaciones de la Dirección de Vocaciones y Formación.
2.2.2.4. Apoyar la producción y publicación de boletines, documentos y reportes internos y sectoriales de acuerdo con la estrategia de comunicaciones definida por la Dirección de Vocaciones y Formación.
2.2.2.5. Apoyar la conceptualización, diseño y producción de material gráfico de acuerdo con la estrategia de comunicaciones definida por la Dirección de Vocaciones y Formación.
2.2.2.6. Apoyar y ejecutar la elaboración de contenidos para los diferentes medios de comunicación interinstitucionales, plataformas y redes sociales.
2.2.2.7. Apoyar en la construcción y revisión de contenidos para la página web y la plataforma en el desarrollo de las actividades de los Convenios suscritos entre los diferentes aliados y el Ministerio de Ciencia, Tecnología e Innovación.
2.2.2.8. Apoyar en la Construcción y el seguimiento de los documentos de experiencias de usuario con detalle de las mecánicas de la plataforma.
2.2.2.9. Acompañar y apoyar en los distintos espacios de divulgación y apropiación social de los planes, programas y proyectos para el fomento de las vocaciones científicas en niños, niñas, adolescentes y jóvenes y la formación de alto nivel.
2.2.2.10. Participar en las reuniones, comités tanto internos como externos relacionados con el objeto contractual y hacer seguimiento a los compromisos establecidos en cada reunión, cuando se requiera.
2.2.2.11. Apoyar la elaboración de informes y consolidación de insumos de respuestas a requerimientos, peticiones y solicitudes de información, ayudas de memoria, actas, y otros documentos relacionados con el cumplimiento del objeto y las obligaciones contractuales.
2.2.2.12. Mantener los controles que permitan que la información sea confiable, veraz, oportuna, garantizando el adecuado acceso a la información, de la Dirección de Vocaciones y Formación.
2.2.2.13. Apoyar y participar en las reuniones externas e internas de la dirección de acuerdo con las solicitudes que realice el supervisor.
2.2.2.14. Entregar a la supervisión del Contrato los informes que se soliciten sobre cualquier aspecto y/o resultados obtenidos cuando así se requiera.
2.2.2.15. Cargar toda la información que se produzca en desarrollo del contrato en el lugar designado para tal fin por el supervisor del contrato.
2.2.2.16. Presentar los informes que se soliciten sobre cualquier aspecto y/o resultados obtenidos en cada actividad encomendada cuando así se requiera.</v>
          </cell>
          <cell r="AD142" t="str">
            <v>Dirección de Vocaciones y Formación</v>
          </cell>
          <cell r="AE142" t="str">
            <v>ANDRES FELIPE VALENCIA LOPEZ</v>
          </cell>
          <cell r="AF142">
            <v>75097407</v>
          </cell>
          <cell r="AG142" t="str">
            <v>Secretaria General</v>
          </cell>
          <cell r="AH142">
            <v>46035</v>
          </cell>
          <cell r="AI142">
            <v>46036</v>
          </cell>
          <cell r="AJ142">
            <v>46216</v>
          </cell>
          <cell r="AK142">
            <v>180</v>
          </cell>
          <cell r="AL142">
            <v>30162024</v>
          </cell>
          <cell r="AM142" t="str">
            <v>No</v>
          </cell>
          <cell r="AN142">
            <v>5027004</v>
          </cell>
          <cell r="AS142" t="str">
            <v>INVERSION</v>
          </cell>
          <cell r="AT142" t="str">
            <v>NACION</v>
          </cell>
          <cell r="AU142" t="str">
            <v>No</v>
          </cell>
          <cell r="AW142" t="str">
            <v>Supervisión</v>
          </cell>
          <cell r="AX142" t="str">
            <v>MARCELA CABANZO GONZALEZ</v>
          </cell>
          <cell r="AY142" t="str">
            <v>Cédula</v>
          </cell>
          <cell r="AZ142">
            <v>1143828125</v>
          </cell>
          <cell r="BA142">
            <v>7</v>
          </cell>
          <cell r="BB142">
            <v>0</v>
          </cell>
          <cell r="BC142">
            <v>46036</v>
          </cell>
          <cell r="BD142">
            <v>46036</v>
          </cell>
          <cell r="BE142" t="str">
            <v>SEGUROS DEL ESTADO S.A.</v>
          </cell>
          <cell r="BF142" t="str">
            <v>2 CUMPLIMIENTO</v>
          </cell>
          <cell r="BG142" t="str">
            <v>1 PÓLIZA</v>
          </cell>
          <cell r="CJ142">
            <v>46216</v>
          </cell>
          <cell r="CK142">
            <v>0</v>
          </cell>
          <cell r="CN142">
            <v>30162024</v>
          </cell>
          <cell r="CO142" t="e">
            <v>#N/A</v>
          </cell>
          <cell r="CP142" t="e">
            <v>#N/A</v>
          </cell>
          <cell r="CQ142" t="e">
            <v>#N/A</v>
          </cell>
          <cell r="CR142">
            <v>80111600</v>
          </cell>
          <cell r="CS142" t="str">
            <v>https://community.secop.gov.co/Public/Tendering/OpportunityDetail/Index?noticeUID=CO1.NTC.9457281&amp;isFromPublicArea=True&amp;isModal=true&amp;asPopupView=true</v>
          </cell>
          <cell r="CT142" t="str">
            <v>En Ejecucion</v>
          </cell>
          <cell r="CU142">
            <v>46053</v>
          </cell>
          <cell r="CW142" t="str">
            <v>ENERO</v>
          </cell>
          <cell r="CX142" t="e">
            <v>#N/A</v>
          </cell>
          <cell r="CY142">
            <v>9</v>
          </cell>
          <cell r="CZ142" t="e">
            <v>#VALUE!</v>
          </cell>
        </row>
        <row r="143">
          <cell r="D143" t="str">
            <v>141-2026</v>
          </cell>
          <cell r="E143" t="str">
            <v>CPS-061-2026</v>
          </cell>
          <cell r="F143" t="str">
            <v>Contrato de Prestacion De Servicios Profesionales</v>
          </cell>
          <cell r="G143" t="str">
            <v>Contratación directa</v>
          </cell>
          <cell r="H143" t="str">
            <v>ANGELICA MARIA MONTAÑA GARZON</v>
          </cell>
          <cell r="I143" t="str">
            <v>Cédula</v>
          </cell>
          <cell r="J143">
            <v>53084592</v>
          </cell>
          <cell r="K143">
            <v>1</v>
          </cell>
          <cell r="L143" t="str">
            <v>FEMENINO</v>
          </cell>
          <cell r="M143" t="str">
            <v>Natural</v>
          </cell>
          <cell r="N143" t="str">
            <v>Ninguno</v>
          </cell>
          <cell r="O143">
            <v>31424</v>
          </cell>
          <cell r="P143">
            <v>46192</v>
          </cell>
          <cell r="Q143">
            <v>40</v>
          </cell>
          <cell r="R143" t="str">
            <v>INGENIERO DE SISTEMAS</v>
          </cell>
          <cell r="S143" t="str">
            <v xml:space="preserve">CARRERA 2 A  # 30 A 112 SUR TORRE 14 APARTMENTO 2002 CONJUNTO AMBALEMA </v>
          </cell>
          <cell r="T143" t="str">
            <v>GUAMO</v>
          </cell>
          <cell r="U143" t="str">
            <v>COLOMBIA</v>
          </cell>
          <cell r="V143" t="str">
            <v>CARITO1886@GMAIL.COM</v>
          </cell>
          <cell r="W143">
            <v>3123561297</v>
          </cell>
          <cell r="X143" t="str">
            <v>NA</v>
          </cell>
          <cell r="Y143" t="str">
            <v>NA</v>
          </cell>
          <cell r="Z143" t="str">
            <v>Titulo profesional de 0 a 21 mas meses de experiencia profesional (Resolución 861 de 2025)</v>
          </cell>
          <cell r="AA143" t="str">
            <v>La contratista se obliga a prestar a la Entidad, con plena autonomía técnica y administrativa, sus servicios profesionales para apoyar a la Oficina Asesora de Planeación e Innovación Institucional en la gestión y aseguramiento de la calidad de la información estadística institucional, el apoyo a la actualización de tableros en el portal La Ciencia en Cifras, la migración de repositorios de información, el seguimiento a indicadores estratégicos, la elaboración de reportes y mapas de información de CTeI y apoyará el uso del módulo de indicadores de la herramienta GINA</v>
          </cell>
          <cell r="AB143" t="str">
            <v>2.2.2.1 Apoyar la validación, depuración y control de calidad de los conjuntos de datos institucionales administrados por
la Oficina Asesora de Planeación e Innovación Institucional, conforme con las recomendaciones técnicas del
Departamento Administrativo Nacional de Estadística – DANE y los estándares establecidos en la Norma Técnica de
Calidad del Proceso Estadístico.
2.2.2.2 Elaborar y suministrar insumos técnicos para la preparación de informes, reportes y análisis institucionales y
sectoriales, de acuerdo con los criterios metodológicos, parámetros técnicos y plazos definidos por el Ministerio de Ciencia,
Tecnología e Innovación.
2.2.2.3 Brindar apoyo en el diseño, formulación, seguimiento y análisis de los indicadores de planeación estratégica
institucional y sectorial, mediante el uso de la plataforma GINA y sus módulos de Balanced Scorecard (BSC), garantizando
la coherencia y trazabilidad de la información reportada.
2.2.2.4 Apoyar la construcción, actualización y mantenimiento de los tableros de visualización de información del portal
La Ciencia en Cifras, asegurando la calidad, consistencia, oportunidad y pertinencia de los datos publicados.
2.2.2.5 Participar activamente en las reuniones, talleres, comités y demás espacios de coordinación convocados por la
supervisión o por la Oficina Asesora de Planeación e Innovación Institucional, contribuyendo con insumos técnicos a la
articulación, seguimiento y mejora continua de los procesos de gestión de información.</v>
          </cell>
          <cell r="AC143" t="str">
            <v>2.2.2.1 Apoyar la validación, depuración y control de calidad de los conjuntos de datos institucionales administrados por la Oficina Asesora de Planeación e Innovación Institucional, conforme con las recomendaciones técnicas del Departamento Administrativo Nacional de Estadística – DANE y los estándares establecidos en la Norma Técnica de Calidad del Proceso Estadístico.
2.2.2.2 Elaborar y suministrar insumos técnicos para la preparación de informes, reportes y análisis institucionales y sectoriales, de acuerdo con los criterios metodológicos, parámetros técnicos y plazos definidos por el Ministerio de Ciencia, Tecnología e Innovación.
2.2.2.3 Brindar apoyo en el diseño, formulación, seguimiento y análisis de los indicadores de planeación estratégica institucional y sectorial, mediante el uso de la plataforma GINA y sus módulos de Balanced Scorecard (BSC), garantizando la coherencia y trazabilidad de la información reportada.
2.2.2.4 Apoyar la construcción, actualización y mantenimiento de los tableros de visualización de información del portal La Ciencia en Cifras, asegurando la calidad, consistencia, oportunidad y pertinencia de los datos publicados.
2.2.2.5 Participar activamente en las reuniones, talleres, comités y demás espacios de coordinación convocados por la supervisión o por la Oficina Asesora de Planeación e Innovación Institucional, contribuyendo con insumos técnicos a la articulación, seguimiento y mejora continua de los procesos de gestión de información.</v>
          </cell>
          <cell r="AD143" t="str">
            <v>Oficina Asesora de Planeación e Innovación Institucional</v>
          </cell>
          <cell r="AE143" t="str">
            <v>ANDRES FELIPE VALENCIA LOPEZ</v>
          </cell>
          <cell r="AF143">
            <v>75097407</v>
          </cell>
          <cell r="AG143" t="str">
            <v>Secretaria General</v>
          </cell>
          <cell r="AH143">
            <v>46035</v>
          </cell>
          <cell r="AI143">
            <v>46037</v>
          </cell>
          <cell r="AJ143">
            <v>46217</v>
          </cell>
          <cell r="AK143">
            <v>180</v>
          </cell>
          <cell r="AL143">
            <v>27057120</v>
          </cell>
          <cell r="AM143" t="str">
            <v>No</v>
          </cell>
          <cell r="AN143">
            <v>4509520</v>
          </cell>
          <cell r="AS143" t="str">
            <v>INVERSION</v>
          </cell>
          <cell r="AT143" t="str">
            <v>NACION</v>
          </cell>
          <cell r="AU143" t="str">
            <v>No</v>
          </cell>
          <cell r="AW143" t="str">
            <v>Supervisión</v>
          </cell>
          <cell r="AX143" t="str">
            <v>CESAR FABIAN GOMEZ VEGA</v>
          </cell>
          <cell r="AY143" t="str">
            <v>Cédula</v>
          </cell>
          <cell r="AZ143">
            <v>79557492</v>
          </cell>
          <cell r="BA143">
            <v>9</v>
          </cell>
          <cell r="BB143" t="str">
            <v>Jefe Oficina Asesora de Planeacion e Innovacion Institucional</v>
          </cell>
          <cell r="BC143">
            <v>46036</v>
          </cell>
          <cell r="BD143">
            <v>46035</v>
          </cell>
          <cell r="BE143" t="str">
            <v>SEGUROS DEL ESTADO S.A.</v>
          </cell>
          <cell r="BF143" t="str">
            <v>2 CUMPLIMIENTO</v>
          </cell>
          <cell r="BG143" t="str">
            <v>1 PÓLIZA</v>
          </cell>
          <cell r="CJ143">
            <v>46217</v>
          </cell>
          <cell r="CK143">
            <v>0</v>
          </cell>
          <cell r="CN143">
            <v>27057120</v>
          </cell>
          <cell r="CO143" t="e">
            <v>#N/A</v>
          </cell>
          <cell r="CP143" t="e">
            <v>#N/A</v>
          </cell>
          <cell r="CQ143" t="e">
            <v>#N/A</v>
          </cell>
          <cell r="CR143">
            <v>80111600</v>
          </cell>
          <cell r="CS143" t="str">
            <v>https://community.secop.gov.co/Public/Tendering/OpportunityDetail/Index?noticeUID=CO1.NTC.9458328&amp;isFromPublicArea=True&amp;isModal=true&amp;asPopupView=true</v>
          </cell>
          <cell r="CT143" t="str">
            <v>En Ejecucion</v>
          </cell>
          <cell r="CU143">
            <v>46053</v>
          </cell>
          <cell r="CW143" t="str">
            <v>ENERO</v>
          </cell>
          <cell r="CX143" t="e">
            <v>#N/A</v>
          </cell>
          <cell r="CY143">
            <v>10</v>
          </cell>
          <cell r="CZ143" t="e">
            <v>#VALUE!</v>
          </cell>
        </row>
        <row r="144">
          <cell r="D144" t="str">
            <v>142-2026</v>
          </cell>
          <cell r="E144" t="str">
            <v>CPS-062-2026</v>
          </cell>
          <cell r="F144" t="str">
            <v>Contrato de Prestacion De Servicios Profesionales</v>
          </cell>
          <cell r="G144" t="str">
            <v>Contratación directa</v>
          </cell>
          <cell r="H144" t="str">
            <v>NURY PEREZ CRUZ</v>
          </cell>
          <cell r="I144" t="str">
            <v>Cédula</v>
          </cell>
          <cell r="J144">
            <v>30568429</v>
          </cell>
          <cell r="K144">
            <v>3</v>
          </cell>
          <cell r="L144" t="str">
            <v>FEMENINO</v>
          </cell>
          <cell r="M144" t="str">
            <v>Natural</v>
          </cell>
          <cell r="N144" t="str">
            <v>Ninguno</v>
          </cell>
          <cell r="O144">
            <v>25267</v>
          </cell>
          <cell r="P144">
            <v>46192</v>
          </cell>
          <cell r="Q144">
            <v>57</v>
          </cell>
          <cell r="R144" t="str">
            <v>TRABAJADOR SOCIAL</v>
          </cell>
          <cell r="S144" t="str">
            <v xml:space="preserve">CARRERA 69 D  # 24 15 INTERIOR 25 APARTAMENTO 201 CIUDAD SALITRE TEUSAQUILLO </v>
          </cell>
          <cell r="T144" t="str">
            <v>BOGOTA D.C.</v>
          </cell>
          <cell r="U144" t="str">
            <v>COLOMBIA</v>
          </cell>
          <cell r="V144" t="str">
            <v>NPEREZ@MINCIENCIAS.GOV.CO</v>
          </cell>
          <cell r="W144">
            <v>3135409624</v>
          </cell>
          <cell r="X144" t="str">
            <v>NA</v>
          </cell>
          <cell r="Y144" t="str">
            <v>NA</v>
          </cell>
          <cell r="Z144" t="str">
            <v>Titulo profesional + titulo especializacion de 33 o mas meses de experiencia profesional (Resolución 861 de 2025)</v>
          </cell>
          <cell r="AA144" t="str">
            <v>El CONTRATISTA se obliga a prestar a LA ENTIDAD, en plena autonomía técnica y administrativa, servicios profesionales especializados para el diseño y seguimiento de las estrategias de articulación de actores y las actividades de movilidad, divulgación y/o extensión de los programas y proyectos de la Dirección de Vocaciones y Formación a nivel nacional e internacional, así como la elaboración y reporte de información asociada a estas actividades.</v>
          </cell>
          <cell r="AB144" t="str">
            <v>2.2.2.1. Apoyar y asesorar a la Dirección de Vocaciones y Formación en el
diseño, seguimiento y evaluación de planes, programas y proyectos para el
fomento de las vocaciones y formación de alto nivel.
2.2.2.2. Apoyar la supervisión y ejecución técnica y operativa de los programas
Ondas y Estancias con Propósito de la Dirección de Vocaciones y Formación.
2.2.2.3. Apoyar la definición de lineamientos técnicos para el diseño y/o
fortalecimiento de instrumentos y mecanismos para el fomento de las vocaciones
y formación de alto nivel.
2.2.2.4. Apoyar en la gestión, implementación y seguimiento de estrategias de
internacionalización y gestión de aliados de la Dirección de Vocaciones y
Formación.
2.2.2.5. Apoyar como enlace con el equipo de Internacionalización en la
implementación y seguimiento de estrategias de internacionalización de la
Dirección de Vocaciones y Formación.
2.2.2.6. Apoyar la emisión de conceptos técnicos especializados, que
correspondan a la naturaleza del marco del objeto contractual, cuando se le
requiera.
2.2.2.7. Elaborar y reportar la información asociada al programa ONDAS en lo
relacionado a planes e indicadores.
2.2.2.8. Apoyar y acompañar en los distintos espacios de divulgación y
apropiación social de los planes, programas y proyectos para el desarrollo de las
vocaciones en CTeI en los niños, niñas, adolescentes y jóvenes.
2.2.2.9. Participar en las reuniones, comités tanto internos como externos
relacionados con el objeto contractual y hacer seguimiento a los compromisos
establecidos en cada reunión, cuando se requiera.
2.2.2.10. Apoyar la elaboración de informes y consolidación de insumos de
respuestas a requerimientos, peticiones y solicitudes de información, ayudas de
memoria, actas, y otros documentos relacionados con el cumplimiento del objeto
y las obligaciones contractuales.
2.2.2.11. Elaborar insumos para apoyar de manera operativa, logística y
financiera a la supervisión de los programas, proyectos, y estrategias de la
Dirección de Vocaciones y Formación.
2.2.2.12. Acompañar y apoyar a la Dirección de Vocaciones y Formación en las
actividades derivadas de la supervisión de contratos y/o convenios, emitir
alertas y presentar informes que indiquen el seguimiento a los procesos.
2.2.2.13. Mantener los controles que permitan que la información sea confiable,
veraz, oportuna, garantizando el adecuado acceso a la información, de la
Dirección de Vocaciones y Formación.
2.2.2.14. Apoyar y participar en las reuniones externas e internas de la dirección
de acuerdo con las solicitudes que realice el supervisor.
2.2.2.15. Entregar a la supervisión del Contrato los informes que se soliciten
sobre cualquier aspecto y/o resultados obtenidos cuando así se requiera.
2.2.2.16. Cargar toda la información que se produzca en desarrollo del contrato
en el lugar designado para tal fin por el supervisor del contrato.
2.2.2.17. Presentar los informes que se soliciten sobre cualquier aspecto y/o
resultados obtenidos en cada actividad encomendada cuando así se requiera.</v>
          </cell>
          <cell r="AC144" t="str">
            <v>2.2.2.1. Apoyar y asesorar a la Dirección de Vocaciones y Formación en el diseño, seguimiento y evaluación de planes, programas y proyectos para el fomento de las vocaciones y formación de alto nivel.
2.2.2.2. Apoyar la supervisión y ejecución técnica y operativa de los programas Ondas y Estancias con Propósito de la Dirección de Vocaciones y Formación.
2.2.2.3. Apoyar la definición de lineamientos técnicos para el diseño y/o fortalecimiento de instrumentos y mecanismos para el fomento de las vocaciones y formación de alto nivel.
2.2.2.4. Apoyar en la gestión, implementación y seguimiento de estrategias de internacionalización y gestión de aliados de la Dirección de Vocaciones y Formación.
2.2.2.5. Apoyar como enlace con el equipo de Internacionalización en la implementación y seguimiento de estrategias de internacionalización de la Dirección de Vocaciones y Formación.
2.2.2.6. Apoyar la emisión de conceptos técnicos especializados, que correspondan a la naturaleza del marco del objeto contractual, cuando se le requiera.
2.2.2.7. Elaborar y reportar la información asociada al programa ONDAS en lo relacionado a planes e indicadores.
2.2.2.8. Apoyar y acompañar en los distintos espacios de divulgación y apropiación social de los planes, programas y proyectos para el desarrollo de las vocaciones en CTeI en los niños, niñas, adolescentes y jóvenes.
2.2.2.9. Participar en las reuniones, comités tanto internos como externos relacionados con el objeto contractual y hacer seguimiento a los compromisos establecidos en cada reunión, cuando se requiera.
2.2.2.10. Apoyar la elaboración de informes y consolidación de insumos de respuestas a requerimientos, peticiones y solicitudes de información, ayudas de memoria, actas, y otros documentos relacionados con el cumplimiento del objeto y las obligaciones contractuales.
2.2.2.11. Elaborar insumos para apoyar de manera operativa, logística y financiera a la supervisión de los programas, proyectos, y estrategias de la Dirección de Vocaciones y Formación.
2.2.2.12. Acompañar y apoyar a la Dirección de Vocaciones y Formación en las actividades derivadas de la supervisión de contratos y/o convenios, emitir alertas y presentar informes que indiquen el seguimiento a los procesos.
2.2.2.13. Mantener los controles que permitan que la información sea confiable, veraz, oportuna, garantizando el adecuado acceso a la información, de la Dirección de Vocaciones y Formación.
2.2.2.14. Apoyar y participar en las reuniones externas e internas de la dirección de acuerdo con las solicitudes que realice el supervisor.
2.2.2.15. Entregar a la supervisión del Contrato los informes que se soliciten sobre cualquier aspecto y/o resultados obtenidos cuando así se requiera.
2.2.2.16. Cargar toda la información que se produzca en desarrollo del contrato en el lugar designado para tal fin por el supervisor del contrato.
2.2.2.17. Presentar los informes que se soliciten sobre cualquier aspecto y/o resultados obtenidos en cada actividad encomendada cuando así se requiera.</v>
          </cell>
          <cell r="AD144" t="str">
            <v>Dirección de Vocaciones y Formación</v>
          </cell>
          <cell r="AE144" t="str">
            <v>ANDRES FELIPE VALENCIA LOPEZ</v>
          </cell>
          <cell r="AF144">
            <v>75097407</v>
          </cell>
          <cell r="AG144" t="str">
            <v>Secretaria General</v>
          </cell>
          <cell r="AH144">
            <v>46035</v>
          </cell>
          <cell r="AI144">
            <v>46036</v>
          </cell>
          <cell r="AJ144">
            <v>46216</v>
          </cell>
          <cell r="AK144">
            <v>180</v>
          </cell>
          <cell r="AL144">
            <v>55620000</v>
          </cell>
          <cell r="AM144" t="str">
            <v>No</v>
          </cell>
          <cell r="AN144">
            <v>9270000</v>
          </cell>
          <cell r="AS144" t="str">
            <v>INVERSION</v>
          </cell>
          <cell r="AT144" t="str">
            <v>NACION</v>
          </cell>
          <cell r="AU144" t="str">
            <v>No</v>
          </cell>
          <cell r="AW144" t="str">
            <v>Supervisión</v>
          </cell>
          <cell r="AX144" t="str">
            <v>MARCELA CABANZO GONZALEZ</v>
          </cell>
          <cell r="AY144" t="str">
            <v>Cédula</v>
          </cell>
          <cell r="AZ144">
            <v>1143828125</v>
          </cell>
          <cell r="BA144">
            <v>7</v>
          </cell>
          <cell r="BB144">
            <v>0</v>
          </cell>
          <cell r="BC144">
            <v>46036</v>
          </cell>
          <cell r="BD144">
            <v>46036</v>
          </cell>
          <cell r="BE144" t="str">
            <v>SEGUROS DEL ESTADO S.A.</v>
          </cell>
          <cell r="BF144" t="str">
            <v>2 CUMPLIMIENTO</v>
          </cell>
          <cell r="BG144" t="str">
            <v>1 PÓLIZA</v>
          </cell>
          <cell r="CJ144">
            <v>46216</v>
          </cell>
          <cell r="CK144">
            <v>0</v>
          </cell>
          <cell r="CN144">
            <v>55620000</v>
          </cell>
          <cell r="CO144" t="e">
            <v>#N/A</v>
          </cell>
          <cell r="CP144" t="e">
            <v>#N/A</v>
          </cell>
          <cell r="CQ144" t="e">
            <v>#N/A</v>
          </cell>
          <cell r="CR144">
            <v>80111600</v>
          </cell>
          <cell r="CS144" t="str">
            <v>https://community.secop.gov.co/Public/Tendering/OpportunityDetail/Index?noticeUID=CO1.NTC.9457601&amp;isFromPublicArea=True&amp;isModal=true&amp;asPopupView=true</v>
          </cell>
          <cell r="CT144" t="str">
            <v>En Ejecucion</v>
          </cell>
          <cell r="CU144">
            <v>46053</v>
          </cell>
          <cell r="CW144" t="str">
            <v>ENERO</v>
          </cell>
          <cell r="CX144" t="e">
            <v>#N/A</v>
          </cell>
          <cell r="CY144">
            <v>8</v>
          </cell>
          <cell r="CZ144" t="e">
            <v>#VALUE!</v>
          </cell>
        </row>
        <row r="145">
          <cell r="D145" t="str">
            <v>143-2026</v>
          </cell>
          <cell r="E145" t="str">
            <v>CPS-063-2026</v>
          </cell>
          <cell r="F145" t="str">
            <v>Contrato de Prestacion De Servicios Profesionales</v>
          </cell>
          <cell r="G145" t="str">
            <v>Contratación directa</v>
          </cell>
          <cell r="H145" t="str">
            <v>ALEJANDRO MEJIA MOLINA</v>
          </cell>
          <cell r="I145" t="str">
            <v>Cédula</v>
          </cell>
          <cell r="J145">
            <v>1055918961</v>
          </cell>
          <cell r="K145">
            <v>5</v>
          </cell>
          <cell r="L145" t="str">
            <v>MASCULINO</v>
          </cell>
          <cell r="M145" t="str">
            <v>Natural</v>
          </cell>
          <cell r="N145" t="str">
            <v>Ninguno</v>
          </cell>
          <cell r="O145">
            <v>35260</v>
          </cell>
          <cell r="P145">
            <v>46192</v>
          </cell>
          <cell r="Q145">
            <v>29</v>
          </cell>
          <cell r="R145" t="str">
            <v>COMUNICADOR SOCIAL Y PERIODISTA</v>
          </cell>
          <cell r="S145" t="str">
            <v>KR 79 B 51 16 SUR</v>
          </cell>
          <cell r="T145" t="str">
            <v>MARQUETALIA</v>
          </cell>
          <cell r="U145" t="str">
            <v>COLOMBIA</v>
          </cell>
          <cell r="V145" t="str">
            <v>ALEMEMO312@GMAIL.COM</v>
          </cell>
          <cell r="W145">
            <v>3134144164</v>
          </cell>
          <cell r="X145" t="str">
            <v>NA</v>
          </cell>
          <cell r="Y145" t="str">
            <v>NA</v>
          </cell>
          <cell r="Z145" t="str">
            <v>Titulo profesional + titulo especializacion de 22 meses de experiencia profesional a 32 meses de experiencia profesional (Resolución 861 de 2025)</v>
          </cell>
          <cell r="AA145" t="str">
            <v>El CONTRATISTA se obliga a prestar a la ENTIDAD, con plena autonomía técnica y administrativa, los servicios profesionales especializados en la Oficina Asesora de Comunicaciones del Ministerio de Ciencia Tecnología e Innovación, para apoyar la formulación, creación y ejecución de estrategias, así como en la generación, revisión, difusión, divulgación y monitoreo del contenido institucional en plataformas digitales, redes sociales y los medios que correspondan de acuerdo con las funciones, procesos y
procedimientos establecidos para tal fin.</v>
          </cell>
          <cell r="AB145" t="str">
            <v>2.2.2.1. Apoyar en el Diseño e implementación de estrategias y campañas digitales para las redes sociales y
plataformas administradas por el Ministerio de Ciencia, Tecnología e Innovación, buscando el posicionamiento
de la Entidad y la divulgación de sus actividades, campañas y gestión, enfocadas a informar a la ciudadanía y
públicos de interés.
2.2.2.2. Apoyar en la generación, publicación y difusión del contenido en las redes sociales y plataformas de la
Entidad, asegurando que se ajusten a las tendencias digitales actuales, a los lineamientos de la Oficina Asesora
de Comunicaciones y a la normativa del Gobierno Nacional respecto al uso correcto de la imagen institucional.
2.2.2.3. Mantener comunicación permanente con el despacho, viceministerios y sus respectivas
direcciones/grupos de trabajo, para apoyar la divulgación oportuna de contenidos digitales que reflejan la
gestión y el desempeño del Ministerio.
2.2.2.4. Apoyar en la creación de notas periodísticas y en la elaboración de estrategias comunicacionales con
enfoque político, según se requiera por la Oficina Asesora de Comunicaciones.
2.2.2.5. Apoyar en la realización y el análisis y reporte periódico de métricas de las plataformas digitales
institucionales, evaluando el alcance, interacción, reproducción y demás indicadores clave de las publicaciones
realizadas.
2.2.2.6. Acompañar y apoyar en el seguimiento a la implementación del Plan de Medios de la entidad, aportando
información relevante desde el ámbito digital.
2.2.2.7. Realizar el cubrimiento de eventos a los que asista la ministra y/o el personal del Ministerio, así como
las convocatorias y actividades desarrolladas, incluyendo el diseño de parrillas específicas para la difusión en
redes sociales.
2.2.2.8. Preparar, consolidar y divulgar sinergias con la Presidencia de la República y otras entidades, cuando
sea requerido por la Oficina Asesora de Comunicaciones.
2.2.2.9. Asistir puntualmente a todas las reuniones preparatorias, de tráfico y demás convocatorias que se
realicen desde la Oficina Asesora de Comunicaciones, para garantizar la fluidez en el proceso de comunicación.</v>
          </cell>
          <cell r="AC145" t="str">
            <v>2.2.2.1. Apoyar en el Diseño e implementación de estrategias y campañas digitales para las redes sociales y plataformas administradas por el Ministerio de Ciencia, Tecnología e Innovación, buscando el posicionamiento de la Entidad y la divulgación de sus actividades, campañas y gestión, enfocadas a informar a la ciudadanía y públicos de interés.
2.2.2.2. Apoyar en la generación, publicación y difusión del contenido en las redes sociales y plataformas de la Entidad, asegurando que se ajusten a las tendencias digitales actuales, a los lineamientos de la Oficina Asesora de Comunicaciones y a la normativa del Gobierno Nacional respecto al uso correcto de la imagen institucional.
2.2.2.3. Mantener comunicación permanente con el despacho, viceministerios y sus respectivas direcciones/grupos de trabajo, para apoyar la divulgación oportuna de contenidos digitales que reflejan la gestión y el desempeño del Ministerio.
2.2.2.4. Apoyar en la creación de notas periodísticas y en la elaboración de estrategias comunicacionales con enfoque político, según se requiera por la Oficina Asesora de Comunicaciones.
2.2.2.5. Apoyar en la realización y el análisis y reporte periódico de métricas de las plataformas digitales institucionales, evaluando el alcance, interacción, reproducción y demás indicadores clave de las publicaciones realizadas.
2.2.2.6. Acompañar y apoyar en el seguimiento a la implementación del Plan de Medios de la entidad, aportando información relevante desde el ámbito digital.
2.2.2.7. Realizar el cubrimiento de eventos a los que asista la ministra y/o el personal del Ministerio, así como las convocatorias y actividades desarrolladas, incluyendo el diseño de parrillas específicas para la difusión en redes sociales.
2.2.2.8. Preparar, consolidar y divulgar sinergias con la Presidencia de la República y otras entidades, cuando sea requerido por la Oficina Asesora de Comunicaciones.
2.2.2.9. Asistir puntualmente a todas las reuniones preparatorias, de tráfico y demás convocatorias que se realicen desde la Oficina Asesora de Comunicaciones, para garantizar la fluidez en el proceso de comunicación.</v>
          </cell>
          <cell r="AD145" t="str">
            <v>Oficina Asesora de Comunicaciones</v>
          </cell>
          <cell r="AE145" t="str">
            <v>ANDRES FELIPE VALENCIA LOPEZ</v>
          </cell>
          <cell r="AF145">
            <v>75097407</v>
          </cell>
          <cell r="AG145" t="str">
            <v>Secretaria General</v>
          </cell>
          <cell r="AH145">
            <v>46035</v>
          </cell>
          <cell r="AI145">
            <v>46037</v>
          </cell>
          <cell r="AJ145">
            <v>46217</v>
          </cell>
          <cell r="AK145">
            <v>180</v>
          </cell>
          <cell r="AL145">
            <v>52530000</v>
          </cell>
          <cell r="AM145" t="str">
            <v>No</v>
          </cell>
          <cell r="AN145">
            <v>8755000</v>
          </cell>
          <cell r="AS145" t="str">
            <v>INVERSION</v>
          </cell>
          <cell r="AT145" t="str">
            <v>NACION</v>
          </cell>
          <cell r="AU145" t="str">
            <v>No</v>
          </cell>
          <cell r="AW145" t="str">
            <v>Supervisión</v>
          </cell>
          <cell r="AX145" t="str">
            <v>SEBASTIAN RUIZ MOLINA</v>
          </cell>
          <cell r="AY145" t="str">
            <v>Cédula</v>
          </cell>
          <cell r="AZ145">
            <v>1136882634</v>
          </cell>
          <cell r="BA145">
            <v>8</v>
          </cell>
          <cell r="BB145" t="str">
            <v>Jefe de la Oficina de Comunicaciones</v>
          </cell>
          <cell r="BC145">
            <v>46036</v>
          </cell>
          <cell r="BD145">
            <v>46036</v>
          </cell>
          <cell r="BE145" t="str">
            <v>SEGUROS DEL ESTADO S.A.</v>
          </cell>
          <cell r="BF145" t="str">
            <v>2 CUMPLIMIENTO</v>
          </cell>
          <cell r="BG145" t="str">
            <v>1 PÓLIZA</v>
          </cell>
          <cell r="CJ145">
            <v>46217</v>
          </cell>
          <cell r="CK145">
            <v>0</v>
          </cell>
          <cell r="CN145">
            <v>52530000</v>
          </cell>
          <cell r="CO145" t="e">
            <v>#N/A</v>
          </cell>
          <cell r="CP145" t="e">
            <v>#N/A</v>
          </cell>
          <cell r="CQ145" t="e">
            <v>#N/A</v>
          </cell>
          <cell r="CR145">
            <v>80111600</v>
          </cell>
          <cell r="CS145" t="str">
            <v>https://community.secop.gov.co/Public/Tendering/OpportunityDetail/Index?noticeUID=CO1.NTC.9457585&amp;isFromPublicArea=True&amp;isModal=true&amp;asPopupView=true</v>
          </cell>
          <cell r="CT145" t="str">
            <v>En Ejecucion</v>
          </cell>
          <cell r="CU145">
            <v>46053</v>
          </cell>
          <cell r="CW145" t="str">
            <v>ENERO</v>
          </cell>
          <cell r="CX145" t="e">
            <v>#N/A</v>
          </cell>
          <cell r="CY145">
            <v>6</v>
          </cell>
          <cell r="CZ145" t="e">
            <v>#VALUE!</v>
          </cell>
        </row>
        <row r="146">
          <cell r="D146" t="str">
            <v>144-2026</v>
          </cell>
          <cell r="E146" t="str">
            <v>CPS-064-2026</v>
          </cell>
          <cell r="F146" t="str">
            <v>Contrato de Prestacion De Servicios Profesionales</v>
          </cell>
          <cell r="G146" t="str">
            <v>Contratación directa</v>
          </cell>
          <cell r="H146" t="str">
            <v>JEAN PAUL MORENO TRIVIÑO</v>
          </cell>
          <cell r="I146" t="str">
            <v>Cédula</v>
          </cell>
          <cell r="J146">
            <v>1020730796</v>
          </cell>
          <cell r="K146">
            <v>1</v>
          </cell>
          <cell r="L146" t="str">
            <v>MASCULINO</v>
          </cell>
          <cell r="M146" t="str">
            <v>Natural</v>
          </cell>
          <cell r="N146" t="str">
            <v>Ninguno</v>
          </cell>
          <cell r="O146">
            <v>31726</v>
          </cell>
          <cell r="P146">
            <v>46192</v>
          </cell>
          <cell r="Q146">
            <v>39</v>
          </cell>
          <cell r="R146" t="str">
            <v>ADMINISTRADOR DE EMPRESAS</v>
          </cell>
          <cell r="S146" t="str">
            <v xml:space="preserve">CARRERA 103 A  # 78 C 15 APARTAMENTO 203 MOLINOS DEL VIENTO </v>
          </cell>
          <cell r="T146" t="str">
            <v>BOGOTA D.C.</v>
          </cell>
          <cell r="U146" t="str">
            <v>COLOMBIA</v>
          </cell>
          <cell r="V146" t="str">
            <v>NUEVOJEANPAUL@HOTMAIL.COM</v>
          </cell>
          <cell r="W146">
            <v>3174841729</v>
          </cell>
          <cell r="X146" t="str">
            <v>NA</v>
          </cell>
          <cell r="Y146" t="str">
            <v>NA</v>
          </cell>
          <cell r="Z146" t="str">
            <v>Titulo profesional + titulo especializacion de 22 meses de experiencia profesional a 32 meses de experiencia profesional (Resolución 861 de 2025)</v>
          </cell>
          <cell r="AA146" t="str">
            <v>EL CONTRATISTA se obliga a prestar a LA ENTIDAD, con plena autonomía técnica y administrativa, servicios profesionales especializados para apoyar técnicamente la estructuración y gestión contractual de los mecanismos de participación y financiación del Ministerio a cargo de la Dirección de Vocaciones y Formación.</v>
          </cell>
          <cell r="AB146" t="str">
            <v>2.2.2.1. Apoyar las acciones y gestiones necesarias para la operación y ejecución
en el marco de los términos de referencia y documentos asociados a las
convocatorias de la Dirección de Vocaciones y Formación nivel nacional, regional
y con las alianzas que se generen.
2.2.2.2. Apoyar los procesos de evaluación de los mecanismos de participación
en CTeI de la Dirección de Vocaciones y Formación.
2.2.2.3. Apoyar en la generación de los reportes de ejecución de mecanismos
de participación en CTeI de la Dirección de Vocaciones y Formación, que permita dar cuenta del avance y cumplimiento de las metas e indicadores de gestión y
resultado.
2.2.2.4. Acompañar los trámites necesarios para adelantar la celebración,
ejecución y liquidación de los contratos y convenios a cargo de la Dirección de
Vocaciones y Formación en CTeI, y entregar los documentos soporte que le
correspondan para efectuarlos.
2.2.2.5. Apoyar el seguimiento a la implementación y evaluación continua de
instrumentos y mecanismos de la Dirección de Vocaciones y Formación.
2.2.2.6. Apoyar la emisión de conceptos técnicos especializados, que
correspondan a la naturaleza del marco del objeto contractual, cuando se le
requiera.
2.2.2.7. Participar en las reuniones, comités tanto internos como externos
relacionados con el objeto contractual y hacer seguimiento a los compromisos
establecidos en cada reunión, cuando se requiera.
2.2.2.8. Apoyar la elaboración de informes y consolidación de insumos de
respuestas a requerimientos, peticiones y solicitudes de información, ayudas de
memoria, actas, y otros documentos relacionados con el cumplimiento del objeto
y las obligaciones contractuales.
2.2.2.9. Mantener los controles que permitan que la información sea confiable,
veraz, oportuna, garantizando el adecuado acceso a la información, de la
Dirección de Vocaciones y Formación.
2.2.2.10. Acompañar y apoyar en los distintos espacios de divulgación y
apropiación social de los planes, programas y proyectos para el fomento de las
vocaciones científicas y la formación de alto nivel.
2.2.2.11. Apoyar y participar en las reuniones externas e internas de la dirección
de acuerdo con las solicitudes que realice el supervisor.
2.2.2.12. Entregar a la supervisión del Contrato los informes que se soliciten
sobre cualquier aspecto y/o resultados obtenidos cuando así se requiera.
2.2.2.13. Cargar toda la información que se produzca en desarrollo del contrato
en el lugar designado para tal fin por el supervisor del contrato.
2.2.2.14. Presentar los informes que se soliciten sobre cualquier aspecto y/o
resultados obtenidos en cada actividad encomendada cuando así se requiera.</v>
          </cell>
          <cell r="AC146" t="str">
            <v>2.2.2.1. Apoyar las acciones y gestiones necesarias para la operación y ejecución en el marco de los términos de referencia y documentos asociados a las convocatorias de la Dirección de Vocaciones y Formación nivel nacional, regional y con las alianzas que se generen.
2.2.2.2. Apoyar los procesos de evaluación de los mecanismos de participación en CTeI de la Dirección de Vocaciones y Formación.
2.2.2.3. Apoyar en la generación de los reportes de ejecución de mecanismos de participación en CTeI de la Dirección de Vocaciones y Formación, que permita dar cuenta del avance y cumplimiento de las metas e indicadores de gestión y resultado.
2.2.2.4. Acompañar los trámites necesarios para adelantar la celebración, ejecución y liquidación de los contratos y convenios a cargo de la Dirección de Vocaciones y Formación en CTeI, y entregar los documentos soporte que le correspondan para efectuarlos.
2.2.2.5. Apoyar el seguimiento a la implementación y evaluación continua de instrumentos y mecanismos de la Dirección de Vocaciones y Formación.
2.2.2.6. Apoyar la emisión de conceptos técnicos especializados, que correspondan a la naturaleza del marco del objeto contractual, cuando se le requiera.
2.2.2.7. Participar en las reuniones, comités tanto internos como externos relacionados con el objeto contractual y hacer seguimiento a los compromisos establecidos en cada reunión, cuando se requiera.
2.2.2.8. Apoyar la elaboración de informes y consolidación de insumos de respuestas a requerimientos, peticiones y solicitudes de información, ayudas de memoria, actas, y otros documentos relacionados con el cumplimiento del objeto y las obligaciones contractuales.
2.2.2.9. Mantener los controles que permitan que la información sea confiable, veraz, oportuna, garantizando el adecuado acceso a la información, de la Dirección de Vocaciones y Formación.
2.2.2.10. Acompañar y apoyar en los distintos espacios de divulgación y apropiación social de los planes, programas y proyectos para el fomento de las vocaciones científicas y la formación de alto nivel.
2.2.2.11. Apoyar y participar en las reuniones externas e internas de la dirección de acuerdo con las solicitudes que realice el supervisor.
2.2.2.12. Entregar a la supervisión del Contrato los informes que se soliciten sobre cualquier aspecto y/o resultados obtenidos cuando así se requiera.
2.2.2.13. Cargar toda la información que se produzca en desarrollo del contrato en el lugar designado para tal fin por el supervisor del contrato.
2.2.2.14. Presentar los informes que se soliciten sobre cualquier aspecto y/o resultados obtenidos en cada actividad encomendada cuando así se requiera.</v>
          </cell>
          <cell r="AD146" t="str">
            <v>Dirección de Vocaciones y Formación</v>
          </cell>
          <cell r="AE146" t="str">
            <v>ANDRES FELIPE VALENCIA LOPEZ</v>
          </cell>
          <cell r="AF146">
            <v>75097407</v>
          </cell>
          <cell r="AG146" t="str">
            <v>Secretaria General</v>
          </cell>
          <cell r="AH146">
            <v>46035</v>
          </cell>
          <cell r="AI146">
            <v>46036</v>
          </cell>
          <cell r="AJ146">
            <v>46216</v>
          </cell>
          <cell r="AK146">
            <v>180</v>
          </cell>
          <cell r="AL146">
            <v>42629448</v>
          </cell>
          <cell r="AM146" t="str">
            <v>No</v>
          </cell>
          <cell r="AN146">
            <v>9170233</v>
          </cell>
          <cell r="AS146" t="str">
            <v>INVERSION</v>
          </cell>
          <cell r="AT146" t="str">
            <v>NACION</v>
          </cell>
          <cell r="AU146" t="str">
            <v>No</v>
          </cell>
          <cell r="AW146" t="str">
            <v>Supervisión</v>
          </cell>
          <cell r="AX146" t="str">
            <v>MARCELA CABANZO GONZALEZ</v>
          </cell>
          <cell r="AY146" t="str">
            <v>Cédula</v>
          </cell>
          <cell r="AZ146">
            <v>1143828125</v>
          </cell>
          <cell r="BA146">
            <v>7</v>
          </cell>
          <cell r="BB146">
            <v>0</v>
          </cell>
          <cell r="BC146">
            <v>46036</v>
          </cell>
          <cell r="BD146">
            <v>46035</v>
          </cell>
          <cell r="BE146" t="str">
            <v>SEGUROS DEL ESTADO S.A.</v>
          </cell>
          <cell r="BF146" t="str">
            <v>2 CUMPLIMIENTO</v>
          </cell>
          <cell r="BG146" t="str">
            <v>1 PÓLIZA</v>
          </cell>
          <cell r="BN146">
            <v>5025625</v>
          </cell>
          <cell r="BO146">
            <v>46163</v>
          </cell>
          <cell r="BP146">
            <v>46164</v>
          </cell>
          <cell r="BQ146">
            <v>42629448</v>
          </cell>
          <cell r="CJ146">
            <v>46216</v>
          </cell>
          <cell r="CK146">
            <v>5025625</v>
          </cell>
          <cell r="CM146" t="str">
            <v>ADICION Y OBLIGACIONES ESPECIFICAS //</v>
          </cell>
          <cell r="CN146">
            <v>47655073</v>
          </cell>
          <cell r="CO146" t="e">
            <v>#N/A</v>
          </cell>
          <cell r="CP146" t="e">
            <v>#N/A</v>
          </cell>
          <cell r="CQ146" t="e">
            <v>#N/A</v>
          </cell>
          <cell r="CR146">
            <v>80111600</v>
          </cell>
          <cell r="CS146" t="str">
            <v>https://community.secop.gov.co/Public/Tendering/OpportunityDetail/Index?noticeUID=CO1.NTC.9453562&amp;isFromPublicArea=True&amp;isModal=true&amp;asPopupView=true</v>
          </cell>
          <cell r="CT146" t="str">
            <v>En Ejecucion</v>
          </cell>
          <cell r="CU146">
            <v>46053</v>
          </cell>
          <cell r="CV146">
            <v>46173</v>
          </cell>
          <cell r="CW146" t="str">
            <v>MAYO</v>
          </cell>
          <cell r="CX146" t="e">
            <v>#N/A</v>
          </cell>
          <cell r="CY146">
            <v>1</v>
          </cell>
          <cell r="CZ146" t="e">
            <v>#VALUE!</v>
          </cell>
        </row>
        <row r="147">
          <cell r="D147" t="str">
            <v>145-2026</v>
          </cell>
          <cell r="E147" t="str">
            <v>CPS-065-2026</v>
          </cell>
          <cell r="F147" t="str">
            <v>Contrato de Prestacion De Servicios Profesionales</v>
          </cell>
          <cell r="G147" t="str">
            <v>Contratación directa</v>
          </cell>
          <cell r="H147" t="str">
            <v>ANTONIO JOSE ORTEGA HOYOS</v>
          </cell>
          <cell r="I147" t="str">
            <v>Cédula</v>
          </cell>
          <cell r="J147">
            <v>1104404269</v>
          </cell>
          <cell r="K147">
            <v>7</v>
          </cell>
          <cell r="L147" t="str">
            <v>MASCULINO</v>
          </cell>
          <cell r="M147" t="str">
            <v>Natural</v>
          </cell>
          <cell r="N147" t="str">
            <v>Ninguno</v>
          </cell>
          <cell r="O147">
            <v>31369</v>
          </cell>
          <cell r="P147">
            <v>46192</v>
          </cell>
          <cell r="Q147">
            <v>40</v>
          </cell>
          <cell r="R147" t="str">
            <v>ECONOMISTA</v>
          </cell>
          <cell r="S147" t="str">
            <v xml:space="preserve">CARRERA 23  # 19 40 </v>
          </cell>
          <cell r="T147" t="str">
            <v>SAN MARCOS</v>
          </cell>
          <cell r="U147" t="str">
            <v>COLOMBIA</v>
          </cell>
          <cell r="V147" t="str">
            <v>AORTEGAH.18@GMAIL.COM</v>
          </cell>
          <cell r="W147">
            <v>3137721540</v>
          </cell>
          <cell r="X147" t="str">
            <v>NA</v>
          </cell>
          <cell r="Y147" t="str">
            <v>NA</v>
          </cell>
          <cell r="Z147" t="str">
            <v>Titulo profesional + titulo especializacion de 22 meses de experiencia profesional a 32 meses de experiencia profesional (Resolución 861 de 2025)</v>
          </cell>
          <cell r="AA147" t="str">
            <v>El CONTRATISTA se obliga a prestar a LA ENTIDAD, con plena autonomía técnica y administrativa, servicios profesionales especializados para apoyar la coordinación y ejecución técnica y operativa del programa: Formación e inserción laboral de alto nivel, así como la elaboración y reporte de información asociada al programa de la Dirección de Vocaciones y Formación.</v>
          </cell>
          <cell r="AB147" t="str">
            <v>2.2.2.1. Apoyar a la Dirección de Vocaciones y Formación en el diseño,
seguimiento y evaluación de planes, programas y proyectos para el fomento de
vocaciones científicas en jóvenes y la formación e inserción laboral de alto nivel.
2.2.2.2. Coordinar el diseño e implementación de la política pública de Formación
e Inserción laboral de Talento Humano de Alto Nivel de la Dirección de
Vocaciones y Formación.
2.2.2.3. Coordinar el diseño e implementación de lineamientos para el fomento
de vocaciones científicas en jóvenes.
2.2.2.4. Gestionar alianzas estratégicas, regionales, nacionales e internacionales
en materia de política pública y promover la participación de la Dirección de
Vocaciones y Formación en sus distintos escenarios.
2.2.2.5. Apoyar y gestionar la articulación de la Dirección de Vocaciones y
Formación con los actores del SNCTeI para fortalecer la gestión en materia de
política pública.
2.2.2.6. Realizar el seguimiento técnico a la oferta de jóvenes investigadores e
innovadores, y formación e inserción laboral de alto nivel.
2.2.2.8. Elaborar y reportar la información asociada al programa Formación de
Alto Nivel en lo relacionado a planes e indicadores.
2.2.2.9. Apoyar la emisión de conceptos técnicos especializados, que
correspondan a la naturaleza del marco del objeto contractual, cuando se le
requiera.
2.2.2.10. Participar en las reuniones, comités tanto internos como externos
relacionados con el objeto contractual y hacer seguimiento a los compromisos
establecidos en cada reunión, cuando se requiera.
2.2.2.11. Apoyar la elaboración de informes y consolidación de insumos de
respuestas a requerimientos, peticiones y solicitudes de información, ayudas de
memoria, actas, y otros documentos relacionados con el cumplimiento del objeto
y las obligaciones contractuales.
2.2.2.12. Acompañar y apoyar a la Dirección de Vocaciones y Formación en las
actividades derivadas de la supervisión de contratos y/o convenios, emitir
alertas y presentar informes que indiquen el seguimiento a los procesos.
2.2.2.13. Mantener los controles que permitan que la información sea confiable,
veraz, oportuna, garantizando el adecuado acceso a la información, de la
Dirección de Vocaciones y Formación.
2.2.2.14. Acompañar y apoyar en los distintos espacios de divulgación y
apropiación social de los planes, programas y proyectos para la formación de
alto nivel.
2.2.2.15. Apoyar y participar en las reuniones externas e internas de la dirección
de acuerdo con las solicitudes que realice el supervisor.
2.2.2.16. Entregar a la supervisión del Contrato los informes que se soliciten
sobre cualquier aspecto y/o resultados obtenidos cuando así se requiera.
2.2.2.17. Cargar toda la información que se produzca en desarrollo del contrato
en el lugar designado para tal fin por el supervisor del contrato.
2.2.2.18. Presentar los informes que se soliciten sobre cualquier aspecto y/o
resultados obtenidos en cada actividad encomendada cuando así se requiera.</v>
          </cell>
          <cell r="AC147" t="str">
            <v>2.2.2.1. Apoyar a la Dirección de Vocaciones y Formación en el diseño, seguimiento y evaluación de planes, programas y proyectos para el fomento de vocaciones científicas en jóvenes y la formación e inserción laboral de alto nivel.
2.2.2.2. Coordinar el diseño e implementación de la política pública de Formación e Inserción laboral de Talento Humano de Alto Nivel de la Dirección de Vocaciones y Formación.
2.2.2.3. Coordinar el diseño e implementación de lineamientos para el fomento de vocaciones científicas en jóvenes.
2.2.2.4. Gestionar alianzas estratégicas, regionales, nacionales e internacionales en materia de política pública y promover la participación de la Dirección de Vocaciones y Formación en sus distintos escenarios.
2.2.2.5. Apoyar y gestionar la articulación de la Dirección de Vocaciones y Formación con los actores del SNCTeI para fortalecer la gestión en materia de política pública.
2.2.2.6. Realizar el seguimiento técnico a la oferta de jóvenes investigadores e innovadores, y formación e inserción laboral de alto nivel.
2.2.2.8. Elaborar y reportar la información asociada al programa Formación de Alto Nivel en lo relacionado a planes e indicadores.
2.2.2.9. Apoyar la emisión de conceptos técnicos especializados, que correspondan a la naturaleza del marco del objeto contractual, cuando se le requiera.
2.2.2.10. Participar en las reuniones, comités tanto internos como externos relacionados con el objeto contractual y hacer seguimiento a los compromisos establecidos en cada reunión, cuando se requiera.
2.2.2.11. Apoyar la elaboración de informes y consolidación de insumos de respuestas a requerimientos, peticiones y solicitudes de información, ayudas de memoria, actas, y otros documentos relacionados con el cumplimiento del objeto y las obligaciones contractuales.
2.2.2.12. Acompañar y apoyar a la Dirección de Vocaciones y Formación en las actividades derivadas de la supervisión de contratos y/o convenios, emitir alertas y presentar informes que indiquen el seguimiento a los procesos.
2.2.2.13. Mantener los controles que permitan que la información sea confiable, veraz, oportuna, garantizando el adecuado acceso a la información, de la Dirección de Vocaciones y Formación.
2.2.2.14. Acompañar y apoyar en los distintos espacios de divulgación y apropiación social de los planes, programas y proyectos para la formación de alto nivel.
2.2.2.15. Apoyar y participar en las reuniones externas e internas de la dirección de acuerdo con las solicitudes que realice el supervisor.
2.2.2.16. Entregar a la supervisión del Contrato los informes que se soliciten sobre cualquier aspecto y/o resultados obtenidos cuando así se requiera.
2.2.2.17. Cargar toda la información que se produzca en desarrollo del contrato en el lugar designado para tal fin por el supervisor del contrato.
2.2.2.18. Presentar los informes que se soliciten sobre cualquier aspecto y/o resultados obtenidos en cada actividad encomendada cuando así se requiera.</v>
          </cell>
          <cell r="AD147" t="str">
            <v>Dirección de Vocaciones y Formación</v>
          </cell>
          <cell r="AE147" t="str">
            <v>ANDRES FELIPE VALENCIA LOPEZ</v>
          </cell>
          <cell r="AF147">
            <v>75097407</v>
          </cell>
          <cell r="AG147" t="str">
            <v>Secretaria General</v>
          </cell>
          <cell r="AH147">
            <v>46035</v>
          </cell>
          <cell r="AI147">
            <v>46036</v>
          </cell>
          <cell r="AJ147">
            <v>46216</v>
          </cell>
          <cell r="AK147">
            <v>180</v>
          </cell>
          <cell r="AL147">
            <v>51000000</v>
          </cell>
          <cell r="AM147" t="str">
            <v>No</v>
          </cell>
          <cell r="AN147">
            <v>8500000</v>
          </cell>
          <cell r="AS147" t="str">
            <v>INVERSION</v>
          </cell>
          <cell r="AT147" t="str">
            <v>NACION</v>
          </cell>
          <cell r="AU147" t="str">
            <v>No</v>
          </cell>
          <cell r="AW147" t="str">
            <v>Supervisión</v>
          </cell>
          <cell r="AX147" t="str">
            <v>MARCELA CABANZO GONZALEZ</v>
          </cell>
          <cell r="AY147" t="str">
            <v>Cédula</v>
          </cell>
          <cell r="AZ147">
            <v>1143828125</v>
          </cell>
          <cell r="BA147">
            <v>7</v>
          </cell>
          <cell r="BB147">
            <v>0</v>
          </cell>
          <cell r="BC147">
            <v>46036</v>
          </cell>
          <cell r="BD147">
            <v>46035</v>
          </cell>
          <cell r="BE147" t="str">
            <v>ASEGURADORA SOLIDARIA DE COLOMBIA</v>
          </cell>
          <cell r="BF147" t="str">
            <v>2 CUMPLIMIENTO</v>
          </cell>
          <cell r="BG147" t="str">
            <v>1 PÓLIZA</v>
          </cell>
          <cell r="CJ147">
            <v>46216</v>
          </cell>
          <cell r="CK147">
            <v>0</v>
          </cell>
          <cell r="CN147">
            <v>51000000</v>
          </cell>
          <cell r="CO147" t="e">
            <v>#N/A</v>
          </cell>
          <cell r="CP147" t="e">
            <v>#N/A</v>
          </cell>
          <cell r="CQ147" t="e">
            <v>#N/A</v>
          </cell>
          <cell r="CR147">
            <v>80111600</v>
          </cell>
          <cell r="CS147" t="str">
            <v>https://community.secop.gov.co/Public/Tendering/OpportunityDetail/Index?noticeUID=CO1.NTC.9453153&amp;isFromPublicArea=True&amp;isModal=true&amp;asPopupView=true</v>
          </cell>
          <cell r="CT147" t="str">
            <v>En Ejecucion</v>
          </cell>
          <cell r="CU147">
            <v>46053</v>
          </cell>
          <cell r="CW147" t="str">
            <v>ENERO</v>
          </cell>
          <cell r="CX147" t="e">
            <v>#N/A</v>
          </cell>
          <cell r="CY147">
            <v>4</v>
          </cell>
          <cell r="CZ147" t="e">
            <v>#VALUE!</v>
          </cell>
        </row>
        <row r="148">
          <cell r="D148" t="str">
            <v>146-2026</v>
          </cell>
          <cell r="E148" t="str">
            <v>CPS-066-2026</v>
          </cell>
          <cell r="F148" t="str">
            <v>Contrato de Prestacion De Servicios Profesionales</v>
          </cell>
          <cell r="G148" t="str">
            <v>Contratación directa</v>
          </cell>
          <cell r="H148" t="str">
            <v>GINA MARCELA LINARES BARRERO</v>
          </cell>
          <cell r="I148" t="str">
            <v>Cédula</v>
          </cell>
          <cell r="J148">
            <v>52149941</v>
          </cell>
          <cell r="K148">
            <v>6</v>
          </cell>
          <cell r="L148" t="str">
            <v>FEMENINO</v>
          </cell>
          <cell r="M148" t="str">
            <v>Natural</v>
          </cell>
          <cell r="N148" t="str">
            <v>Ninguno</v>
          </cell>
          <cell r="O148">
            <v>26578</v>
          </cell>
          <cell r="P148">
            <v>46192</v>
          </cell>
          <cell r="Q148">
            <v>53</v>
          </cell>
          <cell r="R148" t="str">
            <v xml:space="preserve">LICENCIADO EN BIOLOGIA	</v>
          </cell>
          <cell r="S148" t="str">
            <v xml:space="preserve">CARRERA 3 A  # 30 10 SAN DIEGO I APARTAMENTO 117 </v>
          </cell>
          <cell r="T148" t="str">
            <v>BOGOTA D.C.</v>
          </cell>
          <cell r="U148" t="str">
            <v>COLOMBIA</v>
          </cell>
          <cell r="V148" t="str">
            <v>LINARESG@JAVERIANA.EDU.CO</v>
          </cell>
          <cell r="W148">
            <v>3105614937</v>
          </cell>
          <cell r="X148" t="str">
            <v>NA</v>
          </cell>
          <cell r="Y148" t="str">
            <v>NA</v>
          </cell>
          <cell r="Z148" t="str">
            <v>Titulo profesional + titulo especializacion de 0 meses de experiencia profesional a 22 meses de experiencia profesional (Resolución 861 de 2025)</v>
          </cell>
          <cell r="AA148" t="str">
            <v>El CONTRATISTA se obliga a prestar a LA ENTIDAD, con plena autonomía técnica y administrativa, servicios profesionales especializados para apoyar la ejecución técnica y operativa de los programas jóvenes investigadores e innovadores y formación e inserción laboral de alto nivel, así como la elaboración y el reporte de información asociada a estos programas de la Dirección de Vocaciones y Formación.</v>
          </cell>
          <cell r="AB148" t="str">
            <v>2.2.2.1. Apoyar a la Dirección de Vocaciones y Formación en el diseño,
seguimiento y evaluación de planes, programas y proyectos para el fomento de
vocaciones científicas en jóvenes y la formación e inserción laboral de alto nivel.
2.2.2.2. Apoyar a la coordinación con el diseño e implementación de
lineamientos para el fomento de vocaciones científicas en jóvenes.
2.2.2.3. Gestionar alianzas estratégicas, regionales, nacionales e internacionales
en materia de política pública de Formación de Alto Nivel y promover la
participación de la Dirección de Vocaciones y Formación en sus distintos
escenarios.
2.2.2.4. Apoyar y gestionar la articulación de la Dirección de Vocaciones y
Formación con los actores del SNCTeI para fortalecer la gestión en materia de
política pública, el fomento de vocaciones científicas en jóvenes y la formación
e inserción laboral de alto nivel.
2.2.2.5. Apoyar la realización del seguimiento técnico a la oferta de jóvenes
investigadores e innovadores, y formación e inserción laboral de alto nivel.
2.2.2.6. Participar en los comités técnicos y de seguimiento de los convenios del
programa jóvenes en ciencia para la paz.
2.2.2.7. Apoyar las gestiones necesarias para el pago de evaluadores de las
convocatorias de la Dirección de Vocaciones y Formación.
2.2.2.8. Apoyar la emisión de conceptos técnicos especializados, que
correspondan a la naturaleza del marco del objeto contractual, cuando se le
requiera.
2.2.2.9. Participar en las reuniones, comités tanto internos como externos
relacionados con el objeto contractual y hacer seguimiento a los compromisos
establecidos en cada reunión, cuando se requiera.
2.2.2.10. Apoyar la elaboración de informes y consolidación de insumos de
respuestas a requerimientos, peticiones y solicitudes de información, ayudas de
memoria, actas, y otros documentos relacionados con el cumplimiento del objeto
y las obligaciones contractuales.
2.2.2.11. Mantener los controles que permitan que la información sea confiable,
veraz, oportuna, garantizando el adecuado acceso a la información, de la
Dirección de Vocaciones y Formación.
2.2.2.12. Acompañar y apoyar en los distintos espacios de divulgación y
apropiación social de los planes, programas y proyectos para el fomento de las
vocaciones científicas y la formación de alto nivel.
2.2.2.13. Apoyar y participar en las reuniones externas e internas de la dirección
de acuerdo con las solicitudes que realice el supervisor.
2.2.2.14. Entregar a la supervisión del Contrato los informes que se soliciten
sobre cualquier aspecto y/o resultados obtenidos cuando así se requiera.
2.2.2.15. Cargar toda la información que se produzca en desarrollo del contrato
en el lugar designado para tal fin por el supervisor del contrato.
2.2.2.16. Presentar los informes que se soliciten sobre cualquier aspecto y/o
resultados obtenidos en cada actividad encomendada cuando así se requiera.</v>
          </cell>
          <cell r="AC148" t="str">
            <v>2.2.2.1. Apoyar a la Dirección de Vocaciones y Formación en el diseño, seguimiento y evaluación de planes, programas y proyectos para el fomento de vocaciones científicas en jóvenes y la formación e inserción laboral de alto nivel.
2.2.2.2. Apoyar a la coordinación con el diseño e implementación de lineamientos para el fomento de vocaciones científicas en jóvenes.
2.2.2.3. Gestionar alianzas estratégicas, regionales, nacionales e internacionales en materia de política pública de Formación de Alto Nivel y promover la participación de la Dirección de Vocaciones y Formación en sus distintos escenarios.
2.2.2.4. Apoyar y gestionar la articulación de la Dirección de Vocaciones y Formación con los actores del SNCTeI para fortalecer la gestión en materia de política pública, el fomento de vocaciones científicas en jóvenes y la formación e inserción laboral de alto nivel.
2.2.2.5. Apoyar la realización del seguimiento técnico a la oferta de jóvenes investigadores e innovadores, y formación e inserción laboral de alto nivel.
2.2.2.6. Participar en los comités técnicos y de seguimiento de los convenios del programa jóvenes en ciencia para la paz.
2.2.2.7. Apoyar las gestiones necesarias para el pago de evaluadores de las convocatorias de la Dirección de Vocaciones y Formación.
2.2.2.8. Apoyar la emisión de conceptos técnicos especializados, que correspondan a la naturaleza del marco del objeto contractual, cuando se le requiera.
2.2.2.9. Participar en las reuniones, comités tanto internos como externos relacionados con el objeto contractual y hacer seguimiento a los compromisos establecidos en cada reunión, cuando se requiera.
2.2.2.10. Apoyar la elaboración de informes y consolidación de insumos de respuestas a requerimientos, peticiones y solicitudes de información, ayudas de memoria, actas, y otros documentos relacionados con el cumplimiento del objeto y las obligaciones contractuales.
2.2.2.11. Mantener los controles que permitan que la información sea confiable, veraz, oportuna, garantizando el adecuado acceso a la información, de la Dirección de Vocaciones y Formación.
2.2.2.12. Acompañar y apoyar en los distintos espacios de divulgación y apropiación social de los planes, programas y proyectos para el fomento de las vocaciones científicas y la formación de alto nivel.
2.2.2.13. Apoyar y participar en las reuniones externas e internas de la dirección de acuerdo con las solicitudes que realice el supervisor.
2.2.2.14. Entregar a la supervisión del Contrato los informes que se soliciten sobre cualquier aspecto y/o resultados obtenidos cuando así se requiera.
2.2.2.15. Cargar toda la información que se produzca en desarrollo del contrato en el lugar designado para tal fin por el supervisor del contrato.
2.2.2.16. Presentar los informes que se soliciten sobre cualquier aspecto y/o resultados obtenidos en cada actividad encomendada cuando así se requiera.</v>
          </cell>
          <cell r="AD148" t="str">
            <v>Dirección de Vocaciones y Formación</v>
          </cell>
          <cell r="AE148" t="str">
            <v>ANDRES FELIPE VALENCIA LOPEZ</v>
          </cell>
          <cell r="AF148">
            <v>75097407</v>
          </cell>
          <cell r="AG148" t="str">
            <v>Secretaria General</v>
          </cell>
          <cell r="AH148">
            <v>46035</v>
          </cell>
          <cell r="AI148">
            <v>46036</v>
          </cell>
          <cell r="AJ148">
            <v>46216</v>
          </cell>
          <cell r="AK148">
            <v>180</v>
          </cell>
          <cell r="AL148">
            <v>37080000</v>
          </cell>
          <cell r="AM148" t="str">
            <v>No</v>
          </cell>
          <cell r="AN148">
            <v>6180000</v>
          </cell>
          <cell r="AS148" t="str">
            <v>INVERSION</v>
          </cell>
          <cell r="AT148" t="str">
            <v>NACION</v>
          </cell>
          <cell r="AU148" t="str">
            <v>No</v>
          </cell>
          <cell r="AW148" t="str">
            <v>Supervisión</v>
          </cell>
          <cell r="AX148" t="str">
            <v>MARCELA CABANZO GONZALEZ</v>
          </cell>
          <cell r="AY148" t="str">
            <v>Cédula</v>
          </cell>
          <cell r="AZ148">
            <v>1143828125</v>
          </cell>
          <cell r="BA148">
            <v>7</v>
          </cell>
          <cell r="BB148">
            <v>0</v>
          </cell>
          <cell r="BC148">
            <v>46036</v>
          </cell>
          <cell r="BD148">
            <v>46035</v>
          </cell>
          <cell r="BE148" t="str">
            <v>SEGUROS DEL ESTADO S.A.</v>
          </cell>
          <cell r="BF148" t="str">
            <v>2 CUMPLIMIENTO</v>
          </cell>
          <cell r="BG148" t="str">
            <v>1 PÓLIZA</v>
          </cell>
          <cell r="CJ148">
            <v>46216</v>
          </cell>
          <cell r="CK148">
            <v>0</v>
          </cell>
          <cell r="CN148">
            <v>37080000</v>
          </cell>
          <cell r="CO148" t="e">
            <v>#N/A</v>
          </cell>
          <cell r="CP148" t="e">
            <v>#N/A</v>
          </cell>
          <cell r="CQ148" t="e">
            <v>#N/A</v>
          </cell>
          <cell r="CR148">
            <v>80111600</v>
          </cell>
          <cell r="CS148" t="str">
            <v>https://community.secop.gov.co/Public/Tendering/OpportunityDetail/Index?noticeUID=CO1.NTC.9453583&amp;isFromPublicArea=True&amp;isModal=true&amp;asPopupView=true</v>
          </cell>
          <cell r="CT148" t="str">
            <v>En Ejecucion</v>
          </cell>
          <cell r="CU148">
            <v>46053</v>
          </cell>
          <cell r="CW148" t="str">
            <v>ENERO</v>
          </cell>
          <cell r="CX148" t="e">
            <v>#N/A</v>
          </cell>
          <cell r="CY148">
            <v>5</v>
          </cell>
          <cell r="CZ148" t="e">
            <v>#VALUE!</v>
          </cell>
        </row>
        <row r="149">
          <cell r="D149" t="str">
            <v>147-2026</v>
          </cell>
          <cell r="E149" t="str">
            <v>CPS-067-2026</v>
          </cell>
          <cell r="F149" t="str">
            <v>Contrato de Prestacion De Servicios Profesionales</v>
          </cell>
          <cell r="G149" t="str">
            <v>Contratación directa</v>
          </cell>
          <cell r="H149" t="str">
            <v>MARIA CAMILA AMARIS MENDOZA</v>
          </cell>
          <cell r="I149" t="str">
            <v>Cédula</v>
          </cell>
          <cell r="J149">
            <v>1016030152</v>
          </cell>
          <cell r="K149">
            <v>9</v>
          </cell>
          <cell r="L149" t="str">
            <v>MASCULINO</v>
          </cell>
          <cell r="M149" t="str">
            <v>Natural</v>
          </cell>
          <cell r="N149" t="str">
            <v>Ninguno</v>
          </cell>
          <cell r="O149">
            <v>33130</v>
          </cell>
          <cell r="P149">
            <v>46192</v>
          </cell>
          <cell r="Q149">
            <v>35</v>
          </cell>
          <cell r="R149" t="str">
            <v>INGENIERO QUIMICO</v>
          </cell>
          <cell r="S149" t="str">
            <v xml:space="preserve">CARRERA 96 B  # 17 B 35 </v>
          </cell>
          <cell r="T149" t="str">
            <v>BOGOTA D.C.</v>
          </cell>
          <cell r="U149" t="str">
            <v>COLOMBIA</v>
          </cell>
          <cell r="V149" t="str">
            <v>AMARISMENDOZAMARIAC@GMAIL.COM</v>
          </cell>
          <cell r="W149">
            <v>3143335171</v>
          </cell>
          <cell r="X149" t="str">
            <v>NA</v>
          </cell>
          <cell r="Y149" t="str">
            <v>NA</v>
          </cell>
          <cell r="Z149" t="str">
            <v>Titulo profesional + titulo especializacion de 22 meses de experiencia profesional a 32 meses de experiencia profesional (Resolución 861 de 2025)</v>
          </cell>
          <cell r="AA149" t="str">
            <v>El CONTRATISTA se obliga a prestar a LA ENTIDAD, con plena autonomía, técnica y administrativa, servicios profesionales especializados en la estructuración, seguimiento, evaluación y gestión contractual de los mecanismos de participación y financiación a cargo de la Dirección de Vocaciones y Formación.</v>
          </cell>
          <cell r="AB149" t="str">
            <v>2.2.2.1. Apoyar las acciones y gestiones necesarias para la operación y ejecución
en el marco de los términos de referencia y documentos asociados a las
convocatorias de la Dirección de Vocaciones y Formación nivel nacional, regional
y con las alianzas que se generen.
2.2.2.2. Apoyar los procesos de evaluación de los mecanismos de participación
en CTeI de la Dirección de Vocaciones y Formación.
2.2.2.3. Apoyar en la generación de los reportes de ejecución de mecanismos
de participación en CTeI de la Dirección de Vocaciones y Formación, que permita dar cuenta del avance y cumplimiento de las metas e indicadores de gestión y
resultado.
2.2.2.4. Participar en los comités técnicos y de seguimiento de los convenios del
programa jóvenes en ciencia para la paz.
2.2.2.5. Apoyar el seguimiento a la implementación y evaluación continua de
instrumentos y mecanismos de la Dirección de Vocaciones y Formación.
2.2.2.6. Apoyar la emisión de conceptos técnicos especializados, que
correspondan a la naturaleza del marco del objeto contractual, cuando se le
requiera.
2.2.2.7. Participar en las reuniones, comités tanto internos como externos
relacionados con el objeto contractual y hacer seguimiento a los compromisos
establecidos en cada reunión, cuando se requiera.
2.2.2.8. Apoyar la elaboración de informes y consolidación de insumos de
respuestas a requerimientos, peticiones y solicitudes de información, ayudas de
memoria, actas, y otros documentos relacionados con el cumplimiento del objeto
y las obligaciones contractuales.
2.2.2.9. Mantener los controles que permitan que la información sea confiable,
veraz, oportuna, garantizando el adecuado acceso a la información, de la
Dirección de Vocaciones y Formación.
2.2.2.10. Acompañar y apoyar en los distintos espacios de divulgación y
apropiación social de los planes, programas y proyectos para el fomento de las
vocaciones científicas y la formación de alto nivel.
2.2.2.11. Apoyar y participar en las reuniones externas e internas de la dirección
de acuerdo con las solicitudes que realice el supervisor.
2.2.2.12. Entregar a la supervisión del Contrato los informes que se soliciten
sobre cualquier aspecto y/o resultados obtenidos cuando así se requiera.
2.2.2.13. Cargar toda la información que se produzca en desarrollo del contrato
en el lugar designado para tal fin por el supervisor del contrato.
2.2.2.14. Presentar los informes que se soliciten sobre cualquier aspecto y/o
resultados obtenidos en cada actividad encomendada cuando así se requiera.</v>
          </cell>
          <cell r="AC149" t="str">
            <v>2.2.2.1. Apoyar las acciones y gestiones necesarias para la operación y ejecución en el marco de los términos de referencia y documentos asociados a las convocatorias de la Dirección de Vocaciones y Formación nivel nacional, regional y con las alianzas que se generen.
2.2.2.2. Apoyar los procesos de evaluación de los mecanismos de participación en CTeI de la Dirección de Vocaciones y Formación.
2.2.2.3. Apoyar en la generación de los reportes de ejecución de mecanismos de participación en CTeI de la Dirección de Vocaciones y Formación, que permita dar cuenta del avance y cumplimiento de las metas e indicadores de gestión y resultado.
2.2.2.4. Participar en los comités técnicos y de seguimiento de los convenios del programa jóvenes en ciencia para la paz.
2.2.2.5. Apoyar el seguimiento a la implementación y evaluación continua de instrumentos y mecanismos de la Dirección de Vocaciones y Formación.
2.2.2.6. Apoyar la emisión de conceptos técnicos especializados, que correspondan a la naturaleza del marco del objeto contractual, cuando se le requiera.
2.2.2.7. Participar en las reuniones, comités tanto internos como externos relacionados con el objeto contractual y hacer seguimiento a los compromisos establecidos en cada reunión, cuando se requiera.
2.2.2.8. Apoyar la elaboración de informes y consolidación de insumos de respuestas a requerimientos, peticiones y solicitudes de información, ayudas de memoria, actas, y otros documentos relacionados con el cumplimiento del objeto y las obligaciones contractuales.
2.2.2.9. Mantener los controles que permitan que la información sea confiable, veraz, oportuna, garantizando el adecuado acceso a la información, de la Dirección de Vocaciones y Formación.
2.2.2.10. Acompañar y apoyar en los distintos espacios de divulgación y apropiación social de los planes, programas y proyectos para el fomento de las vocaciones científicas y la formación de alto nivel.
2.2.2.11. Apoyar y participar en las reuniones externas e internas de la dirección de acuerdo con las solicitudes que realice el supervisor.
2.2.2.12. Entregar a la supervisión del Contrato los informes que se soliciten sobre cualquier aspecto y/o resultados obtenidos cuando así se requiera.
2.2.2.13. Cargar toda la información que se produzca en desarrollo del contrato en el lugar designado para tal fin por el supervisor del contrato.
2.2.2.14. Presentar los informes que se soliciten sobre cualquier aspecto y/o resultados obtenidos en cada actividad encomendada cuando así se requiera.</v>
          </cell>
          <cell r="AD149" t="str">
            <v>Dirección de Vocaciones y Formación</v>
          </cell>
          <cell r="AE149" t="str">
            <v>ANDRES FELIPE VALENCIA LOPEZ</v>
          </cell>
          <cell r="AF149">
            <v>75097407</v>
          </cell>
          <cell r="AG149" t="str">
            <v>Secretaria General</v>
          </cell>
          <cell r="AH149">
            <v>46035</v>
          </cell>
          <cell r="AI149">
            <v>46037</v>
          </cell>
          <cell r="AJ149">
            <v>46217</v>
          </cell>
          <cell r="AK149">
            <v>180</v>
          </cell>
          <cell r="AL149">
            <v>47103960</v>
          </cell>
          <cell r="AM149" t="str">
            <v>No</v>
          </cell>
          <cell r="AN149">
            <v>9170233</v>
          </cell>
          <cell r="AS149" t="str">
            <v>INVERSION</v>
          </cell>
          <cell r="AT149" t="str">
            <v>NACION</v>
          </cell>
          <cell r="AU149" t="str">
            <v>No</v>
          </cell>
          <cell r="AW149" t="str">
            <v>Supervisión</v>
          </cell>
          <cell r="AX149" t="str">
            <v>MARCELA CABANZO GONZALEZ</v>
          </cell>
          <cell r="AY149" t="str">
            <v>Cédula</v>
          </cell>
          <cell r="AZ149">
            <v>1143828125</v>
          </cell>
          <cell r="BA149">
            <v>7</v>
          </cell>
          <cell r="BB149">
            <v>0</v>
          </cell>
          <cell r="BC149">
            <v>46036</v>
          </cell>
          <cell r="BD149">
            <v>46036</v>
          </cell>
          <cell r="BE149" t="str">
            <v>SEGUROS DEL ESTADO S.A.</v>
          </cell>
          <cell r="BF149" t="str">
            <v>2 CUMPLIMIENTO</v>
          </cell>
          <cell r="BG149" t="str">
            <v>1 PÓLIZA</v>
          </cell>
          <cell r="BN149">
            <v>3254947</v>
          </cell>
          <cell r="BO149">
            <v>46163</v>
          </cell>
          <cell r="BP149">
            <v>46164</v>
          </cell>
          <cell r="BQ149">
            <v>47103960</v>
          </cell>
          <cell r="CJ149">
            <v>46217</v>
          </cell>
          <cell r="CK149">
            <v>3254947</v>
          </cell>
          <cell r="CM149" t="str">
            <v>ADICION Y OBLIGACIONES ESPECIFICAS //</v>
          </cell>
          <cell r="CN149">
            <v>50358907</v>
          </cell>
          <cell r="CO149" t="e">
            <v>#N/A</v>
          </cell>
          <cell r="CP149" t="e">
            <v>#N/A</v>
          </cell>
          <cell r="CQ149" t="e">
            <v>#N/A</v>
          </cell>
          <cell r="CR149">
            <v>80111600</v>
          </cell>
          <cell r="CS149" t="str">
            <v>https://community.secop.gov.co/Public/Tendering/OpportunityDetail/Index?noticeUID=CO1.NTC.9454001&amp;isFromPublicArea=True&amp;isModal=true&amp;asPopupView=true</v>
          </cell>
          <cell r="CT149" t="str">
            <v>En Ejecucion</v>
          </cell>
          <cell r="CU149">
            <v>46053</v>
          </cell>
          <cell r="CV149">
            <v>46173</v>
          </cell>
          <cell r="CW149" t="str">
            <v>MAYO</v>
          </cell>
          <cell r="CX149" t="e">
            <v>#N/A</v>
          </cell>
          <cell r="CY149">
            <v>2</v>
          </cell>
          <cell r="CZ149" t="e">
            <v>#VALUE!</v>
          </cell>
        </row>
        <row r="150">
          <cell r="D150" t="str">
            <v>148-2026</v>
          </cell>
          <cell r="E150" t="str">
            <v>FALTA</v>
          </cell>
          <cell r="H150" t="e">
            <v>#N/A</v>
          </cell>
          <cell r="I150" t="e">
            <v>#N/A</v>
          </cell>
          <cell r="K150">
            <v>0</v>
          </cell>
          <cell r="L150" t="e">
            <v>#N/A</v>
          </cell>
          <cell r="M150" t="e">
            <v>#N/A</v>
          </cell>
          <cell r="N150" t="e">
            <v>#N/A</v>
          </cell>
          <cell r="O150" t="e">
            <v>#N/A</v>
          </cell>
          <cell r="P150">
            <v>46192</v>
          </cell>
          <cell r="Q150" t="e">
            <v>#N/A</v>
          </cell>
          <cell r="R150" t="e">
            <v>#N/A</v>
          </cell>
          <cell r="S150" t="e">
            <v>#N/A</v>
          </cell>
          <cell r="T150" t="e">
            <v>#N/A</v>
          </cell>
          <cell r="U150" t="e">
            <v>#N/A</v>
          </cell>
          <cell r="V150" t="e">
            <v>#N/A</v>
          </cell>
          <cell r="W150" t="e">
            <v>#N/A</v>
          </cell>
          <cell r="X150" t="e">
            <v>#N/A</v>
          </cell>
          <cell r="Y150" t="e">
            <v>#N/A</v>
          </cell>
          <cell r="Z150" t="e">
            <v>#N/A</v>
          </cell>
          <cell r="AC150" t="str">
            <v/>
          </cell>
          <cell r="AK150">
            <v>0</v>
          </cell>
          <cell r="AY150" t="str">
            <v>Cédula</v>
          </cell>
          <cell r="AZ150" t="e">
            <v>#N/A</v>
          </cell>
          <cell r="BA150" t="e">
            <v>#N/A</v>
          </cell>
          <cell r="BB150" t="e">
            <v>#N/A</v>
          </cell>
          <cell r="CJ150">
            <v>0</v>
          </cell>
          <cell r="CK150">
            <v>0</v>
          </cell>
          <cell r="CN150">
            <v>0</v>
          </cell>
          <cell r="CO150" t="e">
            <v>#N/A</v>
          </cell>
          <cell r="CP150" t="e">
            <v>#N/A</v>
          </cell>
          <cell r="CQ150" t="e">
            <v>#N/A</v>
          </cell>
          <cell r="CX150" t="e">
            <v>#N/A</v>
          </cell>
          <cell r="CY150">
            <v>0</v>
          </cell>
          <cell r="CZ150" t="e">
            <v>#N/A</v>
          </cell>
        </row>
        <row r="151">
          <cell r="D151" t="str">
            <v>149-2026</v>
          </cell>
          <cell r="E151" t="str">
            <v>CPS-069-2026</v>
          </cell>
          <cell r="F151" t="str">
            <v>Contrato de Prestacion De Servicios Profesionales</v>
          </cell>
          <cell r="G151" t="str">
            <v>Contratación directa</v>
          </cell>
          <cell r="H151" t="str">
            <v>MARIA CAMILA NUÑEZ ALVAREZ</v>
          </cell>
          <cell r="I151" t="str">
            <v>Cédula</v>
          </cell>
          <cell r="J151">
            <v>1010187803</v>
          </cell>
          <cell r="K151">
            <v>8</v>
          </cell>
          <cell r="L151" t="str">
            <v>FEMENINO</v>
          </cell>
          <cell r="M151" t="str">
            <v>Natural</v>
          </cell>
          <cell r="N151" t="str">
            <v>Ninguno</v>
          </cell>
          <cell r="O151">
            <v>32770</v>
          </cell>
          <cell r="P151">
            <v>46192</v>
          </cell>
          <cell r="Q151">
            <v>36</v>
          </cell>
          <cell r="R151" t="str">
            <v>ADMINISTRADOR DE EMPRESAS TURISTICAS Y HOTELERAS</v>
          </cell>
          <cell r="S151" t="str">
            <v xml:space="preserve">CALLE 22 A SUR  # 7 66 SUR </v>
          </cell>
          <cell r="T151" t="str">
            <v>BOGOTA D.C.</v>
          </cell>
          <cell r="U151" t="str">
            <v>COLOMBIA</v>
          </cell>
          <cell r="V151" t="str">
            <v>MARIACAMILA.NUAL@GMAIL.COM</v>
          </cell>
          <cell r="W151">
            <v>3107869672</v>
          </cell>
          <cell r="X151" t="str">
            <v>NA</v>
          </cell>
          <cell r="Y151" t="str">
            <v>NA</v>
          </cell>
          <cell r="Z151" t="str">
            <v>Titulo profesional de 0 a 21 mas meses de experiencia profesional (Resolución 861 de 2025)</v>
          </cell>
          <cell r="AA151" t="str">
            <v>EL CONTRATISTA se obliga a prestar a LA ENTIDAD, con plena autonomía técnica y administrativa, servicios profesionales para apoyar la supervisión de los contratos y/o convenios a cargo de la Dirección de Vocaciones y Formación.</v>
          </cell>
          <cell r="AB151" t="str">
            <v>2.2.2.1. Apoyar la supervisión y ejecución técnica y operativa del programa
Ondas.
2.2.2.2. Elaborar insumos para apoyar de manera operativa y logística a la
supervisión de los programas, proyectos, y estrategias de la Dirección de
Vocaciones y Formación.
2.2.2.3. Acompañar los trámites necesarios para adelantar la ejecución y
liquidación de los contratos y convenios a cargo de la Dirección de Vocaciones y
Formación en CTeI, y entregar los documentos soporte que le correspondan para
efectuarlos.
2.2.2.4. Elaborar insumos para apoyar de manera operativa, logística y
financiera a la supervisión de los programas, proyectos, y estrategias de la
Dirección de Vocaciones y Formación.
2.2.2.5. Acompañar y apoyar a la Dirección de Vocaciones y Formación en las
actividades derivadas de la supervisión de contratos y/o convenios, emitir
alertas y presentar informes que indiquen el seguimiento a los procesos.
2.2.2.6. Participar en las reuniones, comités tanto internos como externos
relacionados con el objeto contractual y hacer seguimiento a los compromisos
establecidos en cada reunión, cuando se requiera.
2.2.2.7. Apoyar la elaboración de informes y consolidación de insumos de
respuestas a requerimientos, peticiones y solicitudes de información, ayudas de
memoria, actas, y otros documentos relacionados con el cumplimiento del objeto
y las obligaciones contractuales.
2.2.2.8. Mantener los controles que permitan que la información sea confiable,
veraz, oportuna, garantizando el adecuado acceso a la información, de la
Dirección de Vocaciones y Formación.
2.2.2.9. Apoyar y acompañar en los distintos espacios de divulgación y
apropiación social de los planes, programas y proyectos del desarrollo de las
vocaciones en CTeI de los niños, niñas, adolescentes y jóvenes.
2.2.2.10. Apoyar y participar en las reuniones externas e internas de la dirección
de acuerdo con las solicitudes que realice el supervisor.
2.2.2.11. Entregar a la supervisión del Contrato los informes que se soliciten
sobre cualquier aspecto y/o resultados obtenidos cuando así se requiera.
2.2.2.12. Cargar toda la información que se produzca en desarrollo del contrato
en el lugar designado para tal fin por el supervisor del contrato.
2.2.2.13. Presentar los informes que se soliciten sobre cualquier aspecto y/o
resultados obtenidos en cada actividad encomendada cuando así se requiera.</v>
          </cell>
          <cell r="AC151" t="str">
            <v>2.2.2.1. Apoyar la supervisión y ejecución técnica y operativa del programa Ondas.
2.2.2.2. Elaborar insumos para apoyar de manera operativa y logística a la supervisión de los programas, proyectos, y estrategias de la Dirección de Vocaciones y Formación.
2.2.2.3. Acompañar los trámites necesarios para adelantar la ejecución y liquidación de los contratos y convenios a cargo de la Dirección de Vocaciones y Formación en CTeI, y entregar los documentos soporte que le correspondan para efectuarlos.
2.2.2.4. Elaborar insumos para apoyar de manera operativa, logística y financiera a la supervisión de los programas, proyectos, y estrategias de la Dirección de Vocaciones y Formación.
2.2.2.5. Acompañar y apoyar a la Dirección de Vocaciones y Formación en las actividades derivadas de la supervisión de contratos y/o convenios, emitir alertas y presentar informes que indiquen el seguimiento a los procesos.
2.2.2.6. Participar en las reuniones, comités tanto internos como externos relacionados con el objeto contractual y hacer seguimiento a los compromisos establecidos en cada reunión, cuando se requiera.
2.2.2.7. Apoyar la elaboración de informes y consolidación de insumos de respuestas a requerimientos, peticiones y solicitudes de información, ayudas de memoria, actas, y otros documentos relacionados con el cumplimiento del objeto y las obligaciones contractuales.
2.2.2.8. Mantener los controles que permitan que la información sea confiable, veraz, oportuna, garantizando el adecuado acceso a la información, de la Dirección de Vocaciones y Formación.
2.2.2.9. Apoyar y acompañar en los distintos espacios de divulgación y apropiación social de los planes, programas y proyectos del desarrollo de las vocaciones en CTeI de los niños, niñas, adolescentes y jóvenes.
2.2.2.10. Apoyar y participar en las reuniones externas e internas de la dirección de acuerdo con las solicitudes que realice el supervisor.
2.2.2.11. Entregar a la supervisión del Contrato los informes que se soliciten sobre cualquier aspecto y/o resultados obtenidos cuando así se requiera.
2.2.2.12. Cargar toda la información que se produzca en desarrollo del contrato en el lugar designado para tal fin por el supervisor del contrato.
2.2.2.13. Presentar los informes que se soliciten sobre cualquier aspecto y/o resultados obtenidos en cada actividad encomendada cuando así se requiera.</v>
          </cell>
          <cell r="AD151" t="str">
            <v>Dirección de Vocaciones y Formación</v>
          </cell>
          <cell r="AE151" t="str">
            <v>ANDRES FELIPE VALENCIA LOPEZ</v>
          </cell>
          <cell r="AF151">
            <v>75097407</v>
          </cell>
          <cell r="AG151" t="str">
            <v>Secretaria General</v>
          </cell>
          <cell r="AH151">
            <v>46035</v>
          </cell>
          <cell r="AI151">
            <v>46036</v>
          </cell>
          <cell r="AJ151">
            <v>46216</v>
          </cell>
          <cell r="AK151">
            <v>180</v>
          </cell>
          <cell r="AL151">
            <v>27057120</v>
          </cell>
          <cell r="AM151" t="str">
            <v>No</v>
          </cell>
          <cell r="AN151">
            <v>4509520</v>
          </cell>
          <cell r="AS151" t="str">
            <v>INVERSION</v>
          </cell>
          <cell r="AT151" t="str">
            <v>NACION</v>
          </cell>
          <cell r="AU151" t="str">
            <v>No</v>
          </cell>
          <cell r="AW151" t="str">
            <v>Supervisión</v>
          </cell>
          <cell r="AX151" t="str">
            <v>MARCELA CABANZO GONZALEZ</v>
          </cell>
          <cell r="AY151" t="str">
            <v>Cédula</v>
          </cell>
          <cell r="AZ151">
            <v>1143828125</v>
          </cell>
          <cell r="BA151">
            <v>7</v>
          </cell>
          <cell r="BB151">
            <v>0</v>
          </cell>
          <cell r="BC151">
            <v>46036</v>
          </cell>
          <cell r="BD151">
            <v>46036</v>
          </cell>
          <cell r="BE151" t="str">
            <v>SEGUROS DEL ESTADO S.A.</v>
          </cell>
          <cell r="BF151" t="str">
            <v>2 CUMPLIMIENTO</v>
          </cell>
          <cell r="BG151" t="str">
            <v>1 PÓLIZA</v>
          </cell>
          <cell r="CJ151">
            <v>46216</v>
          </cell>
          <cell r="CK151">
            <v>0</v>
          </cell>
          <cell r="CN151">
            <v>27057120</v>
          </cell>
          <cell r="CO151" t="e">
            <v>#N/A</v>
          </cell>
          <cell r="CP151" t="e">
            <v>#N/A</v>
          </cell>
          <cell r="CQ151" t="e">
            <v>#N/A</v>
          </cell>
          <cell r="CR151">
            <v>80111600</v>
          </cell>
          <cell r="CS151" t="str">
            <v>https://community.secop.gov.co/Public/Tendering/OpportunityDetail/Index?noticeUID=CO1.NTC.9457988&amp;isFromPublicArea=True&amp;isModal=true&amp;asPopupView=true</v>
          </cell>
          <cell r="CT151" t="str">
            <v>En Ejecucion</v>
          </cell>
          <cell r="CU151">
            <v>46053</v>
          </cell>
          <cell r="CW151" t="str">
            <v>ENERO</v>
          </cell>
          <cell r="CX151" t="e">
            <v>#N/A</v>
          </cell>
          <cell r="CY151">
            <v>3</v>
          </cell>
          <cell r="CZ151" t="e">
            <v>#VALUE!</v>
          </cell>
        </row>
        <row r="152">
          <cell r="D152" t="str">
            <v>150-2026</v>
          </cell>
          <cell r="E152" t="str">
            <v>CPS-070-2026</v>
          </cell>
          <cell r="F152" t="str">
            <v>Contrato de Prestacion De Servicios Profesionales</v>
          </cell>
          <cell r="G152" t="str">
            <v>Contratación directa</v>
          </cell>
          <cell r="H152" t="str">
            <v>OSCAR MAURICIO SIERRA VARGAS</v>
          </cell>
          <cell r="I152" t="str">
            <v>Cédula</v>
          </cell>
          <cell r="J152">
            <v>1107038087</v>
          </cell>
          <cell r="K152">
            <v>4</v>
          </cell>
          <cell r="L152" t="str">
            <v>MASCULINO</v>
          </cell>
          <cell r="M152" t="str">
            <v>Natural</v>
          </cell>
          <cell r="N152" t="str">
            <v>Ninguno</v>
          </cell>
          <cell r="O152">
            <v>31574</v>
          </cell>
          <cell r="P152">
            <v>46192</v>
          </cell>
          <cell r="Q152">
            <v>40</v>
          </cell>
          <cell r="R152" t="str">
            <v>DISEÑADOR DE COMUNICACION GRAFICA</v>
          </cell>
          <cell r="S152" t="str">
            <v xml:space="preserve">CALLE 76  # 113 A 10 APARTAMENTO 101 </v>
          </cell>
          <cell r="T152" t="str">
            <v>BOGOTA D.C.</v>
          </cell>
          <cell r="U152" t="str">
            <v>COLOMBIA</v>
          </cell>
          <cell r="V152" t="str">
            <v>OSIERRA43@GMAIL.COM</v>
          </cell>
          <cell r="W152">
            <v>3116533280</v>
          </cell>
          <cell r="X152" t="str">
            <v>NA</v>
          </cell>
          <cell r="Y152" t="str">
            <v>NA</v>
          </cell>
          <cell r="Z152" t="str">
            <v>Titulo profesional + titulo especializacion de 22 meses de experiencia profesional a 32 meses de experiencia profesional (Resolución 861 de 2025)</v>
          </cell>
          <cell r="AA152" t="str">
            <v>El CONTRATISTA se obliga a prestar a LA ENTIDAD, con plena autonomía, técnica y administrativa, servicios profesionales especializados para apoyar la consolidación de redes y la comunidad virtual de la Dirección de Vocaciones y Formación, y el desarrollo de estrategias de divulgación de actividades y productos de CTeI en articulación con la oficina OTSI y el área de Comunicaciones del Ministerio.</v>
          </cell>
          <cell r="AB152" t="str">
            <v>2.2.2.1. Apoyar la estructuración de estrategias de comunicación, divulgación,
consolidación de las redes de conocimiento acordes con la política pública de
fomento a las vocaciones científicas y formación de alto nivel.
2.2.2.2. Apoyar la consolidación de la comunidad virtual de la Dirección de
Vocaciones y Formación, y el desarrollo de estrategias de monitoreo,
seguimiento y divulgación de actividades y productos de CTeI en articulación con
la oficina OTSI y el área de Comunicaciones del Ministerio.
2.2.2.3. Apoyar la consolidación de la Comunidad Virtual, redes del conocimiento
y bases de datos para el fortalecimiento de los programas de vocaciones de la
Dirección de Vocaciones y Formación.
2.2.2.4. Apoyar la gestión de producción y publicación de boletines, documentos
y reportes internos y sectoriales de acuerdo con la estrategia de comunicaciones
definida por la Dirección de Vocaciones y Formación.
2.2.2.5. Apoyar la coordinación de la conceptualización, diseño y producción de
material gráfico de acuerdo con la estrategia de comunicaciones definida por la
Dirección de Vocaciones y Formación.
2.2.2.6. Acompañar el proceso de divulgación de la información asociada a la
ejecución de las estrategias del Ministerio y el sector para conocimiento interno
y de la ciudadanía en general.
2.2.2.7. Apoyar los procesos de diseño pedagógico, implementación y
seguimiento de lineamientos y estrategias para impulsar la creatividad, la
innovación y talento en niños, niñas y adolescentes, y jóvenes del país con el
uso de nuevas tecnologías.
2.2.2.8. Apoyar y ejecutar la elaboración de contenidos para los diferentes
medios de comunicación interinstitucionales, plataformas y redes sociales.
2.2.2.9. Elaborar y reportar información asociada a los programas de la Dirección
de Vocaciones y Formación en lo relacionado a indicadores.
2.2.2.10. Apoyar la emisión de conceptos técnicos especializados, que
correspondan a la naturaleza del marco del objeto contractual, cuando se le
requiera.
2.2.2.11. Participar en las reuniones, comités tanto internos como externos
relacionados con el objeto contractual y hacer seguimiento a los compromisos
establecidos en cada reunión, cuando se requiera.
2.2.2.12. Apoyar la elaboración de informes y consolidación de insumos de
respuestas a requerimientos, peticiones y solicitudes de información, ayudas de
memoria, actas, y otros documentos relacionados con el cumplimiento del objeto
y las obligaciones contractuales.
2.2.2.13. Mantener los controles que permitan que la información sea confiable,
veraz, oportuna, garantizando el adecuado acceso a la información, de la
Dirección de Vocaciones y Formación.
2.2.2.14. Acompañar y apoyar en los distintos espacios de divulgación y
apropiación social de los planes, programas y proyectos para el fomento de las
vocaciones científicas y la formación de alto nivel.
2.2.2.15. Apoyar y participar en las reuniones externas e internas de la dirección
de acuerdo con las solicitudes que realice el supervisor.
2.2.2.16. Entregar a la supervisión del Contrato los informes que se soliciten
sobre cualquier aspecto y/o resultados obtenidos cuando así se requiera.
2.2.2.17. Cargar toda la información que se produzca en desarrollo del contrato
en el lugar designado para tal fin por el supervisor del contrato.
2.2.2.18. Presentar los informes que se soliciten sobre cualquier aspecto y/o
resultados obtenidos en cada actividad encomendada cuando así se requiera.</v>
          </cell>
          <cell r="AC152" t="str">
            <v>2.2.2.1. Apoyar la estructuración de estrategias de comunicación, divulgación, consolidación de las redes de conocimiento acordes con la política pública de fomento a las vocaciones científicas y formación de alto nivel.
2.2.2.2. Apoyar la consolidación de la comunidad virtual de la Dirección de Vocaciones y Formación, y el desarrollo de estrategias de monitoreo, seguimiento y divulgación de actividades y productos de CTeI en articulación con la oficina OTSI y el área de Comunicaciones del Ministerio.
2.2.2.3. Apoyar la consolidación de la Comunidad Virtual, redes del conocimiento y bases de datos para el fortalecimiento de los programas de vocaciones de la Dirección de Vocaciones y Formación.
2.2.2.4. Apoyar la gestión de producción y publicación de boletines, documentos y reportes internos y sectoriales de acuerdo con la estrategia de comunicaciones definida por la Dirección de Vocaciones y Formación.
2.2.2.5. Apoyar la coordinación de la conceptualización, diseño y producción de material gráfico de acuerdo con la estrategia de comunicaciones definida por la Dirección de Vocaciones y Formación.
2.2.2.6. Acompañar el proceso de divulgación de la información asociada a la ejecución de las estrategias del Ministerio y el sector para conocimiento interno y de la ciudadanía en general.
2.2.2.7. Apoyar los procesos de diseño pedagógico, implementación y seguimiento de lineamientos y estrategias para impulsar la creatividad, la innovación y talento en niños, niñas y adolescentes, y jóvenes del país con el uso de nuevas tecnologías.
2.2.2.8. Apoyar y ejecutar la elaboración de contenidos para los diferentes medios de comunicación interinstitucionales, plataformas y redes sociales.
2.2.2.9. Elaborar y reportar información asociada a los programas de la Dirección de Vocaciones y Formación en lo relacionado a indicadores.
2.2.2.10. Apoyar la emisión de conceptos técnicos especializados, que correspondan a la naturaleza del marco del objeto contractual, cuando se le requiera.
2.2.2.11. Participar en las reuniones, comités tanto internos como externos relacionados con el objeto contractual y hacer seguimiento a los compromisos establecidos en cada reunión, cuando se requiera.
2.2.2.12. Apoyar la elaboración de informes y consolidación de insumos de respuestas a requerimientos, peticiones y solicitudes de información, ayudas de memoria, actas, y otros documentos relacionados con el cumplimiento del objeto y las obligaciones contractuales.
2.2.2.13. Mantener los controles que permitan que la información sea confiable, veraz, oportuna, garantizando el adecuado acceso a la información, de la Dirección de Vocaciones y Formación.
2.2.2.14. Acompañar y apoyar en los distintos espacios de divulgación y apropiación social de los planes, programas y proyectos para el fomento de las vocaciones científicas y la formación de alto nivel.
2.2.2.15. Apoyar y participar en las reuniones externas e internas de la dirección de acuerdo con las solicitudes que realice el supervisor.
2.2.2.16. Entregar a la supervisión del Contrato los informes que se soliciten sobre cualquier aspecto y/o resultados obtenidos cuando así se requiera.
2.2.2.17. Cargar toda la información que se produzca en desarrollo del contrato en el lugar designado para tal fin por el supervisor del contrato.
2.2.2.18. Presentar los informes que se soliciten sobre cualquier aspecto y/o resultados obtenidos en cada actividad encomendada cuando así se requiera.</v>
          </cell>
          <cell r="AD152" t="str">
            <v>Dirección de Vocaciones y Formación</v>
          </cell>
          <cell r="AE152" t="str">
            <v>ANDRES FELIPE VALENCIA LOPEZ</v>
          </cell>
          <cell r="AF152">
            <v>75097407</v>
          </cell>
          <cell r="AG152" t="str">
            <v>Secretaria General</v>
          </cell>
          <cell r="AH152">
            <v>46035</v>
          </cell>
          <cell r="AI152">
            <v>46036</v>
          </cell>
          <cell r="AJ152">
            <v>46216</v>
          </cell>
          <cell r="AK152">
            <v>180</v>
          </cell>
          <cell r="AL152">
            <v>52832820</v>
          </cell>
          <cell r="AM152" t="str">
            <v>No</v>
          </cell>
          <cell r="AN152">
            <v>8805470</v>
          </cell>
          <cell r="AS152" t="str">
            <v>INVERSION</v>
          </cell>
          <cell r="AT152" t="str">
            <v>NACION</v>
          </cell>
          <cell r="AU152" t="str">
            <v>No</v>
          </cell>
          <cell r="AW152" t="str">
            <v>Supervisión</v>
          </cell>
          <cell r="AX152" t="str">
            <v>MARCELA CABANZO GONZALEZ</v>
          </cell>
          <cell r="AY152" t="str">
            <v>Cédula</v>
          </cell>
          <cell r="AZ152">
            <v>1143828125</v>
          </cell>
          <cell r="BA152">
            <v>7</v>
          </cell>
          <cell r="BB152">
            <v>0</v>
          </cell>
          <cell r="BC152">
            <v>46036</v>
          </cell>
          <cell r="BD152">
            <v>46036</v>
          </cell>
          <cell r="BE152" t="str">
            <v>SEGUROS DEL ESTADO S.A.</v>
          </cell>
          <cell r="BF152" t="str">
            <v>2 CUMPLIMIENTO</v>
          </cell>
          <cell r="BG152" t="str">
            <v>1 PÓLIZA</v>
          </cell>
          <cell r="CJ152">
            <v>46216</v>
          </cell>
          <cell r="CK152">
            <v>0</v>
          </cell>
          <cell r="CN152">
            <v>52832820</v>
          </cell>
          <cell r="CO152" t="e">
            <v>#N/A</v>
          </cell>
          <cell r="CP152" t="e">
            <v>#N/A</v>
          </cell>
          <cell r="CQ152" t="e">
            <v>#N/A</v>
          </cell>
          <cell r="CR152">
            <v>80111600</v>
          </cell>
          <cell r="CS152" t="str">
            <v>https://community.secop.gov.co/Public/Tendering/OpportunityDetail/Index?noticeUID=CO1.NTC.9458181&amp;isFromPublicArea=True&amp;isModal=true&amp;asPopupView=true</v>
          </cell>
          <cell r="CT152" t="str">
            <v>En Ejecucion</v>
          </cell>
          <cell r="CU152">
            <v>46053</v>
          </cell>
          <cell r="CW152" t="str">
            <v>ENERO</v>
          </cell>
          <cell r="CX152" t="e">
            <v>#N/A</v>
          </cell>
          <cell r="CY152">
            <v>7</v>
          </cell>
          <cell r="CZ152" t="e">
            <v>#VALUE!</v>
          </cell>
        </row>
        <row r="153">
          <cell r="D153" t="str">
            <v>151-2026</v>
          </cell>
          <cell r="E153" t="str">
            <v>CPS-071-2026</v>
          </cell>
          <cell r="F153" t="str">
            <v>Contrato de Prestacion De Servicios Profesionales</v>
          </cell>
          <cell r="G153" t="str">
            <v>Contratación directa</v>
          </cell>
          <cell r="H153" t="str">
            <v>ALEX FABIAN NARANJO DELGADO</v>
          </cell>
          <cell r="I153" t="str">
            <v>Cédula</v>
          </cell>
          <cell r="J153">
            <v>80213250</v>
          </cell>
          <cell r="K153">
            <v>0</v>
          </cell>
          <cell r="L153" t="str">
            <v>MASCULINO</v>
          </cell>
          <cell r="M153" t="str">
            <v>Natural</v>
          </cell>
          <cell r="N153" t="str">
            <v>Ninguno</v>
          </cell>
          <cell r="O153">
            <v>30776</v>
          </cell>
          <cell r="P153">
            <v>46192</v>
          </cell>
          <cell r="Q153">
            <v>42</v>
          </cell>
          <cell r="R153" t="str">
            <v>ABOGADO</v>
          </cell>
          <cell r="S153" t="str">
            <v xml:space="preserve">CALLE 48 X SUR  # 3 B 21 </v>
          </cell>
          <cell r="T153" t="str">
            <v>LIBANO</v>
          </cell>
          <cell r="U153" t="str">
            <v>COLOMBIA</v>
          </cell>
          <cell r="V153" t="str">
            <v>NARANJOALEXFABIAN@GMAIL.COM</v>
          </cell>
          <cell r="W153">
            <v>3209740044</v>
          </cell>
          <cell r="X153" t="str">
            <v>NA</v>
          </cell>
          <cell r="Y153" t="str">
            <v>NA</v>
          </cell>
          <cell r="Z153" t="str">
            <v>Titulo profesional + titulo especializacion de 0 meses de experiencia profesional a 22 meses de experiencia profesional (Resolución 861 de 2025)</v>
          </cell>
          <cell r="AA153" t="str">
            <v>Prestar a la entidad, con plena autonomía técnica y administrativa, servicios profesionales especializados de carácter jurídico para apoyar y acompañar a la Dirección de Ciencia en el seguimiento legal de las actividades de Ciencia, Tecnología e Innovación (CTeI) para la gestión de la Dirección, así como en el acompañamiento, soporte y apoyo jurídico a la supervisión de los contratos y convenios de su competencia, orientados al fomento de la generación de conocimiento.</v>
          </cell>
          <cell r="AB153" t="str">
            <v>2.2.2.1 Elaborar y articular las actividades de apoyo y seguimiento a la supervisión de los convenios y contratos
asociados a la Dirección de Ciencias
2.2.2.2 Apoyar en la creación y fortalecimiento de instrumentos para la ampliación de capacidades, el desarrollo
de actividades de CTel e impulsar e incentivar la generación de conocimiento en la Universidad, Empresa,
Estado y Sociedad.
2.2.2.3 Brindar la información requerida para dar respuesta a solicitudes de los ciudadanos, entes de control y
demás agentes internos y externos o para la elaboración de informes o presentaciones de la Dirección de
ciencia, con calidad y oportunidad.
2.2.2.4 Apoyar la evaluación de la política en las temáticas de competencia de la Dirección de Ciencia y los
instrumentos y mecanismos definidos para su ejecución
2.2.2.5 Asistir y participar en los consejos, comités, comisiones, reuniones, mesas y/o demás espacios que
indique el supervisor del contrato o que sean convocados y que se encuentren relacionados con el objeto y
obligaciones contractuales
2.2.2.6 Realizar investigación y consolidación de datos para elaborar presentaciones y reportes requeridos por
la Dirección de ciencia
2.2.2.8 Apoyar los procesos de planeación estratégica en la Dirección de Ciencia.
2.2.2.8 Apoyar la estructuración de los procesos que sean de competencia de la Dirección de Ciencia en fase
precontractual, Contractual y Post Contractual.</v>
          </cell>
          <cell r="AC153" t="str">
            <v>2.2.2.1 Elaborar y articular las actividades de apoyo y seguimiento a la supervisión de los convenios y contratos asociados a la Dirección de Ciencias
2.2.2.2 Apoyar en la creación y fortalecimiento de instrumentos para la ampliación de capacidades, el desarrollo de actividades de CTel e impulsar e incentivar la generación de conocimiento en la Universidad, Empresa, Estado y Sociedad.
2.2.2.3 Brindar la información requerida para dar respuesta a solicitudes de los ciudadanos, entes de control y demás agentes internos y externos o para la elaboración de informes o presentaciones de la Dirección de ciencia, con calidad y oportunidad.
2.2.2.4 Apoyar la evaluación de la política en las temáticas de competencia de la Dirección de Ciencia y los instrumentos y mecanismos definidos para su ejecución
2.2.2.5 Asistir y participar en los consejos, comités, comisiones, reuniones, mesas y/o demás espacios que indique el supervisor del contrato o que sean convocados y que se encuentren relacionados con el objeto y obligaciones contractuales
2.2.2.6 Realizar investigación y consolidación de datos para elaborar presentaciones y reportes requeridos por la Dirección de ciencia
2.2.2.8 Apoyar los procesos de planeación estratégica en la Dirección de Ciencia.
2.2.2.8 Apoyar la estructuración de los procesos que sean de competencia de la Dirección de Ciencia en fase precontractual, Contractual y Post Contractual.</v>
          </cell>
          <cell r="AD153" t="str">
            <v>Dirección de Ciencia</v>
          </cell>
          <cell r="AE153" t="str">
            <v>ANDRES FELIPE VALENCIA LOPEZ</v>
          </cell>
          <cell r="AF153">
            <v>75097407</v>
          </cell>
          <cell r="AG153" t="str">
            <v>Secretaria General</v>
          </cell>
          <cell r="AH153">
            <v>46036</v>
          </cell>
          <cell r="AI153">
            <v>46037</v>
          </cell>
          <cell r="AJ153">
            <v>46217</v>
          </cell>
          <cell r="AK153">
            <v>180</v>
          </cell>
          <cell r="AL153">
            <v>41382000</v>
          </cell>
          <cell r="AM153" t="str">
            <v>No</v>
          </cell>
          <cell r="AN153">
            <v>6897000</v>
          </cell>
          <cell r="AS153" t="str">
            <v>INVERSION</v>
          </cell>
          <cell r="AT153" t="str">
            <v>NACION</v>
          </cell>
          <cell r="AU153" t="str">
            <v>No</v>
          </cell>
          <cell r="AW153" t="str">
            <v>Supervisión</v>
          </cell>
          <cell r="AX153" t="str">
            <v xml:space="preserve">KEVIN FERNANDO HENAO MARTINEZ </v>
          </cell>
          <cell r="AY153" t="str">
            <v>Cédula</v>
          </cell>
          <cell r="AZ153">
            <v>1152202917</v>
          </cell>
          <cell r="BA153">
            <v>9</v>
          </cell>
          <cell r="BB153" t="str">
            <v>Asesor, Código 1020 Grado 13</v>
          </cell>
          <cell r="BC153">
            <v>46036</v>
          </cell>
          <cell r="BD153">
            <v>46036</v>
          </cell>
          <cell r="BE153" t="str">
            <v>ASEGURADORA SOLIDARIA DE COLOMBIA</v>
          </cell>
          <cell r="BF153" t="str">
            <v>2 CUMPLIMIENTO</v>
          </cell>
          <cell r="BG153" t="str">
            <v>1 PÓLIZA</v>
          </cell>
          <cell r="CJ153">
            <v>46217</v>
          </cell>
          <cell r="CK153">
            <v>0</v>
          </cell>
          <cell r="CN153">
            <v>41382000</v>
          </cell>
          <cell r="CO153" t="e">
            <v>#N/A</v>
          </cell>
          <cell r="CP153" t="e">
            <v>#N/A</v>
          </cell>
          <cell r="CQ153" t="e">
            <v>#N/A</v>
          </cell>
          <cell r="CR153">
            <v>80111600</v>
          </cell>
          <cell r="CS153" t="str">
            <v>https://community.secop.gov.co/Public/Tendering/OpportunityDetail/Index?noticeUID=CO1.NTC.9458411&amp;isFromPublicArea=True&amp;isModal=true&amp;asPopupView=true</v>
          </cell>
          <cell r="CT153" t="str">
            <v>En Ejecucion</v>
          </cell>
          <cell r="CU153">
            <v>46053</v>
          </cell>
          <cell r="CW153" t="str">
            <v>ENERO</v>
          </cell>
          <cell r="CX153" t="e">
            <v>#N/A</v>
          </cell>
          <cell r="CY153">
            <v>0</v>
          </cell>
          <cell r="CZ153" t="e">
            <v>#VALUE!</v>
          </cell>
        </row>
        <row r="154">
          <cell r="D154" t="str">
            <v>152-2026</v>
          </cell>
          <cell r="E154" t="str">
            <v>CPS-072-2026</v>
          </cell>
          <cell r="F154" t="str">
            <v>Contrato de Prestacion De Servicios Profesionales</v>
          </cell>
          <cell r="G154" t="str">
            <v>Contratación directa</v>
          </cell>
          <cell r="H154" t="str">
            <v>ANGELICA SAENZ CARDOZO</v>
          </cell>
          <cell r="I154" t="str">
            <v>Cédula</v>
          </cell>
          <cell r="J154">
            <v>1020775222</v>
          </cell>
          <cell r="K154">
            <v>8</v>
          </cell>
          <cell r="L154" t="str">
            <v>FEMENINO</v>
          </cell>
          <cell r="M154" t="str">
            <v>Natural</v>
          </cell>
          <cell r="N154" t="str">
            <v>Ninguno</v>
          </cell>
          <cell r="O154">
            <v>33868</v>
          </cell>
          <cell r="P154">
            <v>46192</v>
          </cell>
          <cell r="Q154">
            <v>33</v>
          </cell>
          <cell r="R154" t="str">
            <v>POLITOLOGO</v>
          </cell>
          <cell r="S154" t="str">
            <v xml:space="preserve">CARRERA 8 F  # 166 78 TORRE 7 APT 403 </v>
          </cell>
          <cell r="T154" t="str">
            <v>BOGOTA D.C.</v>
          </cell>
          <cell r="U154" t="str">
            <v>COLOMBIA</v>
          </cell>
          <cell r="V154" t="str">
            <v>A_SAENZ@OUTLOOK.COM</v>
          </cell>
          <cell r="W154">
            <v>3012438739</v>
          </cell>
          <cell r="X154" t="str">
            <v>NA</v>
          </cell>
          <cell r="Y154" t="str">
            <v>NA</v>
          </cell>
          <cell r="Z154" t="str">
            <v>Titulo profesional + titulo especializacion de 22 meses de experiencia profesional a 32 meses de experiencia profesional (Resolución 861 de 2025)</v>
          </cell>
          <cell r="AA154" t="str">
            <v>Prestar a la entidad, con plena autonomía técnica y administrativa, servicios profesionales especializados para apoyar a la Dirección de Ciencia en la elaboración de políticas, planes, instrumentos, proyectos, programas, estrategias y demás actividades de Ciencia, Tecnología e Innovación (CTeI), que se adelanten en el marco de las Ciencias Sociales.</v>
          </cell>
          <cell r="AB154" t="str">
            <v>2.2.2.1. Apoyar en la construcción de política y modelos para la consolidación de las capacidades del SNCTeI
en materia de generación de conocimiento en el marco de las ciencias sociales.
2.2.2.2 Apoyar en la creación y fortalecimiento de instrumentos para la ampliación de capacidades, el desarrollo
de actividades de CTel que impulsen e incentiven la generación de conocimiento en la Universidad, Empresa,
Estado y Sociedad.
2.2.2.3 Articular en la formulación e implementación de políticas, planes, programas y proyectos estratégicos e
instrumentos para el fomento a la investigación en cumplimiento de las políticas en ciencia, tecnología e
innovación adoptadas, según el área específica de su competencia
2.2.2.4 Apoyar en el proceso de articulación entre la Dirección de Ciencia y la Dirección de Gestión de Recursos
para la estructuración de términos de referencia, ejecución y gestión de los mecanismos de operación de
instrumentos de CTeI, en relación con el foco de Ciencias sociales.
2.2.2.5 Apoyar la gestión, actividades, planes y ruta en el marco de la investigación + creación, que se adelanten
desde la Dirección de Ciencia.
2.2.2.6 Apoyar el proceso de las iniciativas legislativas que surjan en la Dirección de Ciencia en el marco de la
Misión Ciencia para la paz.
2.2.2.7 Apoyar la evaluación de la política en las temáticas de competencia de la Dirección de Ciencia de
Conocimiento y los instrumentos y mecanismos definidos para su ejecución.
2.2.2.8 Apoyar los procesos de planeación estratégica en la Dirección de Ciencia.
2.2.2.9 Apoyar a los gestores de CTel en la gestión y evaluación de las estrategias para el fomento del SNCTeI.
2.2.2.10 Asistir a eventos o reuniones definidos por la Dirección de Ciencia.
2.2.2.11 Elaborar y entregar informes de resultados de los diferentes procesos que incluyan metas e
indicadores.
2.2.2.12 Apoyar el seguimiento y la ejecución del Plan de acción de la Dirección de Ciencia.
2.2.2.13 Proyectar de acuerdo con la asignación realizada por el supervisor del contrato, las respuestas a las
consultas, peticiones, quejas y reclamos radicadas en la dependencia por los clientes internos y externos,
tomando en consideración los términos de Ley y los procedimientos internos establecidos.
2.2.2.14 Apoyar la elaboración de informes, presentaciones, conceptos técnicos relacionados con las temáticas
de competencia de la Dirección de Ciencia.</v>
          </cell>
          <cell r="AC154" t="str">
            <v>2.2.2.1. Apoyar en la construcción de política y modelos para la consolidación de las capacidades del SNCTeI en materia de generación de conocimiento en el marco de las ciencias sociales.
2.2.2.2 Apoyar en la creación y fortalecimiento de instrumentos para la ampliación de capacidades, el desarrollo de actividades de CTel que impulsen e incentiven la generación de conocimiento en la Universidad, Empresa, Estado y Sociedad.
2.2.2.3 Articular en la formulación e implementación de políticas, planes, programas y proyectos estratégicos e instrumentos para el fomento a la investigación en cumplimiento de las políticas en ciencia, tecnología e innovación adoptadas, según el área específica de su competencia
2.2.2.4 Apoyar en el proceso de articulación entre la Dirección de Ciencia y la Dirección de Gestión de Recursos para la estructuración de términos de referencia, ejecución y gestión de los mecanismos de operación de instrumentos de CTeI, en relación con el foco de Ciencias sociales.
2.2.2.5 Apoyar la gestión, actividades, planes y ruta en el marco de la investigación + creación, que se adelanten desde la Dirección de Ciencia.
2.2.2.6 Apoyar el proceso de las iniciativas legislativas que surjan en la Dirección de Ciencia en el marco de la Misión Ciencia para la paz.
2.2.2.7 Apoyar la evaluación de la política en las temáticas de competencia de la Dirección de Ciencia de Conocimiento y los instrumentos y mecanismos definidos para su ejecución.
2.2.2.8 Apoyar los procesos de planeación estratégica en la Dirección de Ciencia.
2.2.2.9 Apoyar a los gestores de CTel en la gestión y evaluación de las estrategias para el fomento del SNCTeI.
2.2.2.10 Asistir a eventos o reuniones definidos por la Dirección de Ciencia.
2.2.2.11 Elaborar y entregar informes de resultados de los diferentes procesos que incluyan metas e indicadores.
2.2.2.12 Apoyar el seguimiento y la ejecución del Plan de acción de la Dirección de Ciencia.
2.2.2.13 Proyectar de acuerdo con la asignación realizada por el supervisor del contrato, las respuestas a las consultas, peticiones, quejas y reclamos radicadas en la dependencia por los clientes internos y externos, tomando en consideración los términos de Ley y los procedimientos internos establecidos.
2.2.2.14 Apoyar la elaboración de informes, presentaciones, conceptos técnicos relacionados con las temáticas de competencia de la Dirección de Ciencia.</v>
          </cell>
          <cell r="AD154" t="str">
            <v>Dirección de Ciencia</v>
          </cell>
          <cell r="AE154" t="str">
            <v>ANDRES FELIPE VALENCIA LOPEZ</v>
          </cell>
          <cell r="AF154">
            <v>75097407</v>
          </cell>
          <cell r="AG154" t="str">
            <v>Secretaria General</v>
          </cell>
          <cell r="AH154">
            <v>46036</v>
          </cell>
          <cell r="AI154">
            <v>46037</v>
          </cell>
          <cell r="AJ154">
            <v>46217</v>
          </cell>
          <cell r="AK154">
            <v>180</v>
          </cell>
          <cell r="AL154">
            <v>47740500</v>
          </cell>
          <cell r="AM154" t="str">
            <v>No</v>
          </cell>
          <cell r="AN154">
            <v>7956750</v>
          </cell>
          <cell r="AS154" t="str">
            <v>INVERSION</v>
          </cell>
          <cell r="AT154" t="str">
            <v>NACION</v>
          </cell>
          <cell r="AU154" t="str">
            <v>No</v>
          </cell>
          <cell r="AW154" t="str">
            <v>Supervisión</v>
          </cell>
          <cell r="AX154" t="str">
            <v xml:space="preserve">KEVIN FERNANDO HENAO MARTINEZ </v>
          </cell>
          <cell r="AY154" t="str">
            <v>Cédula</v>
          </cell>
          <cell r="AZ154">
            <v>1152202917</v>
          </cell>
          <cell r="BA154">
            <v>9</v>
          </cell>
          <cell r="BB154" t="str">
            <v>Asesor, Código 1020 Grado 13</v>
          </cell>
          <cell r="BC154">
            <v>46037</v>
          </cell>
          <cell r="BD154">
            <v>46037</v>
          </cell>
          <cell r="BE154" t="str">
            <v>SEGUROS DEL ESTADO S.A.</v>
          </cell>
          <cell r="BF154" t="str">
            <v>2 CUMPLIMIENTO</v>
          </cell>
          <cell r="BG154" t="str">
            <v>1 PÓLIZA</v>
          </cell>
          <cell r="CJ154">
            <v>46217</v>
          </cell>
          <cell r="CK154">
            <v>0</v>
          </cell>
          <cell r="CN154">
            <v>47740500</v>
          </cell>
          <cell r="CO154" t="e">
            <v>#N/A</v>
          </cell>
          <cell r="CP154" t="e">
            <v>#N/A</v>
          </cell>
          <cell r="CQ154" t="e">
            <v>#N/A</v>
          </cell>
          <cell r="CR154">
            <v>80111600</v>
          </cell>
          <cell r="CS154" t="str">
            <v>https://community.secop.gov.co/Public/Tendering/OpportunityDetail/Index?noticeUID=CO1.NTC.9463231&amp;isFromPublicArea=True&amp;isModal=true&amp;asPopupView=true</v>
          </cell>
          <cell r="CT154" t="str">
            <v>En Ejecucion</v>
          </cell>
          <cell r="CU154">
            <v>46053</v>
          </cell>
          <cell r="CW154" t="str">
            <v>ENERO</v>
          </cell>
          <cell r="CX154" t="e">
            <v>#N/A</v>
          </cell>
          <cell r="CY154">
            <v>3</v>
          </cell>
          <cell r="CZ154" t="e">
            <v>#VALUE!</v>
          </cell>
        </row>
        <row r="155">
          <cell r="D155" t="str">
            <v>153-2026</v>
          </cell>
          <cell r="E155" t="str">
            <v>CPS-073-2026</v>
          </cell>
          <cell r="F155" t="str">
            <v>Contrato de Prestacion De Servicios Profesionales</v>
          </cell>
          <cell r="G155" t="str">
            <v>Contratación directa</v>
          </cell>
          <cell r="H155" t="str">
            <v>VALENTINA ROJAS RUEDA</v>
          </cell>
          <cell r="I155" t="str">
            <v>Cédula</v>
          </cell>
          <cell r="J155">
            <v>1000214416</v>
          </cell>
          <cell r="K155">
            <v>0</v>
          </cell>
          <cell r="L155" t="str">
            <v>FEMENINO</v>
          </cell>
          <cell r="M155" t="str">
            <v>Natural</v>
          </cell>
          <cell r="N155" t="str">
            <v>Ninguno</v>
          </cell>
          <cell r="O155">
            <v>37277</v>
          </cell>
          <cell r="P155">
            <v>46192</v>
          </cell>
          <cell r="Q155">
            <v>24</v>
          </cell>
          <cell r="R155" t="str">
            <v>PROFESIONAL EN FINANZAS Y COMERCIO INTERNACIONAL</v>
          </cell>
          <cell r="S155" t="str">
            <v>CALLE 6C 94 A - 40</v>
          </cell>
          <cell r="T155" t="str">
            <v>BOGOTA D.C.</v>
          </cell>
          <cell r="U155" t="str">
            <v>COLOMBIA</v>
          </cell>
          <cell r="V155" t="str">
            <v>VALEROJASOK21@GMAIL.COM</v>
          </cell>
          <cell r="W155">
            <v>3144574330</v>
          </cell>
          <cell r="X155" t="str">
            <v>NA</v>
          </cell>
          <cell r="Y155" t="str">
            <v>NA</v>
          </cell>
          <cell r="Z155" t="str">
            <v>Titulo profesional de 0 a 21 mas meses de experiencia profesional (Resolución 861 de 2025)</v>
          </cell>
          <cell r="AA155" t="str">
            <v>EL/LA CONTRATISTA se obliga a prestar a la ENTIDAD, con plena autonomía, técnica y administrativa por sus propios medios, los servicios como profesional a la Dirección Administrativa y Financiera- Grupo Interno de Apoyo Financiero y Presupuestal, en las actividades derivadas de los ingresos presupuestales y de Tesorería del Ministerio de Ciencias, Tecnología e Innovación.</v>
          </cell>
          <cell r="AB155" t="str">
            <v>2.2.2.1 Efectuar la identificación, conciliación y registro en la base de datos
de las consignaciones realizadas a la cuenta bancaria destinada al
recaudo del Fondo de Investigación en Salud- FIS.
2.2.2.2 Clasificar los documentos de recaudo por clasificar de acuerdo con la
naturaleza de su origen y de las actividades del Ministerio de Ciencia,
Tecnología e Innovación en el aplicativo destinado para ello, según
los procedimientos y normativa vigente.
2.2.2.3 Propender por el envío de los certificados de ingresos y retenciones
de prestadores de servicios y proveedores, de acuerdo con el
cronograma establecidos y/o solicitudes elevadas formalmente al
Grupo de Apoyo Financiero y Presupuestal.
2.2.2.4 Efectuar la revisión de la información registrada en las obligaciones
presupuestales y la documentación anexa a las obligaciones, y
registrar las órdenes de pago en el Sistema Integrado de
Información Financiera - SIIF Nación y Sistema de Presupuesto y
Giro de Regalías, a través de la unidad correspondiente.
2.2.2.5 Proponer por la actualización y cargue de documentos equivalentes
en la plataforma destinada para ello según los procesos y
procedimientos.
2.2.2.6 Prestar apoyo en la autorización de órdenes de pago de entidades
privadas, según lo solicitado el profesional universitario con
funciones de Tesorería del Ministerio de Ciencia, Tecnología e
Innovación.
2.2.2.7 Gestionar la elaboración de la conciliación mensual de RETE ICA,
IVA, RETE FUENTE, entre otros a cargo a la gestión de Tesorería del
Grupo de Apoyo Financiero y Presupuestal.
2.2.2.8 Gestionar las devoluciones de las solicitudes radicadas al Grupo de
Apoyo Financiero y Presupuestal de acuerdo con los procedimientos
establecidos para ello y efectuar su registro en SIIF Nación.
2.2.2.9 Efectuar el cargue de órdenes de pago en la plataforma SECOP II,
apoyando la notificación de pago a los diferentes prestadores de servicios y proveedores del Ministerio de Ciencia, Tecnología e
Innovación
2.2.2.10 Enviar a publicación la ejecución presupuestal de ingresos mensual
en la página web del Ministerio de Ciencia, Tecnología e Innovación.
2.2.2.11 Apoyar el trámite de autorización de las órdenes de pago de las
entidades ejecutoras de naturaleza privada que ejecutan proyectos
de inversión aprobados por el Órgano Colegiado de Administración y
Decisión (OCAD) del Fondo de Ciencia, Tecnología e Innovación
(FCTeI) del Sistema General de Regalías (SGR). Recibidas mediante
el sistema de gestión documental AZ Digital o el que haga sus veces.</v>
          </cell>
          <cell r="AC155" t="str">
            <v>2.2.2.1 Efectuar la identificación, conciliación y registro en la base de datos de las consignaciones realizadas a la cuenta bancaria destinada al recaudo del Fondo de Investigación en Salud- FIS.
2.2.2.2 Clasificar los documentos de recaudo por clasificar de acuerdo con la naturaleza de su origen y de las actividades del Ministerio de Ciencia, Tecnología e Innovación en el aplicativo destinado para ello, según los procedimientos y normativa vigente.
2.2.2.3 Propender por el envío de los certificados de ingresos y retenciones de prestadores de servicios y proveedores, de acuerdo con el cronograma establecidos y/o solicitudes elevadas formalmente al Grupo de Apoyo Financiero y Presupuestal.
2.2.2.4 Efectuar la revisión de la información registrada en las obligaciones presupuestales y la documentación anexa a las obligaciones, y registrar las órdenes de pago en el Sistema Integrado de Información Financiera - SIIF Nación y Sistema de Presupuesto y Giro de Regalías, a través de la unidad correspondiente.
2.2.2.5 Proponer por la actualización y cargue de documentos equivalentes en la plataforma destinada para ello según los procesos y procedimientos.
2.2.2.6 Prestar apoyo en la autorización de órdenes de pago de entidades privadas, según lo solicitado el profesional universitario con funciones de Tesorería del Ministerio de Ciencia, Tecnología e Innovación.
2.2.2.7 Gestionar la elaboración de la conciliación mensual de RETE ICA, IVA, RETE FUENTE, entre otros a cargo a la gestión de Tesorería del Grupo de Apoyo Financiero y Presupuestal.
2.2.2.8 Gestionar las devoluciones de las solicitudes radicadas al Grupo de Apoyo Financiero y Presupuestal de acuerdo con los procedimientos establecidos para ello y efectuar su registro en SIIF Nación.
2.2.2.9 Efectuar el cargue de órdenes de pago en la plataforma SECOP II, apoyando la notificación de pago a los diferentes prestadores de servicios y proveedores del Ministerio de Ciencia, Tecnología e Innovación
2.2.2.10 Enviar a publicación la ejecución presupuestal de ingresos mensual en la página web del Ministerio de Ciencia, Tecnología e Innovación.
2.2.2.11 Apoyar el trámite de autorización de las órdenes de pago de las entidades ejecutoras de naturaleza privada que ejecutan proyectos de inversión aprobados por el Órgano Colegiado de Administración y Decisión (OCAD) del Fondo de Ciencia, Tecnología e Innovación (FCTeI) del Sistema General de Regalías (SGR). Recibidas mediante el sistema de gestión documental AZ Digital o el que haga sus veces.</v>
          </cell>
          <cell r="AD155" t="str">
            <v>Dirección Administrativa y Financiera</v>
          </cell>
          <cell r="AE155" t="str">
            <v>ANDRES FELIPE VALENCIA LOPEZ</v>
          </cell>
          <cell r="AF155">
            <v>75097407</v>
          </cell>
          <cell r="AG155" t="str">
            <v>Secretaria General</v>
          </cell>
          <cell r="AH155">
            <v>46035</v>
          </cell>
          <cell r="AI155">
            <v>46036</v>
          </cell>
          <cell r="AJ155">
            <v>46216</v>
          </cell>
          <cell r="AK155">
            <v>180</v>
          </cell>
          <cell r="AL155">
            <v>27000000</v>
          </cell>
          <cell r="AM155" t="str">
            <v>No</v>
          </cell>
          <cell r="AN155">
            <v>4500000</v>
          </cell>
          <cell r="AS155" t="str">
            <v>INVERSION</v>
          </cell>
          <cell r="AT155" t="str">
            <v>NACION</v>
          </cell>
          <cell r="AU155" t="str">
            <v>No</v>
          </cell>
          <cell r="AW155" t="str">
            <v>Supervisión</v>
          </cell>
          <cell r="AX155" t="str">
            <v>LUZ MYRIAM LOZADA MARTIN</v>
          </cell>
          <cell r="AY155" t="str">
            <v>Cédula</v>
          </cell>
          <cell r="AZ155">
            <v>52237315</v>
          </cell>
          <cell r="BA155">
            <v>2</v>
          </cell>
          <cell r="BB155" t="str">
            <v>Profesional Especializado, Código 2028 Grado 19</v>
          </cell>
          <cell r="BC155">
            <v>46036</v>
          </cell>
          <cell r="BD155">
            <v>46035</v>
          </cell>
          <cell r="BE155" t="str">
            <v>SEGUROS DEL ESTADO S.A.</v>
          </cell>
          <cell r="BF155" t="str">
            <v>2 CUMPLIMIENTO</v>
          </cell>
          <cell r="BG155" t="str">
            <v>1 PÓLIZA</v>
          </cell>
          <cell r="CJ155">
            <v>46216</v>
          </cell>
          <cell r="CK155">
            <v>0</v>
          </cell>
          <cell r="CN155">
            <v>27000000</v>
          </cell>
          <cell r="CO155" t="e">
            <v>#N/A</v>
          </cell>
          <cell r="CP155" t="e">
            <v>#N/A</v>
          </cell>
          <cell r="CQ155" t="e">
            <v>#N/A</v>
          </cell>
          <cell r="CR155">
            <v>80111600</v>
          </cell>
          <cell r="CS155" t="str">
            <v>https://community.secop.gov.co/Public/Tendering/OpportunityDetail/Index?noticeUID=CO1.NTC.9472185&amp;isFromPublicArea=True&amp;isModal=true&amp;asPopupView=true</v>
          </cell>
          <cell r="CT155" t="str">
            <v>En Ejecucion</v>
          </cell>
          <cell r="CU155">
            <v>46053</v>
          </cell>
          <cell r="CW155" t="str">
            <v>ENERO</v>
          </cell>
          <cell r="CX155" t="e">
            <v>#N/A</v>
          </cell>
          <cell r="CY155">
            <v>0</v>
          </cell>
          <cell r="CZ155" t="e">
            <v>#VALUE!</v>
          </cell>
        </row>
        <row r="156">
          <cell r="D156" t="str">
            <v>154-2026</v>
          </cell>
          <cell r="E156" t="str">
            <v>CPS-074-2026</v>
          </cell>
          <cell r="F156" t="str">
            <v>Contrato de Prestacion De Servicios Profesionales</v>
          </cell>
          <cell r="G156" t="str">
            <v>Contratación directa</v>
          </cell>
          <cell r="H156" t="str">
            <v>FABIAN ANDRES CORTES ORTIZ</v>
          </cell>
          <cell r="I156" t="str">
            <v>Cédula</v>
          </cell>
          <cell r="J156">
            <v>1070960764</v>
          </cell>
          <cell r="K156">
            <v>2</v>
          </cell>
          <cell r="L156" t="str">
            <v>MASCULINO</v>
          </cell>
          <cell r="M156" t="str">
            <v>Natural</v>
          </cell>
          <cell r="N156" t="str">
            <v>Ninguno</v>
          </cell>
          <cell r="O156">
            <v>33372</v>
          </cell>
          <cell r="P156">
            <v>46192</v>
          </cell>
          <cell r="Q156">
            <v>35</v>
          </cell>
          <cell r="R156" t="str">
            <v>CONTADOR PUBLICO</v>
          </cell>
          <cell r="S156" t="str">
            <v xml:space="preserve">DIAGONAL 1  # 2 A 77 CASA CARTAGENITA </v>
          </cell>
          <cell r="T156" t="str">
            <v>FACATATIVA</v>
          </cell>
          <cell r="U156" t="str">
            <v>COLOMBIA</v>
          </cell>
          <cell r="V156" t="str">
            <v>FABIANCORTESO@HOTMAIL.COM</v>
          </cell>
          <cell r="W156">
            <v>3115544796</v>
          </cell>
          <cell r="X156" t="str">
            <v>NA</v>
          </cell>
          <cell r="Y156" t="str">
            <v>NA</v>
          </cell>
          <cell r="Z156" t="str">
            <v>Titulo profesional + titulo especializacion de 22 meses de experiencia profesional a 32 meses de experiencia profesional (Resolución 861 de 2025)</v>
          </cell>
          <cell r="AA156" t="str">
            <v>EL/LA CONTRATISTA se obliga a prestar sus servicios profesionales especializados a la ENTIDAD, con plena autonomía, técnica y administrativa por sus propios medios para la gestión de ejecución del procedimiento de central de cuentas del Ministerio de Ciencias, Tecnología e Innovación generadas con recursos del presupuesto general de la nación y sistema general de regalías.</v>
          </cell>
          <cell r="AB156" t="str">
            <v>2.2.2.1 Apoyar en el seguimiento, distribución y control de las cuentas de
cobro, facturas, desembolsos, actos administrativos y demás obligaciones
presupuestales generadas con recursos del PGN y del Sistema General de
Regalías.
2.2.2.2 Verificar que las órdenes de pago radicadas ante el Grupo Interno
de Trabajo de Apoyo Financiero y Presupuestal cumplan con todos los soportes
establecidos en los contratos o actos administrativos para su obligación y
posterior pago.
2.2.2.3 Realizar y verificar la correcta liquidación de los distintos
descuentos a las autorizaciones de pago siguiendo la normatividad aplicable en
materia tributaria, financiera y conforme con las cláusulas establecidas en cada
uno de los contratos.
2.2.2.4 Registrar las cuentas por pagar, obligaciones presupuestales, no
presupuestales y acreedores en el aplicativo SIIF Nación y Sistema de Presupuesto y Giro de Regalías (SPGR) de las órdenes de pago realizando los
distintos descuentos a que haya lugar.
2.2.2.5 Verificar a través de los distintos medios la causación contable de
las obligaciones registradas en el sistema SIIF Nación y realizar los respectivos
ajustes contables a que haya lugar, los cuales deberán ser revisados y
aprobados por el Contador de la entidad.
2.2.2.6 Revisar mensualmente el cumplimiento de las políticas contables
adoptadas para los Inventarios, propiedad, planta y equipo e intangibles y
efectuar el correspondiente registro de los movimientos del almacén reportado
por el GIT de Apoyo Logístico y Documental en el Sistema Integrado de
Información Financiera SIIF Nación y remitir para aprobación del Profesional
especializado con funciones de Contador.
2.2.2.7 Apoyar en la elaboración de las notas a los estados financieros
siguiendo la normatividad aplicable de conformidad con la distribución
efectuada.
2.2.2.8 Apoyar en el levantamiento de los requerimientos técnicos desde la
parte funcional, así como en la implementación, de un aplicativo de cuentas de
cobro para el Ministerio de Ciencia, Tecnología e Innovación.
2.2.2.9 Apoyar en la estructuración y/o evaluación financiera de los
procesos de contratación del Ministerio que le sean asignados, realizando el
respectivo acompañamiento en las diferentes etapas del proceso.
2.2.2.10 Apoyar en la estructuración y elaboración de los medios
magnéticos de carácter nacional y territorial garantizando la correcta validación
de los formatos y de las cifras que se van a reportar.
2.2.2.11 Apoyar en la proyección, elaboración, actualización y depuración de
los procedimientos, instructivos, herramientas y demás instrumentos
requeridos para la gestión de cuentas de cobro, facturas y desembolsos, actos
administrativos y demás obligaciones presupuestales generadas con recursos
del PGN y del Sistema General de Regalías.
2.2.2.12 Apoyar en la elaboración de los reportes, informes y/o respuestas a
requerimientos de información relacionados con el procedimiento de cuentas
de cobro, facturas, desembolsos y demás obligaciones presupuestales
generadas con recursos del PGN y del Sistema General de Regalías.
2.2.2.13 Apoyar la supervisión al contrato de suministro de certificados
digitales de función pública con los cupos de emisión y sus correspondientes
dispositivos criptográficos de almacenamiento digital TOKEN.</v>
          </cell>
          <cell r="AC156" t="str">
            <v>2.2.2.1 Apoyar en el seguimiento, distribución y control de las cuentas de cobro, facturas, desembolsos, actos administrativos y demás obligaciones presupuestales generadas con recursos del PGN y del Sistema General de Regalías.
2.2.2.2 Verificar que las órdenes de pago radicadas ante el Grupo Interno de Trabajo de Apoyo Financiero y Presupuestal cumplan con todos los soportes establecidos en los contratos o actos administrativos para su obligación y posterior pago.
2.2.2.3 Realizar y verificar la correcta liquidación de los distintos descuentos a las autorizaciones de pago siguiendo la normatividad aplicable en materia tributaria, financiera y conforme con las cláusulas establecidas en cada uno de los contratos.
2.2.2.4 Registrar las cuentas por pagar, obligaciones presupuestales, no presupuestales y acreedores en el aplicativo SIIF Nación y Sistema de Presupuesto y Giro de Regalías (SPGR) de las órdenes de pago realizando los distintos descuentos a que haya lugar.
2.2.2.5 Verificar a través de los distintos medios la causación contable de las obligaciones registradas en el sistema SIIF Nación y realizar los respectivos ajustes contables a que haya lugar, los cuales deberán ser revisados y aprobados por el Contador de la entidad.
2.2.2.6 Revisar mensualmente el cumplimiento de las políticas contables adoptadas para los Inventarios, propiedad, planta y equipo e intangibles y efectuar el correspondiente registro de los movimientos del almacén reportado por el GIT de Apoyo Logístico y Documental en el Sistema Integrado de Información Financiera SIIF Nación y remitir para aprobación del Profesional especializado con funciones de Contador.
2.2.2.7 Apoyar en la elaboración de las notas a los estados financieros siguiendo la normatividad aplicable de conformidad con la distribución efectuada.
2.2.2.8 Apoyar en el levantamiento de los requerimientos técnicos desde la parte funcional, así como en la implementación, de un aplicativo de cuentas de cobro para el Ministerio de Ciencia, Tecnología e Innovación.
2.2.2.9 Apoyar en la estructuración y/o evaluación financiera de los procesos de contratación del Ministerio que le sean asignados, realizando el respectivo acompañamiento en las diferentes etapas del proceso.
2.2.2.10 Apoyar en la estructuración y elaboración de los medios magnéticos de carácter nacional y territorial garantizando la correcta validación de los formatos y de las cifras que se van a reportar.
2.2.2.11 Apoyar en la proyección, elaboración, actualización y depuración de los procedimientos, instructivos, herramientas y demás instrumentos requeridos para la gestión de cuentas de cobro, facturas y desembolsos, actos administrativos y demás obligaciones presupuestales generadas con recursos del PGN y del Sistema General de Regalías.
2.2.2.12 Apoyar en la elaboración de los reportes, informes y/o respuestas a requerimientos de información relacionados con el procedimiento de cuentas de cobro, facturas, desembolsos y demás obligaciones presupuestales generadas con recursos del PGN y del Sistema General de Regalías.
2.2.2.13 Apoyar la supervisión al contrato de suministro de certificados digitales de función pública con los cupos de emisión y sus correspondientes dispositivos criptográficos de almacenamiento digital TOKEN.</v>
          </cell>
          <cell r="AD156" t="str">
            <v>Dirección Administrativa y Financiera</v>
          </cell>
          <cell r="AE156" t="str">
            <v>ANDRES FELIPE VALENCIA LOPEZ</v>
          </cell>
          <cell r="AF156">
            <v>75097407</v>
          </cell>
          <cell r="AG156" t="str">
            <v>Secretaria General</v>
          </cell>
          <cell r="AH156">
            <v>46035</v>
          </cell>
          <cell r="AI156">
            <v>46036</v>
          </cell>
          <cell r="AJ156">
            <v>46216</v>
          </cell>
          <cell r="AK156">
            <v>180</v>
          </cell>
          <cell r="AL156">
            <v>45000000</v>
          </cell>
          <cell r="AM156" t="str">
            <v>No</v>
          </cell>
          <cell r="AN156">
            <v>7790534</v>
          </cell>
          <cell r="AS156" t="str">
            <v>INVERSION</v>
          </cell>
          <cell r="AT156" t="str">
            <v>NACION</v>
          </cell>
          <cell r="AU156" t="str">
            <v>No</v>
          </cell>
          <cell r="AW156" t="str">
            <v>Supervisión</v>
          </cell>
          <cell r="AX156" t="str">
            <v>LUZ MYRIAM LOZADA MARTIN</v>
          </cell>
          <cell r="AY156" t="str">
            <v>Cédula</v>
          </cell>
          <cell r="AZ156">
            <v>52237315</v>
          </cell>
          <cell r="BA156">
            <v>2</v>
          </cell>
          <cell r="BB156" t="str">
            <v>Profesional Especializado, Código 2028 Grado 19</v>
          </cell>
          <cell r="BC156">
            <v>46036</v>
          </cell>
          <cell r="BD156">
            <v>46036</v>
          </cell>
          <cell r="BE156" t="str">
            <v>COMPAÑIA MUNDIAL DE SEGUROS S.A</v>
          </cell>
          <cell r="BF156" t="str">
            <v>2 CUMPLIMIENTO</v>
          </cell>
          <cell r="BG156" t="str">
            <v>1 PÓLIZA</v>
          </cell>
          <cell r="BN156">
            <v>997500</v>
          </cell>
          <cell r="BO156">
            <v>46142</v>
          </cell>
          <cell r="BP156">
            <v>46147</v>
          </cell>
          <cell r="BQ156">
            <v>45997500</v>
          </cell>
          <cell r="CJ156">
            <v>46216</v>
          </cell>
          <cell r="CK156">
            <v>997500</v>
          </cell>
          <cell r="CM156" t="str">
            <v>ADICION Y OBLIGACIONES ESPECIFICAS //</v>
          </cell>
          <cell r="CN156">
            <v>45997500</v>
          </cell>
          <cell r="CO156" t="e">
            <v>#N/A</v>
          </cell>
          <cell r="CP156" t="e">
            <v>#N/A</v>
          </cell>
          <cell r="CQ156" t="e">
            <v>#N/A</v>
          </cell>
          <cell r="CR156">
            <v>80111600</v>
          </cell>
          <cell r="CS156" t="str">
            <v>https://community.secop.gov.co/Public/Tendering/OpportunityDetail/Index?noticeUID=CO1.NTC.9472147&amp;isFromPublicArea=True&amp;isModal=true&amp;asPopupView=true</v>
          </cell>
          <cell r="CT156" t="str">
            <v>En Ejecucion</v>
          </cell>
          <cell r="CU156">
            <v>46053</v>
          </cell>
          <cell r="CV156">
            <v>46142</v>
          </cell>
          <cell r="CW156" t="str">
            <v>ABRIL</v>
          </cell>
          <cell r="CX156" t="e">
            <v>#N/A</v>
          </cell>
          <cell r="CY156">
            <v>9</v>
          </cell>
          <cell r="CZ156" t="e">
            <v>#VALUE!</v>
          </cell>
        </row>
        <row r="157">
          <cell r="D157" t="str">
            <v>155-2026</v>
          </cell>
          <cell r="E157" t="str">
            <v>CPS-075-2026</v>
          </cell>
          <cell r="F157" t="str">
            <v>Contrato de Prestacion De Servicios Profesionales</v>
          </cell>
          <cell r="G157" t="str">
            <v>Contratación directa</v>
          </cell>
          <cell r="H157" t="str">
            <v>KAREN NATALY MURCIA ZAPATA</v>
          </cell>
          <cell r="I157" t="str">
            <v>Cédula</v>
          </cell>
          <cell r="J157">
            <v>1014261985</v>
          </cell>
          <cell r="K157">
            <v>0</v>
          </cell>
          <cell r="L157" t="str">
            <v>FEMENINO</v>
          </cell>
          <cell r="M157" t="str">
            <v>Natural</v>
          </cell>
          <cell r="N157" t="str">
            <v>Ninguno</v>
          </cell>
          <cell r="O157">
            <v>34716</v>
          </cell>
          <cell r="P157">
            <v>46192</v>
          </cell>
          <cell r="Q157">
            <v>31</v>
          </cell>
          <cell r="R157" t="str">
            <v>BIOINGENIERO</v>
          </cell>
          <cell r="S157" t="str">
            <v>CRA 101 71 C 63</v>
          </cell>
          <cell r="T157" t="str">
            <v>BOGOTA D.C.</v>
          </cell>
          <cell r="U157" t="str">
            <v>COLOMBIA</v>
          </cell>
          <cell r="V157" t="str">
            <v>KNMURCIAZ@GMAIL.COM</v>
          </cell>
          <cell r="W157">
            <v>3022773362</v>
          </cell>
          <cell r="X157" t="str">
            <v>NA</v>
          </cell>
          <cell r="Y157" t="str">
            <v>NA</v>
          </cell>
          <cell r="Z157" t="str">
            <v>Titulo profesional + titulo especializacion de 22 meses de experiencia profesional a 32 meses de experiencia profesional (Resolución 861 de 2025)</v>
          </cell>
          <cell r="AA157" t="str">
            <v>Prestar a la entidad con plena autonomía, técnica y administrativa servicios profesionales especializados para brindar apoyo, acompañamiento y soporte a la Dirección de Ciencia en las actividades relacionadas con el reconocimiento y medición de actividades y de producción de CTeI en el marco de la implementación del Modelo de Grupos de Investigación, Desarrollo Tecnológico o de innovación y de Reconocimiento de Investigadores del Sistema Nacional de Ciencia, Tecnología e Innovación - SNCCTel.</v>
          </cell>
          <cell r="AB157" t="str">
            <v>2.2.2.1. Apoyar la construcción de la política y modelos de medición para la consolidación de capacidades del
Sistema Nacional de Ciencia, Tecnología e Innovación – SNCTeI, a través del desarrollo de las convocatorias
nacionales de Medición de Grupos de Investigación, Desarrollo Tecnológico o de Innovación y de
Reconocimiento de Investigadores.
2.2.2.2. Brindar apoyo al seguimiento y desarrollo de las convocatorias de Medición de Grupos de Investigación,
Desarrollo Tecnológico o de Innovación y de Reconocimiento de Investigadores. Asimismo, a las Convocatorias
de Revistas Científicas Nacionales.
2.2.2.3. Apoyar el Ajuste y validar de manera periódica las diferentes métricas de tendencia mundial para la
medición de las capacidades del SNCTeI.
2.2.2.4. Brindar apoyo al Análisis y evaluar técnicamente de manera periódica la construcción, metodología e
implementación de las operaciones estadísticas para: grupos de investigación, investigadores y revistas
científicas nacionales.
2.2.2.5. Apoyar la Socialización de manera periódica los nuevos Modelos Cienciométricos de Grupos,
Investigadores, Revistas científicas y Centros de Investigación.
2.2.2.6. Apoyar el seguimiento al funcionamiento de los aplicativos que soportan los procesos de los modelos
cienciométricos.
2.2.2.7. Atender las solicitudes de aclaración de los procesos de grupos, investigadores, pares evaluadores,
revistas científicas y centros.
2.2.2.8. Apoyar la recolección de información requerida para soportar procesos como presentaciones y eventos.
2.2.2.9. Apoyar el seguimiento a las contrataciones de la Dirección de Ciencia cuyo objeto se relacione con la
medición, reconocimiento y fomento de capacidades de CTeI.
2.2.2.10. Asistir y participar en los consejos, comités, comisiones, reuniones, mesas y/o demás espacios que
indique el supervisor del contrato o que sean convocados y que se encuentren relacionados con el objeto y
obligaciones contractuales
2.2.2.11. Apoyar en la elaboración y entrega de informes de resultados de los diferentes procesos que incluyan
metas e indicadores.
2.2.2.12. Apoyar la ejecución del Plan de acción de la Dirección de Ciencia.
2.2.2.13. Proyectar de acuerdo con acuerdo con la asignación realizada por el supervisor del contrato, las,
respuestas a las consultas, peticiones, quejas y reclamos radicadas en la dependencia por los usuarios internos
y externos, tomando en consideración los términos de Ley y los procedimientos internos establecidos.
2.2.2.14. Apoyar en la elaboración informes, presentaciones y conceptos técnicos relacionados con las
temáticas de competencia de la Dirección de Ciencia.
2.2.2.15.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C157" t="str">
            <v>2.2.2.1. Apoyar la construcción de la política y modelos de medición para la consolidación de capacidades del Sistema Nacional de Ciencia, Tecnología e Innovación – SNCTeI, a través del desarrollo de las convocatorias nacionales de Medición de Grupos de Investigación, Desarrollo Tecnológico o de Innovación y de Reconocimiento de Investigadores.
2.2.2.2. Brindar apoyo al seguimiento y desarrollo de las convocatorias de Medición de Grupos de Investigación, Desarrollo Tecnológico o de Innovación y de Reconocimiento de Investigadores. Asimismo, a las Convocatorias de Revistas Científicas Nacionales.
2.2.2.3. Apoyar el Ajuste y validar de manera periódica las diferentes métricas de tendencia mundial para la medición de las capacidades del SNCTeI.
2.2.2.4. Brindar apoyo al Análisis y evaluar técnicamente de manera periódica la construcción, metodología e implementación de las operaciones estadísticas para: grupos de investigación, investigadores y revistas científicas nacionales.
2.2.2.5. Apoyar la Socialización de manera periódica los nuevos Modelos Cienciométricos de Grupos, Investigadores, Revistas científicas y Centros de Investigación.
2.2.2.6. Apoyar el seguimiento al funcionamiento de los aplicativos que soportan los procesos de los modelos cienciométricos.
2.2.2.7. Atender las solicitudes de aclaración de los procesos de grupos, investigadores, pares evaluadores, revistas científicas y centros.
2.2.2.8. Apoyar la recolección de información requerida para soportar procesos como presentaciones y eventos.
2.2.2.9. Apoyar el seguimiento a las contrataciones de la Dirección de Ciencia cuyo objeto se relacione con la medición, reconocimiento y fomento de capacidades de CTeI.
2.2.2.10. Asistir y participar en los consejos, comités, comisiones, reuniones, mesas y/o demás espacios que indique el supervisor del contrato o que sean convocados y que se encuentren relacionados con el objeto y obligaciones contractuales
2.2.2.11. Apoyar en la elaboración y entrega de informes de resultados de los diferentes procesos que incluyan metas e indicadores.
2.2.2.12. Apoyar la ejecución del Plan de acción de la Dirección de Ciencia.
2.2.2.13. Proyectar de acuerdo con acuerdo con la asignación realizada por el supervisor del contrato, las, respuestas a las consultas, peticiones, quejas y reclamos radicadas en la dependencia por los usuarios internos y externos, tomando en consideración los términos de Ley y los procedimientos internos establecidos.
2.2.2.14. Apoyar en la elaboración informes, presentaciones y conceptos técnicos relacionados con las temáticas de competencia de la Dirección de Ciencia.
2.2.2.15.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D157" t="str">
            <v>Dirección de Ciencia</v>
          </cell>
          <cell r="AE157" t="str">
            <v>ANDRES FELIPE VALENCIA LOPEZ</v>
          </cell>
          <cell r="AF157">
            <v>75097407</v>
          </cell>
          <cell r="AG157" t="str">
            <v>Secretaria General</v>
          </cell>
          <cell r="AH157">
            <v>46036</v>
          </cell>
          <cell r="AI157">
            <v>46042</v>
          </cell>
          <cell r="AJ157">
            <v>46222</v>
          </cell>
          <cell r="AK157">
            <v>180</v>
          </cell>
          <cell r="AL157">
            <v>47740500</v>
          </cell>
          <cell r="AM157" t="str">
            <v>No</v>
          </cell>
          <cell r="AN157">
            <v>7956750</v>
          </cell>
          <cell r="AS157" t="str">
            <v>INVERSION</v>
          </cell>
          <cell r="AT157" t="str">
            <v>NACION</v>
          </cell>
          <cell r="AU157" t="str">
            <v>No</v>
          </cell>
          <cell r="AW157" t="str">
            <v>Supervisión</v>
          </cell>
          <cell r="AX157" t="str">
            <v xml:space="preserve">KEVIN FERNANDO HENAO MARTINEZ </v>
          </cell>
          <cell r="AY157" t="str">
            <v>Cédula</v>
          </cell>
          <cell r="AZ157">
            <v>1152202917</v>
          </cell>
          <cell r="BA157">
            <v>9</v>
          </cell>
          <cell r="BB157" t="str">
            <v>Asesor, Código 1020 Grado 13</v>
          </cell>
          <cell r="BC157">
            <v>46042</v>
          </cell>
          <cell r="BD157">
            <v>46038</v>
          </cell>
          <cell r="BE157" t="str">
            <v>ASEGURADORA SOLIDARIA DE COLOMBIA</v>
          </cell>
          <cell r="BF157" t="str">
            <v>2 CUMPLIMIENTO</v>
          </cell>
          <cell r="BG157" t="str">
            <v>1 PÓLIZA</v>
          </cell>
          <cell r="CJ157">
            <v>46222</v>
          </cell>
          <cell r="CK157">
            <v>0</v>
          </cell>
          <cell r="CN157">
            <v>47740500</v>
          </cell>
          <cell r="CO157" t="e">
            <v>#N/A</v>
          </cell>
          <cell r="CP157" t="e">
            <v>#N/A</v>
          </cell>
          <cell r="CQ157" t="e">
            <v>#N/A</v>
          </cell>
          <cell r="CR157">
            <v>80111600</v>
          </cell>
          <cell r="CS157" t="str">
            <v>https://community.secop.gov.co/Public/Tendering/OpportunityDetail/Index?noticeUID=CO1.NTC.9464474&amp;isFromPublicArea=True&amp;isModal=true&amp;asPopupView=true</v>
          </cell>
          <cell r="CT157" t="str">
            <v>En Ejecucion</v>
          </cell>
          <cell r="CU157">
            <v>46053</v>
          </cell>
          <cell r="CW157" t="str">
            <v>ENERO</v>
          </cell>
          <cell r="CX157" t="e">
            <v>#N/A</v>
          </cell>
          <cell r="CY157">
            <v>0</v>
          </cell>
          <cell r="CZ157" t="e">
            <v>#VALUE!</v>
          </cell>
        </row>
        <row r="158">
          <cell r="D158" t="str">
            <v>156-2026</v>
          </cell>
          <cell r="E158" t="str">
            <v>CPS-076-2026</v>
          </cell>
          <cell r="F158" t="str">
            <v>Contrato de Prestacion De Servicios Profesionales</v>
          </cell>
          <cell r="G158" t="str">
            <v>Contratación directa</v>
          </cell>
          <cell r="H158" t="str">
            <v>FELIPE MILLAN CHAPARRO</v>
          </cell>
          <cell r="I158" t="str">
            <v>Cédula</v>
          </cell>
          <cell r="J158">
            <v>1130675611</v>
          </cell>
          <cell r="K158">
            <v>1</v>
          </cell>
          <cell r="L158" t="str">
            <v>MASCULINO</v>
          </cell>
          <cell r="M158" t="str">
            <v>Natural</v>
          </cell>
          <cell r="N158" t="str">
            <v>Ninguno</v>
          </cell>
          <cell r="O158">
            <v>32232</v>
          </cell>
          <cell r="P158">
            <v>46192</v>
          </cell>
          <cell r="Q158">
            <v>38</v>
          </cell>
          <cell r="R158" t="str">
            <v>PROFESIONAL EN MERCADEO Y NEGOCIOS INTERNACIONALES</v>
          </cell>
          <cell r="S158" t="str">
            <v xml:space="preserve">CARRERA 57  # 23 A 70 </v>
          </cell>
          <cell r="T158" t="str">
            <v>CALI</v>
          </cell>
          <cell r="U158" t="str">
            <v>COLOMBIA</v>
          </cell>
          <cell r="V158" t="str">
            <v>FELIPE-MILLAN2011@HOTMAIL.COM</v>
          </cell>
          <cell r="W158">
            <v>3147725738</v>
          </cell>
          <cell r="X158" t="str">
            <v>NA</v>
          </cell>
          <cell r="Y158" t="str">
            <v>NA</v>
          </cell>
          <cell r="Z158" t="str">
            <v>Titulo profesional + titulo especializacion de 22 meses de experiencia profesional a 32 meses de experiencia profesional (Resolución 861 de 2025)</v>
          </cell>
          <cell r="AA158" t="str">
            <v>Prestar a la Entidad, con plena autonomía técnica y administrativa, servicios profesionales especializados para apoyar a la Dirección de Ciencia en la planeación, estructuración, seguimiento y control financiero de los recursos asignados al área, orientados al cumplimiento de los objetivos misionales.</v>
          </cell>
          <cell r="AB158" t="str">
            <v xml:space="preserve">2.2.2.1Apoyar en la planeación financiera de los recursos asignados a la Dirección de Ciencia, elaborando
cronogramas y proyecciones que permitan su ejecución oportuna y eficiente.
2.2.2.2 Apoyar en la elaboración, revisión y consolidación de documentos precontractuales y de estructuración
de procesos contractuales, tales como estudios previos, análisis de mercado, soportes técnicos y financieros.
2.2.2.3 Realizar seguimiento financiero y administrativo a la ejecución de convenios y contratos, incluyendo la
validación de informes financieros, la verificación de soportes y la consolidación de reportes periódicos de
avance.
2.2.2.4 Brindar apoyo a la Dirección en los procesos de cierre financiero de convenios y contratos, consolidando
información y verificando la correcta rendición de cuentas.
2.2.2.5 Preparar informes técnicos y financieros requeridos por las instancias de supervisión, control interno y
entes de control externo.
2.2.2.6 Diseñar y proponer herramientas de seguimiento financiero que faciliten la trazabilidad y el control de
los recursos asignados.
2.2.2.7 Generar alertas tempranas sobre riesgos financieros o contractuales, recomendando medidas de
mitigación.
2.2.2.8 Acompañar el diseño, monitoreo y evaluación de políticas públicas en CTeI relacionadas con las
funciones de la Dirección de Ciencia y transversales del Ministerio de Ciencia, Tecnología e Innovación.
2.2.2.9 Asistir a eventos y/o reuniones definidas por la supervisión y/o Director de la Dirección de Ciencia.
2.2.2.10 Presentar a la DGR al finalizar cada mes, el informe de la PIIP del DNP en el que se detalla el ciclo
completo de los proyectos de inversión de conformidad con el Estatuto Orgánico del Presupuesto y las normas que lo reglamenten. Así mismo, al finalizar la vigencia, presentar el informe anual de acuerdo con la Cadena de
valor. </v>
          </cell>
          <cell r="AC158" t="str">
            <v xml:space="preserve">2.2.2.1Apoyar en la planeación financiera de los recursos asignados a la Dirección de Ciencia, elaborando cronogramas y proyecciones que permitan su ejecución oportuna y eficiente.
2.2.2.2 Apoyar en la elaboración, revisión y consolidación de documentos precontractuales y de estructuración de procesos contractuales, tales como estudios previos, análisis de mercado, soportes técnicos y financieros.
2.2.2.3 Realizar seguimiento financiero y administrativo a la ejecución de convenios y contratos, incluyendo la validación de informes financieros, la verificación de soportes y la consolidación de reportes periódicos de avance.
2.2.2.4 Brindar apoyo a la Dirección en los procesos de cierre financiero de convenios y contratos, consolidando información y verificando la correcta rendición de cuentas.
2.2.2.5 Preparar informes técnicos y financieros requeridos por las instancias de supervisión, control interno y entes de control externo.
2.2.2.6 Diseñar y proponer herramientas de seguimiento financiero que faciliten la trazabilidad y el control de los recursos asignados.
2.2.2.7 Generar alertas tempranas sobre riesgos financieros o contractuales, recomendando medidas de mitigación.
2.2.2.8 Acompañar el diseño, monitoreo y evaluación de políticas públicas en CTeI relacionadas con las funciones de la Dirección de Ciencia y transversales del Ministerio de Ciencia, Tecnología e Innovación.
2.2.2.9 Asistir a eventos y/o reuniones definidas por la supervisión y/o Director de la Dirección de Ciencia.
2.2.2.10 Presentar a la DGR al finalizar cada mes, el informe de la PIIP del DNP en el que se detalla el ciclo completo de los proyectos de inversión de conformidad con el Estatuto Orgánico del Presupuesto y las normas que lo reglamenten. Así mismo, al finalizar la vigencia, presentar el informe anual de acuerdo con la Cadena de valor. </v>
          </cell>
          <cell r="AD158" t="str">
            <v>Dirección de Ciencia</v>
          </cell>
          <cell r="AE158" t="str">
            <v>ANDRES FELIPE VALENCIA LOPEZ</v>
          </cell>
          <cell r="AF158">
            <v>75097407</v>
          </cell>
          <cell r="AG158" t="str">
            <v>Secretaria General</v>
          </cell>
          <cell r="AH158">
            <v>46036</v>
          </cell>
          <cell r="AI158">
            <v>46038</v>
          </cell>
          <cell r="AJ158">
            <v>46218</v>
          </cell>
          <cell r="AK158">
            <v>180</v>
          </cell>
          <cell r="AL158">
            <v>52530000</v>
          </cell>
          <cell r="AM158" t="str">
            <v>No</v>
          </cell>
          <cell r="AN158">
            <v>8755000</v>
          </cell>
          <cell r="AS158" t="str">
            <v>INVERSION</v>
          </cell>
          <cell r="AT158" t="str">
            <v>NACION</v>
          </cell>
          <cell r="AU158" t="str">
            <v>No</v>
          </cell>
          <cell r="AW158" t="str">
            <v>Supervisión</v>
          </cell>
          <cell r="AX158" t="str">
            <v xml:space="preserve">KEVIN FERNANDO HENAO MARTINEZ </v>
          </cell>
          <cell r="AY158" t="str">
            <v>Cédula</v>
          </cell>
          <cell r="AZ158">
            <v>1152202917</v>
          </cell>
          <cell r="BA158">
            <v>9</v>
          </cell>
          <cell r="BB158" t="str">
            <v>Asesor, Código 1020 Grado 13</v>
          </cell>
          <cell r="BC158">
            <v>46038</v>
          </cell>
          <cell r="BD158">
            <v>46037</v>
          </cell>
          <cell r="BE158" t="str">
            <v>SEGUROS DEL ESTADO S.A.</v>
          </cell>
          <cell r="BF158" t="str">
            <v>2 CUMPLIMIENTO</v>
          </cell>
          <cell r="BG158" t="str">
            <v>1 PÓLIZA</v>
          </cell>
          <cell r="CJ158">
            <v>46218</v>
          </cell>
          <cell r="CK158">
            <v>0</v>
          </cell>
          <cell r="CN158">
            <v>52530000</v>
          </cell>
          <cell r="CO158" t="e">
            <v>#N/A</v>
          </cell>
          <cell r="CP158" t="e">
            <v>#N/A</v>
          </cell>
          <cell r="CQ158" t="e">
            <v>#N/A</v>
          </cell>
          <cell r="CR158">
            <v>80111600</v>
          </cell>
          <cell r="CS158" t="str">
            <v>https://community.secop.gov.co/Public/Tendering/OpportunityDetail/Index?noticeUID=CO1.NTC.9473431&amp;isFromPublicArea=True&amp;isModal=true&amp;asPopupView=true</v>
          </cell>
          <cell r="CT158" t="str">
            <v>En Ejecucion</v>
          </cell>
          <cell r="CU158">
            <v>46053</v>
          </cell>
          <cell r="CW158" t="str">
            <v>ENERO</v>
          </cell>
          <cell r="CX158" t="e">
            <v>#N/A</v>
          </cell>
          <cell r="CY158">
            <v>1</v>
          </cell>
          <cell r="CZ158" t="e">
            <v>#VALUE!</v>
          </cell>
        </row>
        <row r="159">
          <cell r="D159" t="str">
            <v>157-2026</v>
          </cell>
          <cell r="E159" t="str">
            <v>CPS-077-2026</v>
          </cell>
          <cell r="F159" t="str">
            <v>Contrato de Prestacion De Servicios De Apoyo a La Gestion</v>
          </cell>
          <cell r="G159" t="str">
            <v>Contratación directa</v>
          </cell>
          <cell r="H159" t="str">
            <v>OSCAR FERNANDO AMAZO QUEVEDO</v>
          </cell>
          <cell r="I159" t="str">
            <v>Cédula</v>
          </cell>
          <cell r="J159">
            <v>80182032</v>
          </cell>
          <cell r="K159">
            <v>7</v>
          </cell>
          <cell r="L159" t="str">
            <v>MASCULINO</v>
          </cell>
          <cell r="M159" t="str">
            <v>Natural</v>
          </cell>
          <cell r="N159" t="str">
            <v>Ninguno</v>
          </cell>
          <cell r="O159">
            <v>29421</v>
          </cell>
          <cell r="P159">
            <v>46192</v>
          </cell>
          <cell r="Q159">
            <v>45</v>
          </cell>
          <cell r="R159" t="str">
            <v>9 SEMESTRE DE CONTADURIA PUBLICA</v>
          </cell>
          <cell r="S159" t="str">
            <v xml:space="preserve">CARRERA 11 B  # 17 40 SUR QUINTO PISO CIUDAD JARDIN  </v>
          </cell>
          <cell r="T159" t="str">
            <v>BOGOTA D.C.</v>
          </cell>
          <cell r="U159" t="str">
            <v>COLOMBIA</v>
          </cell>
          <cell r="V159" t="str">
            <v>OFAKING@HOTMAIL.COM</v>
          </cell>
          <cell r="W159">
            <v>3208596877</v>
          </cell>
          <cell r="X159" t="str">
            <v>NA</v>
          </cell>
          <cell r="Y159" t="str">
            <v>NA</v>
          </cell>
          <cell r="Z159" t="str">
            <v>Titulo de tecnologo de 13 o mas meses de experiencia laboral (tecnico o tecnologo) o 36 meses de experiencia laboral relacionada (bachiller) (Resolución 861 de 2025)</v>
          </cell>
          <cell r="AA159" t="str">
            <v>El/LA CONTRATISTA se obliga a prestar a la ENTIDAD, con plena autonomía, técnica y administrativa por sus propios medios, los servicios de apoyo a la gestión a la Dirección Administrativa y Financiera - GITAFyP en las actividades derivadas del procedimiento de viáticos, gastos de viaje y gastos de desplazamientos de las comisiones de los funcionarios y colaboradores del Ministerio de Ciencia, Tecnología e Innovación.</v>
          </cell>
          <cell r="AB159" t="str">
            <v>2.2.2.1. Adelantar la verificación de las solicitudes de comisión y gastos de
desplazamiento radicados en el Grupo Interno de Trabajo de Apoyo
Financiero y Presupuestal, y efectuar el registro de la autorización,
reconocimiento y ordenación en el Sistema Integrado de
Información Financiera SIIF Nación.
2.2.2.2. Apoyar en la reserva de los tiquetes aéreos conforme los trayectos
registrados en las solicitudes de comisión y gastos de
desplazamiento en la plataforma dispuesta por el proveedor de la
orden de compra o contrato que tenga vigente el Ministerio.
2.2.2.3. Actualizar e incluir la información de las reservas, sus
modificaciones y cancelaciones, de los tiquetes emitidos en la base
de datos dispuesta para el control y seguimiento del consumo del
contrato/orden de compra de tiquetes.
2.2.2.4. Apoyar en la proyección de actos administrativos de autorización de
comisiones y gastos de manutención y desplazamiento, así como en
sus modificaciones.
2.2.2.5. Apoyar la notificación de los pagos de los viáticos y gastos de
desplazamientos.
2.2.2.6. Verificar y hacer seguimiento a los informes de gastos de
desplazamiento y los cumplidos de comisión, así como a los
reintegros de los recursos sin legalizar cuando sea necesario.
2.2.2.7. Apoyar la conformación de los documentos soporte, autorizaciones,
resoluciones, obligaciones y órdenes de pago presupuestales de los
pagos de las comisiones y gastos de desplazamiento, y garantizar
que se encuentren archivados correctamente en los expedientes
digitales dispuestos para ello.
2.2.2.8. Colaborar en la actualización de los procedimientos, instructivos,
herramientas y resoluciones internas de la gestión de viáticos y
gastos de manutención y desplazamiento.</v>
          </cell>
          <cell r="AC159" t="str">
            <v>2.2.2.1. Adelantar la verificación de las solicitudes de comisión y gastos de desplazamiento radicados en el Grupo Interno de Trabajo de Apoyo Financiero y Presupuestal, y efectuar el registro de la autorización, reconocimiento y ordenación en el Sistema Integrado de Información Financiera SIIF Nación.
2.2.2.2. Apoyar en la reserva de los tiquetes aéreos conforme los trayectos registrados en las solicitudes de comisión y gastos de desplazamiento en la plataforma dispuesta por el proveedor de la orden de compra o contrato que tenga vigente el Ministerio.
2.2.2.3. Actualizar e incluir la información de las reservas, sus modificaciones y cancelaciones, de los tiquetes emitidos en la base de datos dispuesta para el control y seguimiento del consumo del contrato/orden de compra de tiquetes.
2.2.2.4. Apoyar en la proyección de actos administrativos de autorización de comisiones y gastos de manutención y desplazamiento, así como en sus modificaciones.
2.2.2.5. Apoyar la notificación de los pagos de los viáticos y gastos de desplazamientos.
2.2.2.6. Verificar y hacer seguimiento a los informes de gastos de desplazamiento y los cumplidos de comisión, así como a los reintegros de los recursos sin legalizar cuando sea necesario.
2.2.2.7. Apoyar la conformación de los documentos soporte, autorizaciones, resoluciones, obligaciones y órdenes de pago presupuestales de los pagos de las comisiones y gastos de desplazamiento, y garantizar que se encuentren archivados correctamente en los expedientes digitales dispuestos para ello.
2.2.2.8. Colaborar en la actualización de los procedimientos, instructivos, herramientas y resoluciones internas de la gestión de viáticos y gastos de manutención y desplazamiento.</v>
          </cell>
          <cell r="AD159" t="str">
            <v>Dirección Administrativa y Financiera</v>
          </cell>
          <cell r="AE159" t="str">
            <v>ANDRES FELIPE VALENCIA LOPEZ</v>
          </cell>
          <cell r="AF159">
            <v>75097407</v>
          </cell>
          <cell r="AG159" t="str">
            <v>Secretaria General</v>
          </cell>
          <cell r="AH159">
            <v>46035</v>
          </cell>
          <cell r="AI159">
            <v>46042</v>
          </cell>
          <cell r="AJ159">
            <v>46222</v>
          </cell>
          <cell r="AK159">
            <v>180</v>
          </cell>
          <cell r="AL159">
            <v>20349774</v>
          </cell>
          <cell r="AM159" t="str">
            <v>No</v>
          </cell>
          <cell r="AN159">
            <v>3391629</v>
          </cell>
          <cell r="AS159" t="str">
            <v>INVERSION</v>
          </cell>
          <cell r="AT159" t="str">
            <v>NACION</v>
          </cell>
          <cell r="AU159" t="str">
            <v>No</v>
          </cell>
          <cell r="AW159" t="str">
            <v>Supervisión</v>
          </cell>
          <cell r="AX159" t="str">
            <v>LUZ MYRIAM LOZADA MARTIN</v>
          </cell>
          <cell r="AY159" t="str">
            <v>Cédula</v>
          </cell>
          <cell r="AZ159">
            <v>52237315</v>
          </cell>
          <cell r="BA159">
            <v>2</v>
          </cell>
          <cell r="BB159" t="str">
            <v>Profesional Especializado, Código 2028 Grado 19</v>
          </cell>
          <cell r="BC159">
            <v>46042</v>
          </cell>
          <cell r="BD159">
            <v>46042</v>
          </cell>
          <cell r="BE159" t="str">
            <v>SEGUROS DEL ESTADO S.A.</v>
          </cell>
          <cell r="BF159" t="str">
            <v>2 CUMPLIMIENTO</v>
          </cell>
          <cell r="BG159" t="str">
            <v>1 PÓLIZA</v>
          </cell>
          <cell r="CJ159">
            <v>46222</v>
          </cell>
          <cell r="CK159">
            <v>0</v>
          </cell>
          <cell r="CN159">
            <v>20349774</v>
          </cell>
          <cell r="CO159" t="e">
            <v>#N/A</v>
          </cell>
          <cell r="CP159" t="e">
            <v>#N/A</v>
          </cell>
          <cell r="CQ159" t="e">
            <v>#N/A</v>
          </cell>
          <cell r="CR159">
            <v>80111600</v>
          </cell>
          <cell r="CS159" t="str">
            <v>https://community.secop.gov.co/Public/Tendering/OpportunityDetail/Index?noticeUID=CO1.NTC.9472558&amp;isFromPublicArea=True&amp;isModal=true&amp;asPopupView=true</v>
          </cell>
          <cell r="CT159" t="str">
            <v>En Ejecucion</v>
          </cell>
          <cell r="CU159">
            <v>46053</v>
          </cell>
          <cell r="CW159" t="str">
            <v>ENERO</v>
          </cell>
          <cell r="CX159" t="e">
            <v>#N/A</v>
          </cell>
          <cell r="CY159">
            <v>4</v>
          </cell>
          <cell r="CZ159" t="e">
            <v>#VALUE!</v>
          </cell>
        </row>
        <row r="160">
          <cell r="D160" t="str">
            <v>159-2026</v>
          </cell>
          <cell r="E160" t="str">
            <v>CPS-079-2026</v>
          </cell>
          <cell r="F160" t="str">
            <v>Contrato de Prestacion De Servicios Profesionales</v>
          </cell>
          <cell r="G160" t="str">
            <v>Contratación directa</v>
          </cell>
          <cell r="H160" t="str">
            <v>MARIA CATALINA ALVAREZ RAMIREZ</v>
          </cell>
          <cell r="I160" t="str">
            <v>Cédula</v>
          </cell>
          <cell r="J160">
            <v>1121832284</v>
          </cell>
          <cell r="K160">
            <v>5</v>
          </cell>
          <cell r="L160" t="str">
            <v>FEMENINO</v>
          </cell>
          <cell r="M160" t="str">
            <v>Natural</v>
          </cell>
          <cell r="N160" t="str">
            <v>Ninguno</v>
          </cell>
          <cell r="O160">
            <v>31933</v>
          </cell>
          <cell r="P160">
            <v>46192</v>
          </cell>
          <cell r="Q160">
            <v>39</v>
          </cell>
          <cell r="R160" t="str">
            <v>ABOGADO</v>
          </cell>
          <cell r="S160" t="str">
            <v xml:space="preserve">CALLE 25  # 40 54 AP 504 </v>
          </cell>
          <cell r="T160" t="str">
            <v>BOGOTA D.C.</v>
          </cell>
          <cell r="U160" t="str">
            <v>COLOMBIA</v>
          </cell>
          <cell r="V160" t="str">
            <v>MARIAK87_1@HOTMAIL.COM</v>
          </cell>
          <cell r="W160">
            <v>3005462392</v>
          </cell>
          <cell r="X160" t="str">
            <v>NA</v>
          </cell>
          <cell r="Y160" t="str">
            <v>NA</v>
          </cell>
          <cell r="Z160" t="str">
            <v>Titulo profesional + titulo especializacion de 22 meses de experiencia profesional a 32 meses de experiencia profesional (Resolución 861 de 2025)</v>
          </cell>
          <cell r="AA160" t="str">
            <v>LA CONTRATISTA se obliga a prestar a la ENTIDAD, con plena autonomía, técnica y administrativa, sus servicios profesionales especializados en la Oficina Asesora Jurídica del Ministerio de Ciencia, Tecnología e Innovación, brindando apoyo en la realización de estudios y análisis jurídicos para la depuración normativa de la entidad, proyectar respuestas a conceptos, actos administrativos, consultas legales y seguimiento a la agenda regulatoria del Ministerio.</v>
          </cell>
          <cell r="AB160" t="str">
            <v>2.2.2.1. Revisar y/o proyectar respuestas a las peticiones asignadas por el
supervisor, conceptos y/o consultas jurídicas solicitadas por las
dependencias, ciudadanos y/o entidades teniendo en cuenta los
procedimientos internos del Ministerio y las directrices impartidas
por el supervisor.
2.2.2.2. Revisar y/o proyectar los actos administrativos en el marco de las
competencias de la Oficina Asesora Jurídica.
2.2.2.3. Apoyar en el seguimiento a la agenda regulatoria y/o legislativa del
Ministerio.
2.2.2.4. Realizar el estudio y análisis jurídico para el trámite de depuración
normativa y revisión del normograma del Ministerio.
2.2.2.5. Apoyar, de conformidad con la información suministrada por las
dependencias del Ministerio, en las respuestas a las solicitudes de
conceptos sobre proyectos de Ley y/o Decretos, que sean
asignados por el supervisor.
2.2.2.6. Apoyar en la proyección y/o revisión dentro de los términos legales,
las respuestas a los requerimientos formulados por autoridades
judiciales en el trámite de acciones de tutela.
2.2.2.7. Mantener actualizadas las bases de datos y matrices de información
a cargo de la Oficina Ase</v>
          </cell>
          <cell r="AC160" t="str">
            <v>2.2.2.1. Revisar y/o proyectar respuestas a las peticiones asignadas por el supervisor, conceptos y/o consultas jurídicas solicitadas por las dependencias, ciudadanos y/o entidades teniendo en cuenta los procedimientos internos del Ministerio y las directrices impartidas por el supervisor.
2.2.2.2. Revisar y/o proyectar los actos administrativos en el marco de las competencias de la Oficina Asesora Jurídica.
2.2.2.3. Apoyar en el seguimiento a la agenda regulatoria y/o legislativa del Ministerio.
2.2.2.4. Realizar el estudio y análisis jurídico para el trámite de depuración normativa y revisión del normograma del Ministerio.
2.2.2.5. Apoyar, de conformidad con la información suministrada por las dependencias del Ministerio, en las respuestas a las solicitudes de conceptos sobre proyectos de Ley y/o Decretos, que sean asignados por el supervisor.
2.2.2.6. Apoyar en la proyección y/o revisión dentro de los términos legales, las respuestas a los requerimientos formulados por autoridades judiciales en el trámite de acciones de tutela.
2.2.2.7. Mantener actualizadas las bases de datos y matrices de información a cargo de la Oficina Ase</v>
          </cell>
          <cell r="AD160" t="str">
            <v>Oficina Asesora Jurídica</v>
          </cell>
          <cell r="AE160" t="str">
            <v>ANDRES FELIPE VALENCIA LOPEZ</v>
          </cell>
          <cell r="AF160">
            <v>75097407</v>
          </cell>
          <cell r="AG160" t="str">
            <v>Secretaria General</v>
          </cell>
          <cell r="AH160">
            <v>46035</v>
          </cell>
          <cell r="AI160">
            <v>46036</v>
          </cell>
          <cell r="AJ160">
            <v>46216</v>
          </cell>
          <cell r="AK160">
            <v>180</v>
          </cell>
          <cell r="AL160">
            <v>46785690</v>
          </cell>
          <cell r="AM160" t="str">
            <v>No</v>
          </cell>
          <cell r="AN160">
            <v>7797615</v>
          </cell>
          <cell r="AS160" t="str">
            <v>INVERSION</v>
          </cell>
          <cell r="AT160" t="str">
            <v>NACION</v>
          </cell>
          <cell r="AU160" t="str">
            <v>No</v>
          </cell>
          <cell r="AW160" t="str">
            <v>Supervisión</v>
          </cell>
          <cell r="AX160" t="str">
            <v>ANDRES FELIPE VALENCIA LOPEZ</v>
          </cell>
          <cell r="AY160" t="str">
            <v>Cédula</v>
          </cell>
          <cell r="AZ160">
            <v>75097407</v>
          </cell>
          <cell r="BA160">
            <v>3</v>
          </cell>
          <cell r="BB160">
            <v>0</v>
          </cell>
          <cell r="BC160">
            <v>46036</v>
          </cell>
          <cell r="BD160">
            <v>46035</v>
          </cell>
          <cell r="BE160" t="str">
            <v>SEGUROS DEL ESTADO S.A.</v>
          </cell>
          <cell r="BF160" t="str">
            <v>2 CUMPLIMIENTO</v>
          </cell>
          <cell r="BG160" t="str">
            <v>1 PÓLIZA</v>
          </cell>
          <cell r="CJ160">
            <v>46216</v>
          </cell>
          <cell r="CK160">
            <v>0</v>
          </cell>
          <cell r="CN160">
            <v>46785690</v>
          </cell>
          <cell r="CO160" t="e">
            <v>#N/A</v>
          </cell>
          <cell r="CP160" t="e">
            <v>#N/A</v>
          </cell>
          <cell r="CQ160" t="e">
            <v>#N/A</v>
          </cell>
          <cell r="CR160">
            <v>80111600</v>
          </cell>
          <cell r="CS160" t="str">
            <v>https://community.secop.gov.co/Public/Tendering/OpportunityDetail/Index?noticeUID=CO1.NTC.9470024&amp;isFromPublicArea=True&amp;isModal=true&amp;asPopupView=true</v>
          </cell>
          <cell r="CT160" t="str">
            <v>En Ejecucion</v>
          </cell>
          <cell r="CU160">
            <v>46053</v>
          </cell>
          <cell r="CW160" t="str">
            <v>ENERO</v>
          </cell>
          <cell r="CX160" t="e">
            <v>#N/A</v>
          </cell>
          <cell r="CY160">
            <v>6</v>
          </cell>
          <cell r="CZ160" t="e">
            <v>#VALUE!</v>
          </cell>
        </row>
        <row r="161">
          <cell r="D161" t="str">
            <v>160-2026</v>
          </cell>
          <cell r="E161" t="str">
            <v>CPS-080-2026</v>
          </cell>
          <cell r="F161" t="str">
            <v>Contrato de Prestacion De Servicios Profesionales</v>
          </cell>
          <cell r="G161" t="str">
            <v>Contratación directa</v>
          </cell>
          <cell r="H161" t="str">
            <v>JUAN CAMILO CEPEDA COLORADO</v>
          </cell>
          <cell r="I161" t="str">
            <v>Cédula</v>
          </cell>
          <cell r="J161">
            <v>80033748</v>
          </cell>
          <cell r="K161">
            <v>3</v>
          </cell>
          <cell r="L161" t="str">
            <v>MASCULINO</v>
          </cell>
          <cell r="M161" t="str">
            <v>Natural</v>
          </cell>
          <cell r="N161" t="str">
            <v>Ninguno</v>
          </cell>
          <cell r="O161">
            <v>29994</v>
          </cell>
          <cell r="P161">
            <v>46192</v>
          </cell>
          <cell r="Q161">
            <v>44</v>
          </cell>
          <cell r="R161" t="str">
            <v>ABOGADO</v>
          </cell>
          <cell r="S161" t="str">
            <v>CALLE 150A 102B-47</v>
          </cell>
          <cell r="T161" t="str">
            <v xml:space="preserve">SANTAFE </v>
          </cell>
          <cell r="U161" t="str">
            <v>COLOMBIA</v>
          </cell>
          <cell r="V161" t="str">
            <v>JUANCADILLACS1@GMAIL.COM</v>
          </cell>
          <cell r="W161">
            <v>3024414400</v>
          </cell>
          <cell r="X161" t="str">
            <v>NA</v>
          </cell>
          <cell r="Y161" t="str">
            <v>NA</v>
          </cell>
          <cell r="Z161" t="str">
            <v>Titulo profesional + titulo especializacion de 0 meses de experiencia profesional a 22 meses de experiencia profesional (Resolución 861 de 2025)</v>
          </cell>
          <cell r="AA161" t="str">
            <v>El CONTRATISTA se obliga a prestar a la ENTIDAD con plena autonomía técnica y administrativa servicios profesionales especializados en la Oficina Asesora Jurídica del Ministerio de Ciencia, Tecnología e Innovación, brindando apoyo en realizar seguimiento y reporte del estado de procesos judiciales y extrajudiciales, gestionar el registro y reporte de procesos en el Sistema E-KOGUI y actualizar bases de datos de gestión jurídica.</v>
          </cell>
          <cell r="AB161" t="str">
            <v>2.2.2.1. Revisar y/o proyectar respuestas a las peticiones asignadas por el
supervisor, conceptos y/o consultas jurídicas solicitadas por las dependencias, ciudadanos y/o entidades teniendo en cuenta los procedimientos internos del
Ministerio y las directrices impartidas por el supervisor.
2.2.2.2. Brindar Soporte en la revisión y/o seguimiento a los procesos judiciales
y extrajudiciales de conformidad con las directrices impartidas por el Supervisor
en el marco de las competencias de la Oficina Asesora Jurídica.
2.2.2.3. Apoyar el trámite de rendición de informes y/o reportes relacionados
con los procesos judiciales y extrajudiciales, solicitados por las dependencias y/
autoridades competentes de conformidad con los procedimientos internos del
Ministerio y las directrices impartidas por el supervisor.
2.2.2.4. Realizar las capacitaciones sobre el uso y alcance del Sistema Único de
Gestión e Información de la Actividad Litigiosa del Estado – E-KOGUI que
convoque la Agencia Nacional de Defensa Jurídica del Estado, o el administrador
E-KOGUI de la entidad, así como realizar los cursos virtuales programados por
la misma ANDJE e informar al supervisor.
2.2.2.5. Brindar apoyo en la preparación del informe de Litigios, Demandas y
Conciliaciones requerido por la Dirección Administrativa y Financiera y la
revisión de la conciliación del reporte de Litigios, Demandas y Conciliaciones
enviado por la Dirección Administrativa y Financiera, para firma del Jefe de la
Oficina Asesora Jurídica.
2.2.2.6. Mantener actualizadas las bases de datos y matrices de información a
cargo de la Oficina Asesora Jurídica del Ministerio, de acuerdo con los trámites
asignados.</v>
          </cell>
          <cell r="AC161" t="str">
            <v>2.2.2.1. Revisar y/o proyectar respuestas a las peticiones asignadas por el supervisor, conceptos y/o consultas jurídicas solicitadas por las dependencias, ciudadanos y/o entidades teniendo en cuenta los procedimientos internos del Ministerio y las directrices impartidas por el supervisor.
2.2.2.2. Brindar Soporte en la revisión y/o seguimiento a los procesos judiciales y extrajudiciales de conformidad con las directrices impartidas por el Supervisor en el marco de las competencias de la Oficina Asesora Jurídica.
2.2.2.3. Apoyar el trámite de rendición de informes y/o reportes relacionados con los procesos judiciales y extrajudiciales, solicitados por las dependencias y/ autoridades competentes de conformidad con los procedimientos internos del Ministerio y las directrices impartidas por el supervisor.
2.2.2.4. Realizar las capacitaciones sobre el uso y alcance del Sistema Único de Gestión e Información de la Actividad Litigiosa del Estado – E-KOGUI que convoque la Agencia Nacional de Defensa Jurídica del Estado, o el administrador E-KOGUI de la entidad, así como realizar los cursos virtuales programados por la misma ANDJE e informar al supervisor.
2.2.2.5. Brindar apoyo en la preparación del informe de Litigios, Demandas y Conciliaciones requerido por la Dirección Administrativa y Financiera y la revisión de la conciliación del reporte de Litigios, Demandas y Conciliaciones enviado por la Dirección Administrativa y Financiera, para firma del Jefe de la Oficina Asesora Jurídica.
2.2.2.6. Mantener actualizadas las bases de datos y matrices de información a cargo de la Oficina Asesora Jurídica del Ministerio, de acuerdo con los trámites asignados.</v>
          </cell>
          <cell r="AD161" t="str">
            <v>Oficina Asesora Jurídica</v>
          </cell>
          <cell r="AE161" t="str">
            <v>ANDRES FELIPE VALENCIA LOPEZ</v>
          </cell>
          <cell r="AF161">
            <v>75097407</v>
          </cell>
          <cell r="AG161" t="str">
            <v>Secretaria General</v>
          </cell>
          <cell r="AH161">
            <v>46035</v>
          </cell>
          <cell r="AI161">
            <v>46036</v>
          </cell>
          <cell r="AJ161">
            <v>46216</v>
          </cell>
          <cell r="AK161">
            <v>180</v>
          </cell>
          <cell r="AL161">
            <v>40170000</v>
          </cell>
          <cell r="AM161" t="str">
            <v>No</v>
          </cell>
          <cell r="AN161">
            <v>6695000</v>
          </cell>
          <cell r="AS161" t="str">
            <v>INVERSION</v>
          </cell>
          <cell r="AT161" t="str">
            <v>NACION</v>
          </cell>
          <cell r="AU161" t="str">
            <v>No</v>
          </cell>
          <cell r="AW161" t="str">
            <v>Supervisión</v>
          </cell>
          <cell r="AX161" t="str">
            <v>ANDRES FELIPE VALENCIA LOPEZ</v>
          </cell>
          <cell r="AY161" t="str">
            <v>Cédula</v>
          </cell>
          <cell r="AZ161">
            <v>75097407</v>
          </cell>
          <cell r="BA161">
            <v>3</v>
          </cell>
          <cell r="BB161">
            <v>0</v>
          </cell>
          <cell r="BC161">
            <v>46036</v>
          </cell>
          <cell r="BD161">
            <v>46035</v>
          </cell>
          <cell r="BE161" t="str">
            <v>SEGUROS DEL ESTADO S.A.</v>
          </cell>
          <cell r="BF161" t="str">
            <v>2 CUMPLIMIENTO</v>
          </cell>
          <cell r="BG161" t="str">
            <v>1 PÓLIZA</v>
          </cell>
          <cell r="CJ161">
            <v>46216</v>
          </cell>
          <cell r="CK161">
            <v>0</v>
          </cell>
          <cell r="CN161">
            <v>40170000</v>
          </cell>
          <cell r="CO161" t="e">
            <v>#N/A</v>
          </cell>
          <cell r="CP161" t="e">
            <v>#N/A</v>
          </cell>
          <cell r="CQ161" t="e">
            <v>#N/A</v>
          </cell>
          <cell r="CR161">
            <v>80111600</v>
          </cell>
          <cell r="CS161" t="str">
            <v>https://community.secop.gov.co/Public/Tendering/OpportunityDetail/Index?noticeUID=CO1.NTC.9470027&amp;isFromPublicArea=True&amp;isModal=true&amp;asPopupView=true</v>
          </cell>
          <cell r="CT161" t="str">
            <v>En Ejecucion</v>
          </cell>
          <cell r="CU161">
            <v>46053</v>
          </cell>
          <cell r="CW161" t="str">
            <v>ENERO</v>
          </cell>
          <cell r="CX161" t="e">
            <v>#N/A</v>
          </cell>
          <cell r="CY161">
            <v>8</v>
          </cell>
          <cell r="CZ161" t="e">
            <v>#VALUE!</v>
          </cell>
        </row>
        <row r="162">
          <cell r="D162" t="str">
            <v>161-2026</v>
          </cell>
          <cell r="E162" t="str">
            <v>CPS-081-2026</v>
          </cell>
          <cell r="F162" t="str">
            <v>Contrato de Prestacion De Servicios Profesionales</v>
          </cell>
          <cell r="G162" t="str">
            <v>Contratación directa</v>
          </cell>
          <cell r="H162" t="str">
            <v>PAULA ANDREA DUARTE CASTAÑO</v>
          </cell>
          <cell r="I162" t="str">
            <v>Cédula</v>
          </cell>
          <cell r="J162">
            <v>1136886774</v>
          </cell>
          <cell r="K162">
            <v>9</v>
          </cell>
          <cell r="L162" t="str">
            <v>FEMENINO</v>
          </cell>
          <cell r="M162" t="str">
            <v>Natural</v>
          </cell>
          <cell r="N162" t="str">
            <v>Ninguno</v>
          </cell>
          <cell r="O162">
            <v>34631</v>
          </cell>
          <cell r="P162">
            <v>46192</v>
          </cell>
          <cell r="Q162">
            <v>31</v>
          </cell>
          <cell r="R162" t="str">
            <v>ABOGADO</v>
          </cell>
          <cell r="S162" t="str">
            <v xml:space="preserve">CARRERA 68 G  # 17 20 SUR CASA VILLA ADRIANA </v>
          </cell>
          <cell r="T162" t="str">
            <v>BOGOTA D.C.</v>
          </cell>
          <cell r="U162" t="str">
            <v>COLOMBIA</v>
          </cell>
          <cell r="V162" t="str">
            <v>PANDUCASTANO@GMAIL.COM</v>
          </cell>
          <cell r="W162">
            <v>3015807257</v>
          </cell>
          <cell r="X162" t="str">
            <v>NA</v>
          </cell>
          <cell r="Y162" t="str">
            <v>NA</v>
          </cell>
          <cell r="Z162" t="str">
            <v>Titulo profesional + titulo especializacion de 22 meses de experiencia profesional a 32 meses de experiencia profesional (Resolución 861 de 2025)</v>
          </cell>
          <cell r="AA162" t="str">
            <v>LA CONTRATISTA se obliga a prestar a la ENTIDAD, con plena autonomía, técnica y administrativa, sus servicios profesionales especializados en la Oficina Asesora Jurídica del Ministerio de Ciencia, Tecnología e Innovación, brindando apoyo en la gestión de cobro y/o acuerdos de pago de las acreencias a favor del Ministerio, así como, emitir conceptos jurídicos, atender consultas y peticiones.</v>
          </cell>
          <cell r="AB162" t="str">
            <v>2.2.2.1. Revisar y/o proyectar respuestas a las peticiones asignadas por el
supervisor, conceptos y/o consultas jurídicas solicitadas por las dependencias,
ciudadanos y/o entidades teniendo en cuenta los procedimientos internos del
Ministerio y las directrices impartidas por el supervisor.
2.2.2.2. Atender de manera oportuna los requerimientos y/o informes
solicitados por los diferentes entes de control, dependencias del Ministerio y/o
supervisor.
2.2.2.3. Adelantar las actuaciones jurídicas encaminadas a lograr el pago
voluntario de las acreencias a favor del Ministerio de conformidad con los
procedimientos establecidos de gestión de cobro de la Oficina Asesora Jurídica.
2.2.2.4. Apoyar en la proyección, dentro de los términos legales, de actos
administrativos como Mandamientos de Pago, Autos, Investigación de Bienes,
Nulidades, Excepciones, Embargo, Secuestro, Recursos y demás que se deriven
del proceso de cobro coactivo a cargo de la Oficina Asesora Jurídica del
Ministerio.
2.2.2.5. Apoyar en la preparación de las fichas técnicas que requieran ser
presentadas ante el Comité de Cartera, respecto de los procesos de cobro
persuasivo y/o coactivo del Ministerio.
2.2.2.6. Brindar soporte en reuniones y/o comités que considere pertinentes el
supervisor.
2.2.2.7. Mantener actualizadas las bases de datos y matrices de información a
cargo de la Oficina Asesora Jurídica del Ministerio, de acuerdo con los trámites
asignados, así como, los expedientes de los procesos en gestión de cobro.</v>
          </cell>
          <cell r="AC162" t="str">
            <v>2.2.2.1. Revisar y/o proyectar respuestas a las peticiones asignadas por el supervisor, conceptos y/o consultas jurídicas solicitadas por las dependencias, ciudadanos y/o entidades teniendo en cuenta los procedimientos internos del Ministerio y las directrices impartidas por el supervisor.
2.2.2.2. Atender de manera oportuna los requerimientos y/o informes solicitados por los diferentes entes de control, dependencias del Ministerio y/o supervisor.
2.2.2.3. Adelantar las actuaciones jurídicas encaminadas a lograr el pago voluntario de las acreencias a favor del Ministerio de conformidad con los procedimientos establecidos de gestión de cobro de la Oficina Asesora Jurídica. 
2.2.2.4. Apoyar en la proyección, dentro de los términos legales, de actos administrativos como Mandamientos de Pago, Autos, Investigación de Bienes, Nulidades, Excepciones, Embargo, Secuestro, Recursos y demás que se deriven del proceso de cobro coactivo a cargo de la Oficina Asesora Jurídica del Ministerio.
2.2.2.5. Apoyar en la preparación de las fichas técnicas que requieran ser presentadas ante el Comité de Cartera, respecto de los procesos de cobro persuasivo y/o coactivo del Ministerio.
2.2.2.6. Brindar soporte en reuniones y/o comités que considere pertinentes el supervisor.
2.2.2.7. Mantener actualizadas las bases de datos y matrices de información a cargo de la Oficina Asesora Jurídica del Ministerio, de acuerdo con los trámites asignados, así como, los expedientes de los procesos en gestión de cobro.</v>
          </cell>
          <cell r="AD162" t="str">
            <v>Oficina Asesora Jurídica</v>
          </cell>
          <cell r="AE162" t="str">
            <v>ANDRES FELIPE VALENCIA LOPEZ</v>
          </cell>
          <cell r="AF162">
            <v>75097407</v>
          </cell>
          <cell r="AG162" t="str">
            <v>Secretaria General</v>
          </cell>
          <cell r="AH162">
            <v>46036</v>
          </cell>
          <cell r="AI162">
            <v>46037</v>
          </cell>
          <cell r="AJ162">
            <v>46217</v>
          </cell>
          <cell r="AK162">
            <v>180</v>
          </cell>
          <cell r="AL162">
            <v>46785690</v>
          </cell>
          <cell r="AM162" t="str">
            <v>No</v>
          </cell>
          <cell r="AN162">
            <v>7797615</v>
          </cell>
          <cell r="AS162" t="str">
            <v>INVERSION</v>
          </cell>
          <cell r="AT162" t="str">
            <v>NACION</v>
          </cell>
          <cell r="AU162" t="str">
            <v>No</v>
          </cell>
          <cell r="AW162" t="str">
            <v>Supervisión</v>
          </cell>
          <cell r="AX162" t="str">
            <v>ANDRES FELIPE VALENCIA LOPEZ</v>
          </cell>
          <cell r="AY162" t="str">
            <v>Cédula</v>
          </cell>
          <cell r="AZ162">
            <v>75097407</v>
          </cell>
          <cell r="BA162">
            <v>3</v>
          </cell>
          <cell r="BB162">
            <v>0</v>
          </cell>
          <cell r="BC162">
            <v>46037</v>
          </cell>
          <cell r="BD162">
            <v>46037</v>
          </cell>
          <cell r="BE162" t="str">
            <v>SEGUROS DEL ESTADO S.A.</v>
          </cell>
          <cell r="BF162" t="str">
            <v>2 CUMPLIMIENTO</v>
          </cell>
          <cell r="BG162" t="str">
            <v>1 PÓLIZA</v>
          </cell>
          <cell r="CJ162">
            <v>46217</v>
          </cell>
          <cell r="CK162">
            <v>0</v>
          </cell>
          <cell r="CN162">
            <v>46785690</v>
          </cell>
          <cell r="CO162" t="e">
            <v>#N/A</v>
          </cell>
          <cell r="CP162" t="e">
            <v>#N/A</v>
          </cell>
          <cell r="CQ162" t="e">
            <v>#N/A</v>
          </cell>
          <cell r="CR162">
            <v>80111600</v>
          </cell>
          <cell r="CS162" t="str">
            <v>https://community.secop.gov.co/Public/Tendering/OpportunityDetail/Index?noticeUID=CO1.NTC.9470029&amp;isFromPublicArea=True&amp;isModal=true&amp;asPopupView=true</v>
          </cell>
          <cell r="CT162" t="str">
            <v>En Ejecucion</v>
          </cell>
          <cell r="CU162">
            <v>46053</v>
          </cell>
          <cell r="CW162" t="str">
            <v>ENERO</v>
          </cell>
          <cell r="CX162" t="e">
            <v>#N/A</v>
          </cell>
          <cell r="CY162">
            <v>2</v>
          </cell>
          <cell r="CZ162" t="e">
            <v>#VALUE!</v>
          </cell>
        </row>
        <row r="163">
          <cell r="D163" t="str">
            <v>162-2026</v>
          </cell>
          <cell r="E163" t="str">
            <v>CPS-082-2026</v>
          </cell>
          <cell r="F163" t="str">
            <v>Contrato de Prestacion De Servicios Profesionales</v>
          </cell>
          <cell r="G163" t="str">
            <v>Contratación directa</v>
          </cell>
          <cell r="H163" t="str">
            <v>FLOR ANGELICA ESPINOSA SANCHEZ</v>
          </cell>
          <cell r="I163" t="str">
            <v>Cédula</v>
          </cell>
          <cell r="J163">
            <v>1022361427</v>
          </cell>
          <cell r="K163">
            <v>0</v>
          </cell>
          <cell r="L163" t="str">
            <v>MASCULINO</v>
          </cell>
          <cell r="M163" t="str">
            <v>Natural</v>
          </cell>
          <cell r="N163" t="str">
            <v>Ninguno</v>
          </cell>
          <cell r="O163">
            <v>32899</v>
          </cell>
          <cell r="P163">
            <v>46192</v>
          </cell>
          <cell r="Q163">
            <v>36</v>
          </cell>
          <cell r="R163" t="str">
            <v>DERECHO</v>
          </cell>
          <cell r="S163" t="str">
            <v>CARRERA 65 NO. 22A-43</v>
          </cell>
          <cell r="T163" t="str">
            <v>BOGOTA D.C.</v>
          </cell>
          <cell r="U163" t="str">
            <v>COLOMBIA</v>
          </cell>
          <cell r="V163" t="str">
            <v>FLORANGELICAE@GMAIL.COM</v>
          </cell>
          <cell r="W163">
            <v>3045864302</v>
          </cell>
          <cell r="X163" t="str">
            <v>NA</v>
          </cell>
          <cell r="Y163" t="str">
            <v>NA</v>
          </cell>
          <cell r="Z163" t="str">
            <v>Titulo profesional + titulo especializacion de 22 meses de experiencia profesional a 32 meses de experiencia profesional (Resolución 861 de 2025)</v>
          </cell>
          <cell r="AA163" t="str">
            <v>LA CONTRATISTA se obliga a prestar a la ENTIDAD con plena autonomía técnica y administrativa, servicios profesionales especializados en la Oficina Asesora Jurídica del Ministerio de Ciencia, Tecnología e Innovación, brindando apoyo en analizar y estudiar asuntos jurídicos asignados, proyectar respuestas a conceptos legales, actos administrativos, y revisar documentos de cooperación y memorandos de entendimiento en el ámbito de la competencia de la dependencia.</v>
          </cell>
          <cell r="AB163" t="str">
            <v>2.2.2.1. Revisar y/o proyectar respuestas a las peticiones asignadas por el
supervisor, conceptos y/o consultas jurídicas solicitadas por las dependencias, ciudadanos y/o entidades teniendo en cuenta los procedimientos internos del
Ministerio y las directrices impartidas por el supervisor.
2.2.2.2. Revisar y/o proyectar los actos administrativos en el marco de las
competencias de la Oficina Asesora Jurídica.
2.2.2.3. Revisar, de conformidad con la información suministrada por las
dependencias del Ministerio, de memorandos de entendimiento, cartas de
intención y demás documentos similares, en el marco de las competencias de
la Oficina Asesora Jurídica.
2.2.2.4. Apoyar, de conformidad con la información suministrada por las
dependencias del Ministerio, en las respuestas a las solicitudes de conceptos
sobre proyectos de Ley y/o Decretos, que sean asignados por el supervisor.
2.2.2.5. Adelantar el trámite de los procesos disciplinarios en etapa de
juzgamiento, asignados por el supervisor, de acuerdo con los procedimientos
Internos de la Entidad.
2.2.2.6. Mantener actualizadas las bases de datos y matrices de información a
cargo de la Oficina Asesora Jurídica del Ministerio, de acuerdo con los trámites
asignados.</v>
          </cell>
          <cell r="AC163" t="str">
            <v>2.2.2.1. Revisar y/o proyectar respuestas a las peticiones asignadas por el supervisor, conceptos y/o consultas jurídicas solicitadas por las dependencias, ciudadanos y/o entidades teniendo en cuenta los procedimientos internos del Ministerio y las directrices impartidas por el supervisor.
2.2.2.2. Revisar y/o proyectar los actos administrativos en el marco de las competencias de la Oficina Asesora Jurídica.
2.2.2.3. Revisar, de conformidad con la información suministrada por las dependencias del Ministerio, de memorandos de entendimiento, cartas de intención y demás documentos similares, en el marco de las competencias de la Oficina Asesora Jurídica.
2.2.2.4. Apoyar, de conformidad con la información suministrada por las dependencias del Ministerio, en las respuestas a las solicitudes de conceptos sobre proyectos de Ley y/o Decretos, que sean asignados por el supervisor.
2.2.2.5. Adelantar el trámite de los procesos disciplinarios en etapa de juzgamiento, asignados por el supervisor, de acuerdo con los procedimientos Internos de la Entidad.
2.2.2.6. Mantener actualizadas las bases de datos y matrices de información a cargo de la Oficina Asesora Jurídica del Ministerio, de acuerdo con los trámites asignados.</v>
          </cell>
          <cell r="AD163" t="str">
            <v>Oficina Asesora Jurídica</v>
          </cell>
          <cell r="AE163" t="str">
            <v>ANDRES FELIPE VALENCIA LOPEZ</v>
          </cell>
          <cell r="AF163">
            <v>75097407</v>
          </cell>
          <cell r="AG163" t="str">
            <v>Secretaria General</v>
          </cell>
          <cell r="AH163">
            <v>46035</v>
          </cell>
          <cell r="AI163">
            <v>46036</v>
          </cell>
          <cell r="AJ163">
            <v>46216</v>
          </cell>
          <cell r="AK163">
            <v>180</v>
          </cell>
          <cell r="AL163">
            <v>46785690</v>
          </cell>
          <cell r="AM163" t="str">
            <v>No</v>
          </cell>
          <cell r="AN163">
            <v>7797615</v>
          </cell>
          <cell r="AS163" t="str">
            <v>INVERSION</v>
          </cell>
          <cell r="AT163" t="str">
            <v>NACION</v>
          </cell>
          <cell r="AU163" t="str">
            <v>No</v>
          </cell>
          <cell r="AW163" t="str">
            <v>Supervisión</v>
          </cell>
          <cell r="AX163" t="str">
            <v>ANDRES FELIPE VALENCIA LOPEZ</v>
          </cell>
          <cell r="AY163" t="str">
            <v>Cédula</v>
          </cell>
          <cell r="AZ163">
            <v>75097407</v>
          </cell>
          <cell r="BA163">
            <v>3</v>
          </cell>
          <cell r="BB163">
            <v>0</v>
          </cell>
          <cell r="BC163">
            <v>46035</v>
          </cell>
          <cell r="BD163">
            <v>46035</v>
          </cell>
          <cell r="BE163" t="str">
            <v>ASEGURADORA SOLIDARIA DE COLOMBIA</v>
          </cell>
          <cell r="BF163" t="str">
            <v>2 CUMPLIMIENTO</v>
          </cell>
          <cell r="BG163" t="str">
            <v>1 PÓLIZA</v>
          </cell>
          <cell r="CJ163">
            <v>46216</v>
          </cell>
          <cell r="CK163">
            <v>0</v>
          </cell>
          <cell r="CN163">
            <v>46785690</v>
          </cell>
          <cell r="CO163" t="e">
            <v>#N/A</v>
          </cell>
          <cell r="CP163" t="e">
            <v>#N/A</v>
          </cell>
          <cell r="CQ163" t="e">
            <v>#N/A</v>
          </cell>
          <cell r="CR163">
            <v>80111600</v>
          </cell>
          <cell r="CS163" t="str">
            <v>https://community.secop.gov.co/Public/Tendering/OpportunityDetail/Index?noticeUID=CO1.NTC.9470222&amp;isFromPublicArea=True&amp;isModal=true&amp;asPopupView=true</v>
          </cell>
          <cell r="CT163" t="str">
            <v>En Ejecucion</v>
          </cell>
          <cell r="CU163">
            <v>46053</v>
          </cell>
          <cell r="CW163" t="str">
            <v>ENERO</v>
          </cell>
          <cell r="CX163" t="e">
            <v>#N/A</v>
          </cell>
          <cell r="CY163">
            <v>0</v>
          </cell>
          <cell r="CZ163" t="e">
            <v>#VALUE!</v>
          </cell>
        </row>
        <row r="164">
          <cell r="D164" t="str">
            <v>163-2026</v>
          </cell>
          <cell r="E164" t="str">
            <v>CPS-083-2026</v>
          </cell>
          <cell r="F164" t="str">
            <v>Contrato de Prestacion De Servicios Profesionales</v>
          </cell>
          <cell r="G164" t="str">
            <v>Contratación directa</v>
          </cell>
          <cell r="H164" t="str">
            <v>DARWIN ALBERTO PEREZ GUEVARA
CEDIDO A:
JUAN SANTIAGO CORTES GONZALEZ</v>
          </cell>
          <cell r="I164" t="str">
            <v>Cédula</v>
          </cell>
          <cell r="J164">
            <v>1032359653</v>
          </cell>
          <cell r="K164">
            <v>9</v>
          </cell>
          <cell r="L164" t="str">
            <v>MASCULINO</v>
          </cell>
          <cell r="M164" t="str">
            <v>Natural</v>
          </cell>
          <cell r="N164" t="str">
            <v>Ninguno</v>
          </cell>
          <cell r="O164">
            <v>31464</v>
          </cell>
          <cell r="P164">
            <v>46192</v>
          </cell>
          <cell r="Q164">
            <v>40</v>
          </cell>
          <cell r="R164" t="str">
            <v>DOCTOR EN CIENCIAS - FISICA</v>
          </cell>
          <cell r="S164" t="str">
            <v>CALLE 143 N° 9-80 APARTAMENTO 202</v>
          </cell>
          <cell r="T164" t="str">
            <v>COLON</v>
          </cell>
          <cell r="U164" t="str">
            <v>COLOMBIA</v>
          </cell>
          <cell r="V164" t="str">
            <v>JSCORTESG@UNAL.EDU.CO</v>
          </cell>
          <cell r="W164">
            <v>3102710685</v>
          </cell>
          <cell r="X164" t="str">
            <v>NA</v>
          </cell>
          <cell r="Y164" t="str">
            <v>NA</v>
          </cell>
          <cell r="Z164" t="str">
            <v>Titulo profesional + titulo especializacion de 22 meses de experiencia profesional a 32 meses de experiencia profesional (Resolución 861 de 2025)</v>
          </cell>
          <cell r="AA164" t="str">
            <v>Prestar a la entidad con plena autonomía técnica y administrativa servicios profesionales especializados a la Dirección de Ciencia para apoyar las actividades de análisis de la producción científica y establecer dinámicas y tendencias, relacionadas de las actividades de CTeI.</v>
          </cell>
          <cell r="AB164" t="str">
            <v>2.2.2.1. Apoyar los procesos de gestión, limpieza y mantenimiento de datos sobre el SNCTeI que estén
enmarcadas en el Proyecto de Modernización del SNCTeI.
2.2.2.2. Implementar sistemas de recopilación, organización, análisis y visualización, y otras
estrategias que permitan optimizar la eficiencia estadística y la calidad de la información en el marco
del Proyecto de Modernización del SNCTeI.
2.2.2.3. Identificar, analizar e interpretar tendencias y patrones a partir de las bases de datos sobre el
SNCTeI, con miras a fortalecer los procesos de toma de decisión en el marco del Proyecto de
Modernización del SNCTeI.
2.2.2.4. Utilizar técnicas de modelado y estadística avanzada para desarrollar modelos predictivos que
permitan anticipar tendencias en el SNCTeI, en el marco del Proyecto de Modernización del SNCTeI.
2.2.2.5. Orientar y apoyar los procesos de creación de visualizaciones claras y efectivas para apoyar
los procesos de toma de decisión y los procesos de socialización relacionados con el Proyecto de
Modernización del SNCTeI.
2.2.2.6. Realizar informes sobre los estados y tendencias del SNCTeI en el marco del proyecto de
Modernización del SNCTeI.
2.2.2.7. Mantener actualizados los repositorios y sistemas de información que MinCiencias destine
para el registro de avances y resultados relacionados con el Proyecto de Modernización del SNCTeI.
2.2.2.8. Diseñar e implementar estrategias para la socialización y, cuando esta aplique, la capacitación
sobre avances y resultados relacionados con la ejecución del Proyecto de Modernización del SNCTeI.
2.2.2.9. Proyectar, de acuerdo con su competencia y con relación a los asuntos asignados, respuestas
a las consultas, peticiones, quejas y reclamos radicadas en la dependencia por los usuarios internos
y externos, tomando en consideración los términos de Ley y los procedimientos internos establecidos.
2.2.2.10. Apoyar la ejecución del Plan de acción de la Dirección de Ciencia.
2.2.2.11. Realizar recolección de la información requerida para soportar procesos como
presentaciones y eventos.
2.2.2.12. Asistir a eventos y/o reuniones definidas por la supervisión y/o Director de la Dirección de
Ciencia.
2.2.2.13. Preparar los informes pertinentes sobre el avance en las obligaciones relacionadas con las
actividades de análisis en la producción científica y el establecimiento de dinámicas y tendencias
relacionadas de las actividades de CTeI.</v>
          </cell>
          <cell r="AC164" t="str">
            <v>2.2.2.1. Apoyar los procesos de gestión, limpieza y mantenimiento de datos sobre el SNCTeI que estén enmarcadas en el Proyecto de Modernización del SNCTeI.
2.2.2.2. Implementar sistemas de recopilación, organización, análisis y visualización, y otras estrategias que permitan optimizar la eficiencia estadística y la calidad de la información en el marco del Proyecto de Modernización del SNCTeI.
2.2.2.3. Identificar, analizar e interpretar tendencias y patrones a partir de las bases de datos sobre el SNCTeI, con miras a fortalecer los procesos de toma de decisión en el marco del Proyecto de Modernización del SNCTeI.
2.2.2.4. Utilizar técnicas de modelado y estadística avanzada para desarrollar modelos predictivos que permitan anticipar tendencias en el SNCTeI, en el marco del Proyecto de Modernización del SNCTeI.
2.2.2.5. Orientar y apoyar los procesos de creación de visualizaciones claras y efectivas para apoyar los procesos de toma de decisión y los procesos de socialización relacionados con el Proyecto de Modernización del SNCTeI.
2.2.2.6. Realizar informes sobre los estados y tendencias del SNCTeI en el marco del proyecto de Modernización del SNCTeI.
2.2.2.7. Mantener actualizados los repositorios y sistemas de información que MinCiencias destine para el registro de avances y resultados relacionados con el Proyecto de Modernización del SNCTeI.
2.2.2.8. Diseñar e implementar estrategias para la socialización y, cuando esta aplique, la capacitación sobre avances y resultados relacionados con la ejecución del Proyecto de Modernización del SNCTeI.
2.2.2.9. Proyectar, de acuerdo con su competencia y con relación a los asuntos asignados, respuestas a las consultas, peticiones, quejas y reclamos radicadas en la dependencia por los usuarios internos y externos, tomando en consideración los términos de Ley y los procedimientos internos establecidos.
2.2.2.10. Apoyar la ejecución del Plan de acción de la Dirección de Ciencia.
2.2.2.11. Realizar recolección de la información requerida para soportar procesos como presentaciones y eventos.
2.2.2.12. Asistir a eventos y/o reuniones definidas por la supervisión y/o Director de la Dirección de Ciencia.
2.2.2.13. Preparar los informes pertinentes sobre el avance en las obligaciones relacionadas con las actividades de análisis en la producción científica y el establecimiento de dinámicas y tendencias relacionadas de las actividades de CTeI.</v>
          </cell>
          <cell r="AD164" t="str">
            <v>Dirección de Ciencia</v>
          </cell>
          <cell r="AE164" t="str">
            <v>ANDRES FELIPE VALENCIA LOPEZ</v>
          </cell>
          <cell r="AF164">
            <v>75097407</v>
          </cell>
          <cell r="AG164" t="str">
            <v>Secretaria General</v>
          </cell>
          <cell r="AH164">
            <v>46036</v>
          </cell>
          <cell r="AI164">
            <v>46037</v>
          </cell>
          <cell r="AJ164">
            <v>46217</v>
          </cell>
          <cell r="AK164">
            <v>180</v>
          </cell>
          <cell r="AL164">
            <v>47740500</v>
          </cell>
          <cell r="AM164" t="str">
            <v>No</v>
          </cell>
          <cell r="AN164">
            <v>7956750</v>
          </cell>
          <cell r="AS164" t="str">
            <v>INVERSION</v>
          </cell>
          <cell r="AT164" t="str">
            <v>NACION</v>
          </cell>
          <cell r="AU164" t="str">
            <v>No</v>
          </cell>
          <cell r="AW164" t="str">
            <v>Supervisión</v>
          </cell>
          <cell r="AX164" t="str">
            <v xml:space="preserve">KEVIN FERNANDO HENAO MARTINEZ </v>
          </cell>
          <cell r="AY164" t="str">
            <v>Cédula</v>
          </cell>
          <cell r="AZ164">
            <v>1152202917</v>
          </cell>
          <cell r="BA164">
            <v>9</v>
          </cell>
          <cell r="BB164" t="str">
            <v>Asesor, Código 1020 Grado 13</v>
          </cell>
          <cell r="BC164">
            <v>46064</v>
          </cell>
          <cell r="BD164">
            <v>46032</v>
          </cell>
          <cell r="BE164" t="str">
            <v>ASEGURADORA SOLIDARIA DE COLOMBIA</v>
          </cell>
          <cell r="BF164" t="str">
            <v>2 CUMPLIMIENTO</v>
          </cell>
          <cell r="BG164" t="str">
            <v>1 PÓLIZA</v>
          </cell>
          <cell r="CD164">
            <v>46063</v>
          </cell>
          <cell r="CJ164">
            <v>46217</v>
          </cell>
          <cell r="CK164">
            <v>0</v>
          </cell>
          <cell r="CM164" t="str">
            <v>CEDIDO A:
JUAN SANTIAGO CORTES GONZALEZ</v>
          </cell>
          <cell r="CN164">
            <v>47740500</v>
          </cell>
          <cell r="CO164" t="e">
            <v>#N/A</v>
          </cell>
          <cell r="CP164" t="e">
            <v>#N/A</v>
          </cell>
          <cell r="CQ164" t="e">
            <v>#N/A</v>
          </cell>
          <cell r="CR164">
            <v>80111600</v>
          </cell>
          <cell r="CS164" t="str">
            <v>https://community.secop.gov.co/Public/Tendering/OpportunityDetail/Index?noticeUID=CO1.NTC.9477947&amp;isFromPublicArea=True&amp;isModal=true&amp;asPopupView=true</v>
          </cell>
          <cell r="CT164" t="str">
            <v>En Ejecucion</v>
          </cell>
          <cell r="CU164">
            <v>46053</v>
          </cell>
          <cell r="CV164">
            <v>46081</v>
          </cell>
          <cell r="CW164" t="str">
            <v>FEBRERO</v>
          </cell>
          <cell r="CX164" t="e">
            <v>#N/A</v>
          </cell>
          <cell r="CY164">
            <v>2</v>
          </cell>
          <cell r="CZ164" t="e">
            <v>#VALUE!</v>
          </cell>
        </row>
        <row r="165">
          <cell r="D165" t="str">
            <v>164-2026</v>
          </cell>
          <cell r="E165" t="str">
            <v>CPS-084-2026</v>
          </cell>
          <cell r="F165" t="str">
            <v>Contrato de Prestacion De Servicios Profesionales</v>
          </cell>
          <cell r="G165" t="str">
            <v>Contratación directa</v>
          </cell>
          <cell r="H165" t="str">
            <v>MARIA ALEJANDRA CRISTANCHO MORA</v>
          </cell>
          <cell r="I165" t="str">
            <v>Cédula</v>
          </cell>
          <cell r="J165">
            <v>1023933901</v>
          </cell>
          <cell r="K165">
            <v>1</v>
          </cell>
          <cell r="L165" t="str">
            <v>FEMENINO</v>
          </cell>
          <cell r="M165" t="str">
            <v>Natural</v>
          </cell>
          <cell r="N165" t="str">
            <v>Ninguno</v>
          </cell>
          <cell r="O165">
            <v>34503</v>
          </cell>
          <cell r="P165">
            <v>46192</v>
          </cell>
          <cell r="Q165">
            <v>32</v>
          </cell>
          <cell r="R165" t="str">
            <v>COMUNICADOR SOCIAL	- POLITOLOGO</v>
          </cell>
          <cell r="S165" t="str">
            <v xml:space="preserve">TV 37 NO. 20-12 </v>
          </cell>
          <cell r="T165" t="str">
            <v>BOGOTA D.C.</v>
          </cell>
          <cell r="U165" t="str">
            <v>COLOMBIA</v>
          </cell>
          <cell r="V165" t="str">
            <v>ALEJACRISTANCHO.1806@GMAIL.COM</v>
          </cell>
          <cell r="W165">
            <v>3122746872</v>
          </cell>
          <cell r="X165" t="str">
            <v>NA</v>
          </cell>
          <cell r="Y165" t="str">
            <v>NA</v>
          </cell>
          <cell r="Z165" t="str">
            <v>Titulo profesional + titulo especializacion de 22 meses de experiencia profesional a 32 meses de experiencia profesional (Resolución 861 de 2025)</v>
          </cell>
          <cell r="AA165" t="str">
            <v>Prestar servicios profesionales especializados a la Dirección de Ciencia, con plena autonomía técnica y administrativa, orientados a apoyar la estructuración, gestión y seguimiento de las actividades misionales en Ciencia, Tecnología e Innovación CTeI en especial en los procesos de planeación estratégica y fortalecimiento institucional, para el cumplimiento de los objetivos de la Dirección.</v>
          </cell>
          <cell r="AB165" t="str">
            <v>2.2.2.1 Apoyar el diseño, ejecución y seguimiento de estrategias y proyectos orientados a mejorar los
procesos de planeación, gestión interna y fortalecimiento institucional de la Dirección de Ciencia.
2.2.2.2 Elaborar, revisar y validar documentos técnicos, informes, conceptos y demás insumos
requeridos por el supervisor, garantizando su calidad y pertinencia conforme al objeto contractual.
2.2.2.3 Identificar oportunidades de mejora en los procedimientos administrativos y procedimentales
de la Dirección de Ciencia, proponiendo ajustes o nuevas herramientas que contribuyan a la
eficiencia operativa.
2.2.2.4 Acompañar la evaluación técnica y seguimiento de políticas, programas y proyectos en
ciencia, tecnología e innovación, con énfasis en los mecanismos de ampliación de capacidades,
generación de conocimiento y articulación Academia-Empresa-Estado-Sociedad.
2.2.2.5 Apoyar la revisión y elaboración de actos administrativos, respuestas a PQRSD, y demás
documentos asignados en el marco de las competencias de la Dirección.
2.2.2.6 Participar en consejos, comités, mesas técnicas, reuniones de trabajo y visitas de
seguimiento, según indicación del supervisor, representando a la Dirección de Ciencia cuando sea
requerido.
2.2.2.7 Apoyar la supervisión de contratos asignados por el supervisor del contrato.
2.2.2.8 Organizar el archivo documental, en físico o digital según aplique, correspondiente a los
trámites asignados, y realizar su entrega al supervisor al finalizar el contrato.
2.2.2.9 Las demás inherentes o necesarias para la correcta ejecución del objeto contractual.</v>
          </cell>
          <cell r="AC165" t="str">
            <v>2.2.2.1 Apoyar el diseño, ejecución y seguimiento de estrategias y proyectos orientados a mejorar los procesos de planeación, gestión interna y fortalecimiento institucional de la Dirección de Ciencia.
2.2.2.2 Elaborar, revisar y validar documentos técnicos, informes, conceptos y demás insumos requeridos por el supervisor, garantizando su calidad y pertinencia conforme al objeto contractual.
2.2.2.3 Identificar oportunidades de mejora en los procedimientos administrativos y procedimentales de la Dirección de Ciencia, proponiendo ajustes o nuevas herramientas que contribuyan a la eficiencia operativa.
2.2.2.4 Acompañar la evaluación técnica y seguimiento de políticas, programas y proyectos en ciencia, tecnología e innovación, con énfasis en los mecanismos de ampliación de capacidades, generación de conocimiento y articulación Academia-Empresa-Estado-Sociedad.
2.2.2.5 Apoyar la revisión y elaboración de actos administrativos, respuestas a PQRSD, y demás documentos asignados en el marco de las competencias de la Dirección.
2.2.2.6 Participar en consejos, comités, mesas técnicas, reuniones de trabajo y visitas de seguimiento, según indicación del supervisor, representando a la Dirección de Ciencia cuando sea requerido.
2.2.2.7 Apoyar la supervisión de contratos asignados por el supervisor del contrato.
2.2.2.8 Organizar el archivo documental, en físico o digital según aplique, correspondiente a los trámites asignados, y realizar su entrega al supervisor al finalizar el contrato.
2.2.2.9 Las demás inherentes o necesarias para la correcta ejecución del objeto contractual.</v>
          </cell>
          <cell r="AD165" t="str">
            <v>Dirección de Ciencia</v>
          </cell>
          <cell r="AE165" t="str">
            <v>ANDRES FELIPE VALENCIA LOPEZ</v>
          </cell>
          <cell r="AF165">
            <v>75097407</v>
          </cell>
          <cell r="AG165" t="str">
            <v>Secretaria General</v>
          </cell>
          <cell r="AH165">
            <v>46044</v>
          </cell>
          <cell r="AI165">
            <v>46045</v>
          </cell>
          <cell r="AJ165">
            <v>46225</v>
          </cell>
          <cell r="AK165">
            <v>180</v>
          </cell>
          <cell r="AL165">
            <v>54000000</v>
          </cell>
          <cell r="AM165" t="str">
            <v>No</v>
          </cell>
          <cell r="AN165">
            <v>9000000</v>
          </cell>
          <cell r="AS165" t="str">
            <v>INVERSION</v>
          </cell>
          <cell r="AT165" t="str">
            <v>NACION</v>
          </cell>
          <cell r="AU165" t="str">
            <v>No</v>
          </cell>
          <cell r="AW165" t="str">
            <v>Supervisión</v>
          </cell>
          <cell r="AX165" t="str">
            <v xml:space="preserve">KEVIN FERNANDO HENAO MARTINEZ </v>
          </cell>
          <cell r="AY165" t="str">
            <v>Cédula</v>
          </cell>
          <cell r="AZ165">
            <v>1152202917</v>
          </cell>
          <cell r="BA165">
            <v>9</v>
          </cell>
          <cell r="BB165" t="str">
            <v>Asesor, Código 1020 Grado 13</v>
          </cell>
          <cell r="BC165">
            <v>46045</v>
          </cell>
          <cell r="BD165">
            <v>46044</v>
          </cell>
          <cell r="BE165" t="str">
            <v>ASEGURADORA SOLIDARIA DE COLOMBIA</v>
          </cell>
          <cell r="BF165" t="str">
            <v>2 CUMPLIMIENTO</v>
          </cell>
          <cell r="BG165" t="str">
            <v>1 PÓLIZA</v>
          </cell>
          <cell r="CJ165">
            <v>46225</v>
          </cell>
          <cell r="CK165">
            <v>0</v>
          </cell>
          <cell r="CN165">
            <v>54000000</v>
          </cell>
          <cell r="CO165" t="e">
            <v>#N/A</v>
          </cell>
          <cell r="CP165" t="e">
            <v>#N/A</v>
          </cell>
          <cell r="CQ165" t="e">
            <v>#N/A</v>
          </cell>
          <cell r="CR165">
            <v>80111600</v>
          </cell>
          <cell r="CS165" t="str">
            <v>https://community.secop.gov.co/Public/Tendering/OpportunityDetail/Index?noticeUID=CO1.NTC.9676464&amp;isFromPublicArea=True&amp;isModal=true&amp;asPopupView=true</v>
          </cell>
          <cell r="CT165" t="str">
            <v>En Ejecucion</v>
          </cell>
          <cell r="CU165">
            <v>46053</v>
          </cell>
          <cell r="CW165" t="str">
            <v>ENERO</v>
          </cell>
          <cell r="CX165" t="e">
            <v>#N/A</v>
          </cell>
          <cell r="CY165">
            <v>1</v>
          </cell>
          <cell r="CZ165" t="e">
            <v>#VALUE!</v>
          </cell>
        </row>
        <row r="166">
          <cell r="D166" t="str">
            <v>165-2026</v>
          </cell>
          <cell r="E166" t="str">
            <v>CPS-STR-024-2026</v>
          </cell>
          <cell r="F166" t="str">
            <v>Contrato de Prestacion De Servicios Profesionales</v>
          </cell>
          <cell r="G166" t="str">
            <v>Contratación directa</v>
          </cell>
          <cell r="H166" t="str">
            <v>VICTOR NAYNN PIÑEROS CUERVO</v>
          </cell>
          <cell r="I166" t="str">
            <v>Cédula</v>
          </cell>
          <cell r="J166">
            <v>1010163288</v>
          </cell>
          <cell r="K166">
            <v>0</v>
          </cell>
          <cell r="L166">
            <v>0</v>
          </cell>
          <cell r="M166" t="str">
            <v>Natural</v>
          </cell>
          <cell r="N166" t="str">
            <v>Ninguno</v>
          </cell>
          <cell r="O166">
            <v>0</v>
          </cell>
          <cell r="P166">
            <v>46192</v>
          </cell>
          <cell r="Q166">
            <v>126</v>
          </cell>
          <cell r="R166" t="str">
            <v/>
          </cell>
          <cell r="S166" t="str">
            <v/>
          </cell>
          <cell r="T166" t="str">
            <v/>
          </cell>
          <cell r="U166" t="str">
            <v>COLOMBIA</v>
          </cell>
          <cell r="V166" t="str">
            <v/>
          </cell>
          <cell r="W166">
            <v>0</v>
          </cell>
          <cell r="X166" t="str">
            <v/>
          </cell>
          <cell r="Y166">
            <v>0</v>
          </cell>
          <cell r="Z166">
            <v>0</v>
          </cell>
          <cell r="AC166" t="str">
            <v/>
          </cell>
          <cell r="AD166" t="str">
            <v>Secretaría Técnica OCAD-SGR</v>
          </cell>
          <cell r="AE166" t="str">
            <v>CAROLINA OTILIA MONTEALEGRE CASTILLO</v>
          </cell>
          <cell r="AF166">
            <v>20928128</v>
          </cell>
          <cell r="AG166" t="str">
            <v>Secretaría Técnica OCAD-SGR</v>
          </cell>
          <cell r="AH166">
            <v>46035</v>
          </cell>
          <cell r="AI166">
            <v>46036</v>
          </cell>
          <cell r="AJ166">
            <v>46216</v>
          </cell>
          <cell r="AK166">
            <v>180</v>
          </cell>
          <cell r="AL166">
            <v>48000000</v>
          </cell>
          <cell r="AM166" t="str">
            <v>No</v>
          </cell>
          <cell r="AN166">
            <v>8000000</v>
          </cell>
          <cell r="AT166" t="str">
            <v>REGALIAS</v>
          </cell>
          <cell r="AU166" t="str">
            <v>No</v>
          </cell>
          <cell r="AW166" t="str">
            <v>Supervisión</v>
          </cell>
          <cell r="AX166" t="str">
            <v>CAROLINA OTILIA MONTEALEGRE CASTILLO</v>
          </cell>
          <cell r="AY166" t="str">
            <v>Cédula</v>
          </cell>
          <cell r="AZ166">
            <v>20928128</v>
          </cell>
          <cell r="BA166">
            <v>0</v>
          </cell>
          <cell r="BB166" t="str">
            <v>Director de Gestión de Recursos para la Ciencia la Tecnologia e Innovacion (CTeI)</v>
          </cell>
          <cell r="CJ166">
            <v>46216</v>
          </cell>
          <cell r="CK166">
            <v>0</v>
          </cell>
          <cell r="CN166">
            <v>48000000</v>
          </cell>
          <cell r="CO166" t="e">
            <v>#N/A</v>
          </cell>
          <cell r="CP166" t="e">
            <v>#N/A</v>
          </cell>
          <cell r="CQ166" t="e">
            <v>#N/A</v>
          </cell>
          <cell r="CS166" t="str">
            <v>https://community.secop.gov.co/Public/Tendering/OpportunityDetail/Index?noticeUID=CO1.NTC.9482699&amp;isFromPublicArea=True&amp;isModal=true&amp;asPopupView=true</v>
          </cell>
          <cell r="CX166" t="e">
            <v>#N/A</v>
          </cell>
          <cell r="CY166">
            <v>0</v>
          </cell>
          <cell r="CZ166">
            <v>0</v>
          </cell>
        </row>
        <row r="167">
          <cell r="D167" t="str">
            <v>166-2026</v>
          </cell>
          <cell r="E167" t="str">
            <v>CPS-085-2026</v>
          </cell>
          <cell r="F167" t="str">
            <v>Contrato de Prestacion De Servicios Profesionales</v>
          </cell>
          <cell r="G167" t="str">
            <v>Contratación directa</v>
          </cell>
          <cell r="H167" t="str">
            <v>MAYRA ALEJANDRA LOPEZ MEJIA</v>
          </cell>
          <cell r="I167" t="str">
            <v>Cédula</v>
          </cell>
          <cell r="J167">
            <v>1016004515</v>
          </cell>
          <cell r="K167">
            <v>9</v>
          </cell>
          <cell r="L167" t="str">
            <v>FEMENINO</v>
          </cell>
          <cell r="M167" t="str">
            <v>Natural</v>
          </cell>
          <cell r="N167" t="str">
            <v>Ninguno</v>
          </cell>
          <cell r="O167">
            <v>31989</v>
          </cell>
          <cell r="P167">
            <v>46192</v>
          </cell>
          <cell r="Q167">
            <v>38</v>
          </cell>
          <cell r="R167" t="str">
            <v>TRABAJADOR (A) SOCIAL	
ABOGADO</v>
          </cell>
          <cell r="S167" t="str">
            <v xml:space="preserve">CALLE 130 C  # 59 D 75 TORRE 2 APTO 1104 CONJUNTO PANORAMIA PARK  </v>
          </cell>
          <cell r="T167" t="str">
            <v>BOGOTA D.C.</v>
          </cell>
          <cell r="U167" t="str">
            <v>COLOMBIA</v>
          </cell>
          <cell r="V167" t="str">
            <v>MAY_SEIS@HOTMAIL.COM</v>
          </cell>
          <cell r="W167">
            <v>3138665056</v>
          </cell>
          <cell r="X167" t="str">
            <v>NA</v>
          </cell>
          <cell r="Y167" t="str">
            <v>NA</v>
          </cell>
          <cell r="Z167" t="str">
            <v>Titulo profesional + titulo especializacion de 0 meses de experiencia profesional a 22 meses de experiencia profesional (Resolución 861 de 2025)</v>
          </cell>
          <cell r="AA167" t="str">
            <v>El contratista se obliga a prestar a la Entidad, con plena autonomía técnica y administrativa, los servicios profesionales especializados para apoyar jurídicamente a la Oficina Asesora de Planeación e Innovación Institucional en la implementación, fortalecimiento y seguimiento del Sistema Integrado de Gestión y del Modelo Integrado de Planeación y Gestión MIPG, incluyendo la revisión normativa, contractual y documental, el acompañamiento a los comités institucionales, la elaboración de informes  jurídicos, y el apoyo a los mecanismos y estrategias de Ciencia, Tecnología e Innovación – CTeI en el marco de la normativa vigente y las directrices institucionales.</v>
          </cell>
          <cell r="AB167" t="str">
            <v>2.1.2.1 Brindar acompañamiento y apoyo jurídico a la Oficina Asesora de Planeación e Innovación Institucional en la implementación y
seguimiento de la ruta definida para el cumplimiento del objetivo estratégico de fortalecimiento institucional, en el marco del Modelo
Integrado de Planeación y Gestión – MIPG y del Sistema Integrado de Gestión – SIG, asegurando su articulación con las políticas
institucionales de mejora continua
2.1.2.2 Emitir recomendaciones jurídicas y normativas sobre los asuntos en los que deba pronunciarse el Jefe de la Oficina Asesora de
Planeación e Innovación Institucional, en su calidad de miembro de los diferentes comités institucionales, cuando así lo solicite la
supervisión del contrato.
2.1.2.3 Brindar acompañamiento jurídico permanente a los procesos del Ministerio en la implementación y fortalecimiento del Sistema
Integrado de Gestión, así como apoyar el seguimiento del Plan Anual de Mecanismos de Ciencia, Tecnología e Innovación – CTeI
(convocatorias, invitaciones, concursos), y la revisión contractual de los procesos y contratos bajo supervisión de la Oficina Asesora de
Planeación e Innovación Institucional.
2.1.2.4 Prestar apoyo jurídico a la Secretaría Técnica del Comité de Gestión y Desempeño Sectorial e Institucional – CGDSI y, en particular,
a la Mesa Técnica de Mejora Continua, en la planificación, desarrollo y seguimiento de las sesiones ordinarias y extraordinarias, incluyendo
la revisión y custodia de actas, así como la elaboración de informes sobre
.
2.1.2.5 Apoyar la revisión jurídica y concertación de los Términos de Referencia de los mecanismos de CTeI del Ministerio, así como la
ejecución de acciones orientadas al fortalecimiento de la cultura organizacional, promoviendo el uso y apropiación de herramientas y
metodologías de innovación interna.
.
2.1.2.6 Apoyar jurídicamente la revisión y proyección de respuestas a requerimientos relacionados con el Sistema Integrado de Gestión y
el Modelo Integrado de Planeación y Gestión, así como aquellos que sean solicitados por la Oficina Asesora de Planeación e Innovación
Institucional dentro del marco de sus competencias.
2.1.2.7 Prestar acompañamiento y apoyo jurídico, de manera sistemática y conforme a las instrucciones del supervisor, en los procesos
contractuales a cargo de la Oficina Asesora de Planeación e Innovación Institucional. Esto incluye el análisis, revisión y verificación de las
cuentas, informes y demás soportes presentados por los contratistas, con el fin de apoyar a la supervisión en la validación del cumplimiento
de las obligaciones contractuales y en la adecuada trazabilidad documental de cada contrato.</v>
          </cell>
          <cell r="AC167" t="str">
            <v>2.1.2.1 Brindar acompañamiento y apoyo jurídico a la Oficina Asesora de Planeación e Innovación Institucional en la implementación y seguimiento de la ruta definida para el cumplimiento del objetivo estratégico de fortalecimiento institucional, en el marco del Modelo Integrado de Planeación y Gestión – MIPG y del Sistema Integrado de Gestión – SIG, asegurando su articulación con las políticas institucionales de mejora continua
2.1.2.2 Emitir recomendaciones jurídicas y normativas sobre los asuntos en los que deba pronunciarse el Jefe de la Oficina Asesora de Planeación e Innovación Institucional, en su calidad de miembro de los diferentes comités institucionales, cuando así lo solicite la supervisión del contrato.
2.1.2.3 Brindar acompañamiento jurídico permanente a los procesos del Ministerio en la implementación y fortalecimiento del Sistema Integrado de Gestión, así como apoyar el seguimiento del Plan Anual de Mecanismos de Ciencia, Tecnología e Innovación – CTeI (convocatorias, invitaciones, concursos), y la revisión contractual de los procesos y contratos bajo supervisión de la Oficina Asesora de Planeación e Innovación Institucional.
2.1.2.4 Prestar apoyo jurídico a la Secretaría Técnica del Comité de Gestión y Desempeño Sectorial e Institucional – CGDSI y, en particular, a la Mesa Técnica de Mejora Continua, en la planificación, desarrollo y seguimiento de las sesiones ordinarias y extraordinarias, incluyendo la revisión y custodia de actas, así como la elaboración de informes sobre .
2.1.2.5 Apoyar la revisión jurídica y concertación de los Términos de Referencia de los mecanismos de CTeI del Ministerio, así como la ejecución de acciones orientadas al fortalecimiento de la cultura organizacional, promoviendo el uso y apropiación de herramientas y metodologías de innovación interna. .
2.1.2.6 Apoyar jurídicamente la revisión y proyección de respuestas a requerimientos relacionados con el Sistema Integrado de Gestión y el Modelo Integrado de Planeación y Gestión, así como aquellos que sean solicitados por la Oficina Asesora de Planeación e Innovación Institucional dentro del marco de sus competencias.
2.1.2.7 Prestar acompañamiento y apoyo jurídico, de manera sistemática y conforme a las instrucciones del supervisor, en los procesos contractuales a cargo de la Oficina Asesora de Planeación e Innovación Institucional. Esto incluye el análisis, revisión y verificación de las cuentas, informes y demás soportes presentados por los contratistas, con el fin de apoyar a la supervisión en la validación del cumplimiento de las obligaciones contractuales y en la adecuada trazabilidad documental de cada contrato.</v>
          </cell>
          <cell r="AD167" t="str">
            <v>Oficina Asesora de Planeación e Innovación Institucional</v>
          </cell>
          <cell r="AE167" t="str">
            <v>ANDRES FELIPE VALENCIA LOPEZ</v>
          </cell>
          <cell r="AF167">
            <v>75097407</v>
          </cell>
          <cell r="AG167" t="str">
            <v>Secretaria General</v>
          </cell>
          <cell r="AH167">
            <v>46035</v>
          </cell>
          <cell r="AI167">
            <v>46038</v>
          </cell>
          <cell r="AJ167">
            <v>46218</v>
          </cell>
          <cell r="AK167">
            <v>180</v>
          </cell>
          <cell r="AL167">
            <v>38192400</v>
          </cell>
          <cell r="AM167" t="str">
            <v>No</v>
          </cell>
          <cell r="AN167">
            <v>6365400</v>
          </cell>
          <cell r="AS167" t="str">
            <v>INVERSION</v>
          </cell>
          <cell r="AT167" t="str">
            <v>NACION</v>
          </cell>
          <cell r="AU167" t="str">
            <v>No</v>
          </cell>
          <cell r="AW167" t="str">
            <v>Supervisión</v>
          </cell>
          <cell r="AX167" t="str">
            <v>CESAR FABIAN GOMEZ VEGA</v>
          </cell>
          <cell r="AY167" t="str">
            <v>Cédula</v>
          </cell>
          <cell r="AZ167">
            <v>79557492</v>
          </cell>
          <cell r="BA167">
            <v>9</v>
          </cell>
          <cell r="BB167" t="str">
            <v>Jefe Oficina Asesora de Planeacion e Innovacion Institucional</v>
          </cell>
          <cell r="BC167">
            <v>46038</v>
          </cell>
          <cell r="BD167">
            <v>46037</v>
          </cell>
          <cell r="BE167" t="str">
            <v>SEGUROS DEL ESTADO S.A.</v>
          </cell>
          <cell r="BF167" t="str">
            <v>2 CUMPLIMIENTO</v>
          </cell>
          <cell r="BG167" t="str">
            <v>1 PÓLIZA</v>
          </cell>
          <cell r="CJ167">
            <v>46218</v>
          </cell>
          <cell r="CK167">
            <v>0</v>
          </cell>
          <cell r="CN167">
            <v>38192400</v>
          </cell>
          <cell r="CO167" t="e">
            <v>#N/A</v>
          </cell>
          <cell r="CP167" t="e">
            <v>#N/A</v>
          </cell>
          <cell r="CQ167" t="e">
            <v>#N/A</v>
          </cell>
          <cell r="CR167">
            <v>80111600</v>
          </cell>
          <cell r="CS167" t="str">
            <v>https://community.secop.gov.co/Public/Tendering/OpportunityDetail/Index?noticeUID=CO1.NTC.9482462&amp;isFromPublicArea=True&amp;isModal=true&amp;asPopupView=true</v>
          </cell>
          <cell r="CT167" t="str">
            <v>En Ejecucion</v>
          </cell>
          <cell r="CU167">
            <v>46053</v>
          </cell>
          <cell r="CW167" t="str">
            <v>ENERO</v>
          </cell>
          <cell r="CX167" t="e">
            <v>#N/A</v>
          </cell>
          <cell r="CY167">
            <v>2</v>
          </cell>
          <cell r="CZ167" t="e">
            <v>#VALUE!</v>
          </cell>
        </row>
        <row r="168">
          <cell r="D168" t="str">
            <v>167-2026</v>
          </cell>
          <cell r="E168" t="str">
            <v>CPS-STR-025-2026</v>
          </cell>
          <cell r="F168" t="str">
            <v>Contrato de Prestacion De Servicios Profesionales</v>
          </cell>
          <cell r="G168" t="str">
            <v>Contratación directa</v>
          </cell>
          <cell r="H168" t="str">
            <v>JAIME ENRIQUE VEGA CORREA</v>
          </cell>
          <cell r="I168" t="str">
            <v>Cédula</v>
          </cell>
          <cell r="J168">
            <v>1042425690</v>
          </cell>
          <cell r="K168">
            <v>0</v>
          </cell>
          <cell r="L168" t="str">
            <v>MASCULINO</v>
          </cell>
          <cell r="M168" t="str">
            <v>Natural</v>
          </cell>
          <cell r="N168" t="str">
            <v>Ninguno</v>
          </cell>
          <cell r="O168">
            <v>32085</v>
          </cell>
          <cell r="P168">
            <v>46192</v>
          </cell>
          <cell r="Q168">
            <v>38</v>
          </cell>
          <cell r="R168" t="str">
            <v>CONTADOR PUBLICO</v>
          </cell>
          <cell r="S168" t="str">
            <v>CRA 73 A 64 A 61 AP 102</v>
          </cell>
          <cell r="T168" t="str">
            <v>BOGOTA D.C.</v>
          </cell>
          <cell r="U168" t="str">
            <v>COLOMBIA</v>
          </cell>
          <cell r="V168" t="str">
            <v>JAIMEVEGACORREA365@GMAIL.COM</v>
          </cell>
          <cell r="W168">
            <v>3218349471</v>
          </cell>
          <cell r="X168" t="str">
            <v>NA</v>
          </cell>
          <cell r="Y168" t="str">
            <v>NA</v>
          </cell>
          <cell r="Z168">
            <v>0</v>
          </cell>
          <cell r="AC168" t="str">
            <v/>
          </cell>
          <cell r="AD168" t="str">
            <v>Secretaría Técnica OCAD-SGR</v>
          </cell>
          <cell r="AE168" t="str">
            <v>CAROLINA OTILIA MONTEALEGRE CASTILLO</v>
          </cell>
          <cell r="AF168">
            <v>20928128</v>
          </cell>
          <cell r="AG168" t="str">
            <v>Secretaría Técnica OCAD-SGR</v>
          </cell>
          <cell r="AH168">
            <v>46035</v>
          </cell>
          <cell r="AI168">
            <v>46037</v>
          </cell>
          <cell r="AJ168">
            <v>46217</v>
          </cell>
          <cell r="AK168">
            <v>180</v>
          </cell>
          <cell r="AL168">
            <v>22500000</v>
          </cell>
          <cell r="AM168" t="str">
            <v>No</v>
          </cell>
          <cell r="AN168">
            <v>4500000</v>
          </cell>
          <cell r="AT168" t="str">
            <v>REGALIAS</v>
          </cell>
          <cell r="AU168" t="str">
            <v>No</v>
          </cell>
          <cell r="AW168" t="str">
            <v>Supervisión</v>
          </cell>
          <cell r="AX168" t="str">
            <v>CAROLINA OTILIA MONTEALEGRE CASTILLO</v>
          </cell>
          <cell r="AY168" t="str">
            <v>Cédula</v>
          </cell>
          <cell r="AZ168">
            <v>20928128</v>
          </cell>
          <cell r="BA168">
            <v>0</v>
          </cell>
          <cell r="BB168" t="str">
            <v>Director de Gestión de Recursos para la Ciencia la Tecnologia e Innovacion (CTeI)</v>
          </cell>
          <cell r="CJ168">
            <v>46217</v>
          </cell>
          <cell r="CK168">
            <v>0</v>
          </cell>
          <cell r="CN168">
            <v>22500000</v>
          </cell>
          <cell r="CO168" t="e">
            <v>#N/A</v>
          </cell>
          <cell r="CP168" t="e">
            <v>#N/A</v>
          </cell>
          <cell r="CQ168" t="e">
            <v>#N/A</v>
          </cell>
          <cell r="CS168" t="str">
            <v>https://community.secop.gov.co/Public/Tendering/OpportunityDetail/Index?noticeUID=CO1.NTC.9485818&amp;isFromPublicArea=True&amp;isModal=true&amp;asPopupView=true</v>
          </cell>
          <cell r="CX168" t="e">
            <v>#N/A</v>
          </cell>
          <cell r="CY168">
            <v>0</v>
          </cell>
          <cell r="CZ168" t="e">
            <v>#VALUE!</v>
          </cell>
        </row>
        <row r="169">
          <cell r="D169" t="str">
            <v>168-2026</v>
          </cell>
          <cell r="E169" t="str">
            <v>CPS-086-2026</v>
          </cell>
          <cell r="F169" t="str">
            <v>Contrato de Prestacion De Servicios De Apoyo a La Gestion</v>
          </cell>
          <cell r="G169" t="str">
            <v>Contratación directa</v>
          </cell>
          <cell r="H169" t="str">
            <v>SERGIO SUAREZ ESPITIA
CEDIDO A:
LILIANA VACCA MORENO
CEDIDO A: 
ESPERANZA
CARRION RODRIGUEZ</v>
          </cell>
          <cell r="I169" t="str">
            <v>Cédula</v>
          </cell>
          <cell r="J169">
            <v>52076850</v>
          </cell>
          <cell r="K169">
            <v>1</v>
          </cell>
          <cell r="L169" t="str">
            <v>FEMENINO</v>
          </cell>
          <cell r="M169" t="str">
            <v>Natural</v>
          </cell>
          <cell r="N169" t="str">
            <v>Ninguno</v>
          </cell>
          <cell r="O169">
            <v>26773</v>
          </cell>
          <cell r="P169">
            <v>46192</v>
          </cell>
          <cell r="Q169">
            <v>53</v>
          </cell>
          <cell r="R169" t="str">
            <v>ADMINISTRADOR DE EMPRESAS</v>
          </cell>
          <cell r="S169" t="str">
            <v>CALLE 33A  SUR #74-08</v>
          </cell>
          <cell r="T169" t="str">
            <v>BOGOTA D.C.</v>
          </cell>
          <cell r="U169" t="str">
            <v>COLOMBIA</v>
          </cell>
          <cell r="V169" t="str">
            <v>ESPECARRION@YAHOO.COM</v>
          </cell>
          <cell r="W169">
            <v>3186293882</v>
          </cell>
          <cell r="X169" t="str">
            <v>NA</v>
          </cell>
          <cell r="Y169" t="str">
            <v>NA</v>
          </cell>
          <cell r="Z169" t="str">
            <v>Titulo de tecnologo de 13 o mas meses de experiencia laboral (tecnico o tecnologo) o 36 meses de experiencia laboral relacionada (bachiller) (Resolución 861 de 2025)</v>
          </cell>
          <cell r="AA169" t="str">
            <v>El/La CONTRATISTA se obliga a prestar a la ENTIDAD, con plena autonomía, técnica y
administrativa, los servicios de apoyo a la gestión en la gestión de las plataformas de
contratación pública y en los temas administrativos, operativos, logísticos y contractuales
del proceso de Gestión Administrativa a cargo del Grupo Interno de Trabajo de Apoyo
Logístico y Documental de la Dirección Administrativa y Financiera.</v>
          </cell>
          <cell r="AB169" t="str">
            <v>2.2.2.1. Apoyar al proceso de Gestión Administrativa en la gestión de la
plataforma de la Tienda Virtual del Estado Colombiano (TVEC), para
actividades de creación o actualización de usuarios, creación de
eventos, seguimiento a la publicación de documentos y comunicación
con la mesa de ayuda para consultas
2.2.2.2. Realizar la revisión y actualización del repositorio digital de las
plataformas TVEC, SECOP II de expedientes vigentes de los
contratos, convenios y órdenes de compra que se deriven de los
Procesos de Gestion Administrativa y Documental, entregando de
forma mensual un consolidado del estado de los mismos acorde con
el principio de transparencia.
2.2.2.3. Apoyar los trámites precontractuales a cargo del proceso de Gestión
Administrativa que sean requeridos y asignados por el supervisor del
contrato de acuerdo con la programación de actividades.
2.2.2.4. Atender y presentar con oportunidad y calidad los requerimientos o
informes solicitados por el supervisor del contrato, de acuerdo con las necesidades, compromisos y/o requerimientos de entes internos
o externos, de competencia del proceso de Gestión Administrativa.
2.2.2.5. Apoyar las actividades operativas y administrativas del proceso de
Gestión Administrativa que sean asignadas, de acuerdo con los
tiempos y procedimiento establecidos.
2.2.2.6. Apoyar las solicitudes realizadas al Almacén de acuerdo con la
asignación, en concordancia con los tiempos y procedimiento
establecidos.
2.2.2.7. Apoyar y realizar seguimiento a la consolidación del archivo
documental generado como resultado de las gestiones del
procedimiento de Administración de Bienes e Inventarios vigente.
2.2.2.8. Apoyar el proceso de depuración del inventario de MINCIENCIAS,
especialmente en el seguimiento y proyección de las fichas técnicas
que se consideren necesarias para ejecución del Comité de baja de
bienes e inventarios de acuerdo con procedimiento de Administración
de Bienes e Inventarios vigente.</v>
          </cell>
          <cell r="AC169" t="str">
            <v>2.2.2.1. Apoyar al proceso de Gestión Administrativa en la gestión de la plataforma de la Tienda Virtual del Estado Colombiano (TVEC), para actividades de creación o actualización de usuarios, creación de eventos, seguimiento a la publicación de documentos y comunicación con la mesa de ayuda para consultas
2.2.2.2. Realizar la revisión y actualización del repositorio digital de las plataformas TVEC, SECOP II de expedientes vigentes de los contratos, convenios y órdenes de compra que se deriven de los Procesos de Gestion Administrativa y Documental, entregando de forma mensual un consolidado del estado de los mismos acorde con el principio de transparencia.
2.2.2.3. Apoyar los trámites precontractuales a cargo del proceso de Gestión Administrativa que sean requeridos y asignados por el supervisor del contrato de acuerdo con la programación de actividades.
2.2.2.4. Atender y presentar con oportunidad y calidad los requerimientos o informes solicitados por el supervisor del contrato, de acuerdo con las necesidades, compromisos y/o requerimientos de entes internos o externos, de competencia del proceso de Gestión Administrativa.
2.2.2.5. Apoyar las actividades operativas y administrativas del proceso de Gestión Administrativa que sean asignadas, de acuerdo con los tiempos y procedimiento establecidos.
2.2.2.6. Apoyar las solicitudes realizadas al Almacén de acuerdo con la asignación, en concordancia con los tiempos y procedimiento establecidos.
2.2.2.7. Apoyar y realizar seguimiento a la consolidación del archivo documental generado como resultado de las gestiones del procedimiento de Administración de Bienes e Inventarios vigente.
2.2.2.8. Apoyar el proceso de depuración del inventario de MINCIENCIAS, especialmente en el seguimiento y proyección de las fichas técnicas que se consideren necesarias para ejecución del Comité de baja de bienes e inventarios de acuerdo con procedimiento de Administración de Bienes e Inventarios vigente.</v>
          </cell>
          <cell r="AD169" t="str">
            <v>Dirección Administrativa y Financiera</v>
          </cell>
          <cell r="AE169" t="str">
            <v>ANDRES FELIPE VALENCIA LOPEZ</v>
          </cell>
          <cell r="AF169">
            <v>75097407</v>
          </cell>
          <cell r="AG169" t="str">
            <v>Secretaria General</v>
          </cell>
          <cell r="AH169">
            <v>46035</v>
          </cell>
          <cell r="AI169">
            <v>46036</v>
          </cell>
          <cell r="AJ169">
            <v>46216</v>
          </cell>
          <cell r="AK169">
            <v>180</v>
          </cell>
          <cell r="AL169">
            <v>20349774</v>
          </cell>
          <cell r="AM169" t="str">
            <v>No</v>
          </cell>
          <cell r="AN169">
            <v>3391629</v>
          </cell>
          <cell r="AS169" t="str">
            <v>INVERSION</v>
          </cell>
          <cell r="AT169" t="str">
            <v>NACION</v>
          </cell>
          <cell r="AU169" t="str">
            <v>No</v>
          </cell>
          <cell r="AW169" t="str">
            <v>Supervisión</v>
          </cell>
          <cell r="AX169" t="str">
            <v>FANNY YANETH TORRES MESA</v>
          </cell>
          <cell r="AY169" t="str">
            <v>Cédula</v>
          </cell>
          <cell r="AZ169">
            <v>52065214</v>
          </cell>
          <cell r="BA169">
            <v>8</v>
          </cell>
          <cell r="BB169" t="str">
            <v xml:space="preserve">Profesional Especializado, Código 2028 Grado 19, de la Dirección Administrativa y Financiera – Coordinador Grupo Interno de Trabajo de Apoyo Logístico y Documental </v>
          </cell>
          <cell r="BC169">
            <v>46032</v>
          </cell>
          <cell r="BD169">
            <v>46032</v>
          </cell>
          <cell r="BE169" t="str">
            <v>COMPAÑIA MUNDIAL DE SEGUROS S.A</v>
          </cell>
          <cell r="BF169" t="str">
            <v>2 CUMPLIMIENTO</v>
          </cell>
          <cell r="BG169" t="str">
            <v>1 PÓLIZA</v>
          </cell>
          <cell r="CD169" t="str">
            <v>09/02/2026
27/02/2026</v>
          </cell>
          <cell r="CJ169">
            <v>46216</v>
          </cell>
          <cell r="CK169">
            <v>0</v>
          </cell>
          <cell r="CM169" t="str">
            <v>CEDIDO A:
LILIANA VACCA MORENO
CEDIDO A: 
ESPERANZA
CARRION RODRIGUEZ</v>
          </cell>
          <cell r="CN169">
            <v>20349774</v>
          </cell>
          <cell r="CO169" t="e">
            <v>#N/A</v>
          </cell>
          <cell r="CP169" t="e">
            <v>#N/A</v>
          </cell>
          <cell r="CQ169" t="e">
            <v>#N/A</v>
          </cell>
          <cell r="CR169">
            <v>80111600</v>
          </cell>
          <cell r="CS169" t="str">
            <v>https://community.secop.gov.co/Public/Tendering/OpportunityDetail/Index?noticeUID=CO1.NTC.9486643&amp;isFromPublicArea=True&amp;isModal=true&amp;asPopupView=true</v>
          </cell>
          <cell r="CT169" t="str">
            <v>En Ejecucion</v>
          </cell>
          <cell r="CU169">
            <v>46053</v>
          </cell>
          <cell r="CV169">
            <v>46081</v>
          </cell>
          <cell r="CW169" t="str">
            <v>FEBRERO</v>
          </cell>
          <cell r="CX169" t="e">
            <v>#N/A</v>
          </cell>
          <cell r="CY169">
            <v>1</v>
          </cell>
          <cell r="CZ169" t="e">
            <v>#VALUE!</v>
          </cell>
        </row>
        <row r="170">
          <cell r="D170" t="str">
            <v>169-2026</v>
          </cell>
          <cell r="E170" t="str">
            <v>FALTA</v>
          </cell>
          <cell r="H170" t="e">
            <v>#N/A</v>
          </cell>
          <cell r="I170" t="e">
            <v>#N/A</v>
          </cell>
          <cell r="K170">
            <v>0</v>
          </cell>
          <cell r="L170" t="e">
            <v>#N/A</v>
          </cell>
          <cell r="M170" t="e">
            <v>#N/A</v>
          </cell>
          <cell r="N170" t="e">
            <v>#N/A</v>
          </cell>
          <cell r="O170" t="e">
            <v>#N/A</v>
          </cell>
          <cell r="P170">
            <v>46192</v>
          </cell>
          <cell r="Q170" t="e">
            <v>#N/A</v>
          </cell>
          <cell r="R170" t="e">
            <v>#N/A</v>
          </cell>
          <cell r="S170" t="e">
            <v>#N/A</v>
          </cell>
          <cell r="T170" t="e">
            <v>#N/A</v>
          </cell>
          <cell r="U170" t="e">
            <v>#N/A</v>
          </cell>
          <cell r="V170" t="e">
            <v>#N/A</v>
          </cell>
          <cell r="W170" t="e">
            <v>#N/A</v>
          </cell>
          <cell r="X170" t="e">
            <v>#N/A</v>
          </cell>
          <cell r="Y170" t="e">
            <v>#N/A</v>
          </cell>
          <cell r="Z170" t="e">
            <v>#N/A</v>
          </cell>
          <cell r="AC170" t="str">
            <v/>
          </cell>
          <cell r="AK170">
            <v>0</v>
          </cell>
          <cell r="AY170" t="str">
            <v>Cédula</v>
          </cell>
          <cell r="AZ170" t="e">
            <v>#N/A</v>
          </cell>
          <cell r="BA170" t="e">
            <v>#N/A</v>
          </cell>
          <cell r="BB170" t="e">
            <v>#N/A</v>
          </cell>
          <cell r="CJ170">
            <v>0</v>
          </cell>
          <cell r="CK170">
            <v>0</v>
          </cell>
          <cell r="CN170">
            <v>0</v>
          </cell>
          <cell r="CO170" t="e">
            <v>#N/A</v>
          </cell>
          <cell r="CP170" t="e">
            <v>#N/A</v>
          </cell>
          <cell r="CQ170" t="e">
            <v>#N/A</v>
          </cell>
          <cell r="CX170" t="e">
            <v>#N/A</v>
          </cell>
          <cell r="CY170">
            <v>0</v>
          </cell>
          <cell r="CZ170" t="e">
            <v>#N/A</v>
          </cell>
        </row>
        <row r="171">
          <cell r="D171" t="str">
            <v>170-2026</v>
          </cell>
          <cell r="E171" t="str">
            <v>CPS-087-2026</v>
          </cell>
          <cell r="F171" t="str">
            <v>Contrato de Prestacion De Servicios Profesionales</v>
          </cell>
          <cell r="G171" t="str">
            <v>Contratación directa</v>
          </cell>
          <cell r="H171" t="str">
            <v>EDNA ROCIO ZEA CHAUTA</v>
          </cell>
          <cell r="I171" t="str">
            <v>Cédula</v>
          </cell>
          <cell r="J171">
            <v>1014194723</v>
          </cell>
          <cell r="K171">
            <v>0</v>
          </cell>
          <cell r="L171" t="str">
            <v>FEMENINO</v>
          </cell>
          <cell r="M171" t="str">
            <v>Natural</v>
          </cell>
          <cell r="N171" t="str">
            <v>Ninguno</v>
          </cell>
          <cell r="O171">
            <v>32395</v>
          </cell>
          <cell r="P171">
            <v>46192</v>
          </cell>
          <cell r="Q171">
            <v>37</v>
          </cell>
          <cell r="R171" t="str">
            <v>CONTADOR PUBLICO</v>
          </cell>
          <cell r="S171" t="str">
            <v xml:space="preserve">CARRERA 104 N  # 78 C 41 CASA GARCES NAVAS </v>
          </cell>
          <cell r="T171" t="str">
            <v>BOGOTA D.C.</v>
          </cell>
          <cell r="U171" t="str">
            <v>COLOMBIA</v>
          </cell>
          <cell r="V171" t="str">
            <v>ROCIO-ZEA1@HOTMAIL.COM</v>
          </cell>
          <cell r="W171">
            <v>3102305021</v>
          </cell>
          <cell r="X171" t="str">
            <v>NA</v>
          </cell>
          <cell r="Y171" t="str">
            <v>NA</v>
          </cell>
          <cell r="Z171" t="str">
            <v>Titulo profesional + titulo especializacion de 0 meses de experiencia profesional a 22 meses de experiencia profesional (Resolución 861 de 2025)</v>
          </cell>
          <cell r="AA171" t="str">
            <v>EL/LA CONTRATISTA se obliga a prestar a la entidad, con plena autonomía técnica y administrativa, sus servicios profesionales especializados en la gestión contable y de cartera de la Dirección Administrativa y Financiera del Ministerio de Ciencias Tecnología e Innovación.</v>
          </cell>
          <cell r="AB171" t="str">
            <v>2.2.2.1 Apoyar las actividades dirigidas a la elaboración de la circularización de
saldos con las entidades privadas y públicas provenientes de la recuperación
contingente.
2.2.2.2 Efectuar y colaborar en la conciliación de operaciones reciprocas del
Ministerio.
2.2.2.3 Apoyar en el proceso de revisión de todas las obligaciones
presupuestales verificando las deducciones y la respectiva afectación contable.
2.2.2.4 Apoyar en la elaboración de las diferentes conciliaciones que sean
requeridas dentro del Grupo Interno de Trabajo de Apoyo Financiero y
Presupuestal.
2.2.2.5 Apoyar con el registro de saldos contables en SIIF Nación y lo
pertinente al Sistema de Presupuesto y Giro de Regalías.
2.2.2.6 Apoyar en la preparación y transmisión de la información contable
pública en las plataformas destinadas para ello.
2.2.2.7 Gestionar las certificaciones de recursos de contratos y convenios
registrados en cartera y/o con solicitud de reintegro cuando se realice el
reintegro por parte de la entidad y expedir los paz y salvos (cuando aplique)
2.2.2.8 Efectuar y/o revisar el cálculo de los intereses bancarios, moratorios e
indexación (cuando aplique) de los contratos y convenios que se encuentren
registrados en la cartera o se encuentren en estado “solicitud de reintegro”.
2.2.2.9 Colaborar con el profesional especializado con funciones de contador,
en todo el procedimiento para la presentación del Boletín de Deudores
Morosos, brindando apoyo técnico y administrativo.
2.2.2.10 Realizar seguimiento y llevar el registro de los saldos de los créditos
educativos condonables y proyectar al cierre del trimestre contable los
comunicados a la Dirección de Talento Humano.
2.2.2.11 Proyectar los comunicados a la Oficina Asesora Jurídica, Dirección de
Inteligencia de Recursos y Entidades para el reporte semestral del Boletín de
Deudores Morosos del Estado.
2.2.2.12 Prestar apoyo en la recopilación de la información y elaboración de las
fichas técnicas para la depuración de los contratos que se encuentran
registrados en la cartera del Ministerio o se encuentra registrados en cuentas
de orden por concepto de solicitudes de reintegro para la correspondiente
revisión del Profesional especializado con funciones de Contador del Ministerio.
2.2.2.13 Adelantar respuesta a las PQR que le sean asignadas, en relación con
temas contables, financieros y tributarios.</v>
          </cell>
          <cell r="AC171" t="str">
            <v>2.2.2.1 Apoyar las actividades dirigidas a la elaboración de la circularización de saldos con las entidades privadas y públicas provenientes de la recuperación contingente.
2.2.2.2 Efectuar y colaborar en la conciliación de operaciones reciprocas del Ministerio.
2.2.2.3 Apoyar en el proceso de revisión de todas las obligaciones presupuestales verificando las deducciones y la respectiva afectación contable.
2.2.2.4 Apoyar en la elaboración de las diferentes conciliaciones que sean requeridas dentro del Grupo Interno de Trabajo de Apoyo Financiero y Presupuestal.
2.2.2.5 Apoyar con el registro de saldos contables en SIIF Nación y lo pertinente al Sistema de Presupuesto y Giro de Regalías.
2.2.2.6 Apoyar en la preparación y transmisión de la información contable pública en las plataformas destinadas para ello.
2.2.2.7 Gestionar las certificaciones de recursos de contratos y convenios registrados en cartera y/o con solicitud de reintegro cuando se realice el reintegro por parte de la entidad y expedir los paz y salvos (cuando aplique)
2.2.2.8 Efectuar y/o revisar el cálculo de los intereses bancarios, moratorios e indexación (cuando aplique) de los contratos y convenios que se encuentren registrados en la cartera o se encuentren en estado “solicitud de reintegro”.
2.2.2.9 Colaborar con el profesional especializado con funciones de contador, en todo el procedimiento para la presentación del Boletín de Deudores Morosos, brindando apoyo técnico y administrativo.
2.2.2.10 Realizar seguimiento y llevar el registro de los saldos de los créditos educativos condonables y proyectar al cierre del trimestre contable los comunicados a la Dirección de Talento Humano.
2.2.2.11 Proyectar los comunicados a la Oficina Asesora Jurídica, Dirección de Inteligencia de Recursos y Entidades para el reporte semestral del Boletín de Deudores Morosos del Estado.
2.2.2.12 Prestar apoyo en la recopilación de la información y elaboración de las fichas técnicas para la depuración de los contratos que se encuentran registrados en la cartera del Ministerio o se encuentra registrados en cuentas de orden por concepto de solicitudes de reintegro para la correspondiente revisión del Profesional especializado con funciones de Contador del Ministerio.
2.2.2.13 Adelantar respuesta a las PQR que le sean asignadas, en relación con temas contables, financieros y tributarios.</v>
          </cell>
          <cell r="AD171" t="str">
            <v>Dirección Administrativa y Financiera</v>
          </cell>
          <cell r="AE171" t="str">
            <v>ANDRES FELIPE VALENCIA LOPEZ</v>
          </cell>
          <cell r="AF171">
            <v>75097407</v>
          </cell>
          <cell r="AG171" t="str">
            <v>Secretaria General</v>
          </cell>
          <cell r="AH171">
            <v>46035</v>
          </cell>
          <cell r="AI171">
            <v>46036</v>
          </cell>
          <cell r="AJ171">
            <v>46216</v>
          </cell>
          <cell r="AK171">
            <v>180</v>
          </cell>
          <cell r="AL171">
            <v>38192400</v>
          </cell>
          <cell r="AM171" t="str">
            <v>No</v>
          </cell>
          <cell r="AN171">
            <v>6365400</v>
          </cell>
          <cell r="AS171" t="str">
            <v>INVERSION</v>
          </cell>
          <cell r="AT171" t="str">
            <v>NACION</v>
          </cell>
          <cell r="AU171" t="str">
            <v>No</v>
          </cell>
          <cell r="AW171" t="str">
            <v>Supervisión</v>
          </cell>
          <cell r="AX171" t="str">
            <v>LUZ MYRIAM LOZADA MARTIN</v>
          </cell>
          <cell r="AY171" t="str">
            <v>Cédula</v>
          </cell>
          <cell r="AZ171">
            <v>52237315</v>
          </cell>
          <cell r="BA171">
            <v>2</v>
          </cell>
          <cell r="BB171" t="str">
            <v>Profesional Especializado, Código 2028 Grado 19</v>
          </cell>
          <cell r="BC171">
            <v>46036</v>
          </cell>
          <cell r="BD171">
            <v>46036</v>
          </cell>
          <cell r="BE171" t="str">
            <v>SEGUROS DEL ESTADO S.A.</v>
          </cell>
          <cell r="BF171" t="str">
            <v>2 CUMPLIMIENTO</v>
          </cell>
          <cell r="BG171" t="str">
            <v>1 PÓLIZA</v>
          </cell>
          <cell r="CJ171">
            <v>46216</v>
          </cell>
          <cell r="CK171">
            <v>0</v>
          </cell>
          <cell r="CN171">
            <v>38192400</v>
          </cell>
          <cell r="CO171" t="e">
            <v>#N/A</v>
          </cell>
          <cell r="CP171" t="e">
            <v>#N/A</v>
          </cell>
          <cell r="CQ171" t="e">
            <v>#N/A</v>
          </cell>
          <cell r="CR171">
            <v>80111600</v>
          </cell>
          <cell r="CS171" t="str">
            <v>https://community.secop.gov.co/Public/Tendering/OpportunityDetail/Index?noticeUID=CO1.NTC.9489454&amp;isFromPublicArea=True&amp;isModal=true&amp;asPopupView=true</v>
          </cell>
          <cell r="CT171" t="str">
            <v>En Ejecucion</v>
          </cell>
          <cell r="CU171">
            <v>46053</v>
          </cell>
          <cell r="CW171" t="str">
            <v>ENERO</v>
          </cell>
          <cell r="CX171" t="e">
            <v>#N/A</v>
          </cell>
          <cell r="CY171">
            <v>0</v>
          </cell>
          <cell r="CZ171" t="e">
            <v>#VALUE!</v>
          </cell>
        </row>
        <row r="172">
          <cell r="D172" t="str">
            <v>171-2026</v>
          </cell>
          <cell r="E172" t="str">
            <v>CPS-088-2026</v>
          </cell>
          <cell r="F172" t="str">
            <v>Contrato de Prestacion De Servicios Profesionales</v>
          </cell>
          <cell r="G172" t="str">
            <v>Contratación directa</v>
          </cell>
          <cell r="H172" t="str">
            <v>CARLOS ANDRES VARGAS VARGAS</v>
          </cell>
          <cell r="I172" t="str">
            <v>Cédula</v>
          </cell>
          <cell r="J172">
            <v>79687849</v>
          </cell>
          <cell r="K172">
            <v>1</v>
          </cell>
          <cell r="L172" t="str">
            <v>MASCULINO</v>
          </cell>
          <cell r="M172" t="str">
            <v>Natural</v>
          </cell>
          <cell r="N172" t="str">
            <v>Ninguno</v>
          </cell>
          <cell r="O172">
            <v>27566</v>
          </cell>
          <cell r="P172">
            <v>46192</v>
          </cell>
          <cell r="Q172">
            <v>50</v>
          </cell>
          <cell r="R172" t="str">
            <v>ABOGADO</v>
          </cell>
          <cell r="S172" t="str">
            <v xml:space="preserve">CARRERA 5 A  # 112 12 </v>
          </cell>
          <cell r="T172" t="str">
            <v>BOGOTA D.C.</v>
          </cell>
          <cell r="U172" t="str">
            <v>COLOMBIA</v>
          </cell>
          <cell r="V172" t="str">
            <v>CVARGAS.ABOGADO@GMAIL.COM</v>
          </cell>
          <cell r="W172">
            <v>3014313237</v>
          </cell>
          <cell r="X172" t="str">
            <v>NA</v>
          </cell>
          <cell r="Y172" t="str">
            <v>NA</v>
          </cell>
          <cell r="Z172" t="str">
            <v>Titulo profesional + titulo especializacion de 33 o mas meses de experiencia profesional (Resolución 861 de 2025)</v>
          </cell>
          <cell r="AA172" t="str">
            <v>EL CONTRATISTA se obliga a prestar a la ENTIDAD, con plena autonomía, técnica y administrativa, sus servicios profesionales especializados en la Oficina Asesora Jurídica, para ejercer la vigilancia judicial y/o extrajudicial en el territorio nacional, de los procesos a cargo del Ministerio de Ciencia Tecnología e Innovación, así como, emitir conceptos jurídicos, atender consultas y peticiones, de conformidad con las funciones atribuidas en el marco de las competencias de la dependencia</v>
          </cell>
          <cell r="AB172" t="str">
            <v>2.2.2.1. Brindar soporte de manera diligente y oportuna, en la vigilancia judicial
y extrajudicial en que sea parte el Ministerio y/o el Fondo Francisco José de
Caldas – FFJC, revisando el cumplimiento de las actividades encomendadas que
se deban desarrollar en cada una de las etapas e instancias procesales.
2.2.2.2. Brindar soporte al Jefe de la Oficina Asesora Jurídica, en lo
relacionado con los riesgos, implicaciones y contingencia de los procesos,
su estrategia de defensa y solicitar la confirmación de las actuaciones,
especialmente cuando existan circunstancias nuevas o especiales que puedan
definir el curso del proceso.
2.2.2.3. Apoyar en la remisión de copia de las actuaciones procesales derivadas
de los procesos judiciales a su cargo y en general cualquier información
relevante para la supervisión, así como actualizar los expedientes judiciales de
acuerdo con la documentación remitida por los Despachos judiciales.
2.2.2.4. Presentar informes mensuales sobre el estado de los procesos
judiciales, en el que adicionalmente se indique el reporte de todo registro
o modificación que se realice en el Sistema Único de Gestión e Información
de la Actividad Litigiosa del Estado – E-KOGUI.
2.2.2.5. Registrar y actualizar de manera oportuna en el Sistema Único de
Gestión e Información Litigiosa del Estado – E-KOGUl las solicitudes de
conciliación extrajudicial, los procesos judiciales, los trámites arbitrales a su
cargo, así como, informar a la ANDJE y al Ministerio dentro de los quince (15)
días calendario siguientes, cualquier inconsistencia para su corrección.
2.2.2.6. Revisar las fichas que serán presentadas para estudio ante el Comité
de Conciliación, de conformidad con las recomendaciones de la Agencia
Nacional de Defensa Jurídica del Estado, la guía y el procedimiento
adoptados por el Ministerio para tal fin.
2.2.2.7. Realizar las capacitaciones sobre el uso y alcance del Sistema Único de
Gestión e Información de la Actividad Litigiosa del Estado – E-KOGUI que
convoque la Agencia Nacional de Defensa Jurídica del Estado, o el administrador
E-KOGUI de la entidad, así como realizar los cursos virtuales programados por
la misma ANDJE e informar al supervisor.
2.2.2.8. Mantener actualizadas las bases de datos y matrices de información a
cargo de la Oficina Asesora Jurídica del Ministerio, de acuerdo con los trámites
asignados.
2.2.2.9. Apoyar en la rendición de los informes y/o reportes relacionados con
los procesos judiciales, solicitados por las dependencias y/o autoridades
competentes de conformidad con las directrices impartidas por el supervisor.
2.2.2.10. Brindar apoyo en la preparación del informe de Litigios, Demandas y
Conciliaciones requerido por la Dirección Administrativa y Financiera y la
revisión de la conciliación del reporte de Litigios, Demandas y Conciliaciones
enviado por la Dirección Administrativa y Financiera, para firma del Jefe de la
Oficina Asesora Jurídica.</v>
          </cell>
          <cell r="AC172" t="str">
            <v>2.2.2.1. Brindar soporte de manera diligente y oportuna, en la vigilancia judicial y extrajudicial en que sea parte el Ministerio y/o el Fondo Francisco José de Caldas – FFJC, revisando el cumplimiento de las actividades encomendadas que se deban desarrollar en cada una de las etapas e instancias procesales.
2.2.2.2. Brindar soporte al Jefe de la Oficina Asesora Jurídica, en lo relacionado con los riesgos, implicaciones y contingencia de los procesos, su estrategia de defensa y solicitar la confirmación de las actuaciones, especialmente cuando existan circunstancias nuevas o especiales que puedan definir el curso del proceso.
2.2.2.3. Apoyar en la remisión de copia de las actuaciones procesales derivadas de los procesos judiciales a su cargo y en general cualquier información relevante para la supervisión, así como actualizar los expedientes judiciales de acuerdo con la documentación remitida por los Despachos judiciales.
2.2.2.4. Presentar informes mensuales sobre el estado de los procesos judiciales, en el que adicionalmente se indique el reporte de todo registro o modificación que se realice en el Sistema Único de Gestión e Información de la Actividad Litigiosa del Estado – E-KOGUI.
2.2.2.5. Registrar y actualizar de manera oportuna en el Sistema Único de Gestión e Información Litigiosa del Estado – E-KOGUl las solicitudes de conciliación extrajudicial, los procesos judiciales, los trámites arbitrales a su cargo, así como, informar a la ANDJE y al Ministerio dentro de los quince (15) días calendario siguientes, cualquier inconsistencia para su corrección.
2.2.2.6. Revisar las fichas que serán presentadas para estudio ante el Comité de Conciliación, de conformidad con las recomendaciones de la Agencia Nacional de Defensa Jurídica del Estado, la guía y el procedimiento adoptados por el Ministerio para tal fin.
2.2.2.7. Realizar las capacitaciones sobre el uso y alcance del Sistema Único de Gestión e Información de la Actividad Litigiosa del Estado – E-KOGUI que convoque la Agencia Nacional de Defensa Jurídica del Estado, o el administrador E-KOGUI de la entidad, así como realizar los cursos virtuales programados por la misma ANDJE e informar al supervisor.
2.2.2.8. Mantener actualizadas las bases de datos y matrices de información a cargo de la Oficina Asesora Jurídica del Ministerio, de acuerdo con los trámites asignados.
2.2.2.9. Apoyar en la rendición de los informes y/o reportes relacionados con los procesos judiciales, solicitados por las dependencias y/o autoridades competentes de conformidad con las directrices impartidas por el supervisor.
2.2.2.10. Brindar apoyo en la preparación del informe de Litigios, Demandas y Conciliaciones requerido por la Dirección Administrativa y Financiera y la revisión de la conciliación del reporte de Litigios, Demandas y Conciliaciones enviado por la Dirección Administrativa y Financiera, para firma del Jefe de la Oficina Asesora Jurídica.</v>
          </cell>
          <cell r="AD172" t="str">
            <v>Oficina Asesora Jurídica</v>
          </cell>
          <cell r="AE172" t="str">
            <v>ANDRES FELIPE VALENCIA LOPEZ</v>
          </cell>
          <cell r="AF172">
            <v>75097407</v>
          </cell>
          <cell r="AG172" t="str">
            <v>Secretaria General</v>
          </cell>
          <cell r="AH172">
            <v>46035</v>
          </cell>
          <cell r="AI172">
            <v>46038</v>
          </cell>
          <cell r="AJ172">
            <v>46218</v>
          </cell>
          <cell r="AK172">
            <v>180</v>
          </cell>
          <cell r="AL172">
            <v>55620000</v>
          </cell>
          <cell r="AM172" t="str">
            <v>No</v>
          </cell>
          <cell r="AN172">
            <v>9270000</v>
          </cell>
          <cell r="AS172" t="str">
            <v>INVERSION</v>
          </cell>
          <cell r="AT172" t="str">
            <v>NACION</v>
          </cell>
          <cell r="AU172" t="str">
            <v>No</v>
          </cell>
          <cell r="AW172" t="str">
            <v>Supervisión</v>
          </cell>
          <cell r="AX172" t="str">
            <v>ANDRES FELIPE VALENCIA LOPEZ</v>
          </cell>
          <cell r="AY172" t="str">
            <v>Cédula</v>
          </cell>
          <cell r="AZ172">
            <v>75097407</v>
          </cell>
          <cell r="BA172">
            <v>3</v>
          </cell>
          <cell r="BB172">
            <v>0</v>
          </cell>
          <cell r="BC172">
            <v>46038</v>
          </cell>
          <cell r="BD172">
            <v>46037</v>
          </cell>
          <cell r="BE172" t="str">
            <v>COMPAÑIA MUNDIAL DE SEGUROS S.A</v>
          </cell>
          <cell r="BF172" t="str">
            <v>2 CUMPLIMIENTO</v>
          </cell>
          <cell r="BG172" t="str">
            <v>1 PÓLIZA</v>
          </cell>
          <cell r="CJ172">
            <v>46218</v>
          </cell>
          <cell r="CK172">
            <v>0</v>
          </cell>
          <cell r="CN172">
            <v>55620000</v>
          </cell>
          <cell r="CO172" t="e">
            <v>#N/A</v>
          </cell>
          <cell r="CP172" t="e">
            <v>#N/A</v>
          </cell>
          <cell r="CQ172" t="e">
            <v>#N/A</v>
          </cell>
          <cell r="CR172">
            <v>80111600</v>
          </cell>
          <cell r="CS172" t="str">
            <v>https://community.secop.gov.co/Public/Tendering/OpportunityDetail/Index?noticeUID=CO1.NTC.9484895&amp;isFromPublicArea=True&amp;isModal=true&amp;asPopupView=true</v>
          </cell>
          <cell r="CT172" t="str">
            <v>En Ejecucion</v>
          </cell>
          <cell r="CU172">
            <v>46053</v>
          </cell>
          <cell r="CW172" t="str">
            <v>ENERO</v>
          </cell>
          <cell r="CX172" t="e">
            <v>#N/A</v>
          </cell>
          <cell r="CY172">
            <v>10</v>
          </cell>
          <cell r="CZ172" t="e">
            <v>#VALUE!</v>
          </cell>
        </row>
        <row r="173">
          <cell r="D173" t="str">
            <v>172-2026</v>
          </cell>
          <cell r="E173" t="str">
            <v>CPS-089-2026</v>
          </cell>
          <cell r="F173" t="str">
            <v>Contrato de Prestacion De Servicios Profesionales</v>
          </cell>
          <cell r="G173" t="str">
            <v>Contratación directa</v>
          </cell>
          <cell r="H173" t="str">
            <v>JHOJAN SEBASTIAN HERREÑO FRAILE</v>
          </cell>
          <cell r="I173" t="str">
            <v>Cédula</v>
          </cell>
          <cell r="J173">
            <v>1015467605</v>
          </cell>
          <cell r="K173">
            <v>6</v>
          </cell>
          <cell r="L173">
            <v>0</v>
          </cell>
          <cell r="M173" t="str">
            <v>Natural</v>
          </cell>
          <cell r="N173" t="str">
            <v>Ninguno</v>
          </cell>
          <cell r="O173">
            <v>35493</v>
          </cell>
          <cell r="P173">
            <v>46192</v>
          </cell>
          <cell r="Q173">
            <v>29</v>
          </cell>
          <cell r="R173" t="str">
            <v>PROFESIONAL EN ADMINISTRACION Y FINANZAS</v>
          </cell>
          <cell r="S173" t="str">
            <v>CARRERA 95I #90A-53</v>
          </cell>
          <cell r="T173" t="str">
            <v>BOGOTA D.C.</v>
          </cell>
          <cell r="U173" t="str">
            <v>COLOMBIA</v>
          </cell>
          <cell r="V173" t="str">
            <v>S_Z@HOTMAIL.ES</v>
          </cell>
          <cell r="W173">
            <v>3103190983</v>
          </cell>
          <cell r="X173" t="str">
            <v>NA</v>
          </cell>
          <cell r="Y173" t="str">
            <v>NA</v>
          </cell>
          <cell r="Z173" t="str">
            <v>Titulo profesional + titulo especializacion de 22 meses de experiencia profesional a 32 meses de experiencia profesional (Resolución 861 de 2025)</v>
          </cell>
          <cell r="AA173" t="str">
            <v>El contratista, con plena autonomía técnica y administrativa, se obliga a prestar servicios profesionales especializados para apoyar a la Oficina Asesora de Planeación e Innovación Institucional en el fortalecimiento de la gestión presupuestal y programática de los proyectos de inversión del Ministerio, en concordancia con los lineamientos estratégicos institucionales y las disposiciones normativas vigentes en materia de planeación, presupuesto y finanzas públicas.</v>
          </cell>
          <cell r="AB173" t="str">
            <v>2.2.2.1 Realizar el análisis técnico y documental de los trámites presupuestales adelantados por la Entidad, incluyendo
solicitudes de modificación, redistribución y autorización de recursos, asegurando la consistencia de la información y
suministrando insumos que contribuyan a la adecuada toma de decisiones en los procesos de programación presupuestal
institucional.
2.2.2.2 Acompañar la preparación, revisión y armonización de los proyectos de inversión a cargo del Ministerio,
incluyendo la verificación de requisitos técnicos establecidos por el Sistema Nacional de Inversión Pública, así como
apoyar la consolidación de la información necesaria para el anteproyecto anual del presupuesto de inversión.
2.2.2.3 Desarrollar reportes periódicos sobre el comportamiento presupuestal de los proyectos, incorporando variaciones,
tendencias, proyecciones de ejecución y alertas sobre posibles riesgos o desviaciones, con el fin de proveer información
estratégica para su gestión y seguimiento.
2.2.2.4 Apoyar el seguimiento al avance del Plan Anual de Inversiones y del gasto institucional, examinando la
correspondencia entre la programación, las metas trazadas y la ejecución física y financiera, y verificando la actualización
y disponibilidad de la información publicada en los medios institucionales.
2.2.2.5 Apoyar la estructuración y verificación de informes de gestión, seguimiento y ejecución presupuestal que deban
ser presentados ante organismos externos de control, vigilancia o apoyo técnico, garantizando que la información cumpla
criterios de exactitud, coherencia, completitud y trazabilidad.
2.2.2.6 Dar respuesta, dentro de los plazos establecidos, a solicitudes de información formuladas por dependencias
internas y entidades externas, relacionadas con la programación, ejecución o seguimiento del presupuesto de inversión,
asegurando el uso de fuentes validadas y actualizadas.
2.2.2.7 Participar activamente en reuniones, talleres, comités y demás espacios convocados por la supervisión o por la
Oficina Asesora de Planeación e Innovación Institucional, aportando insumos técnicos que contribuyan al fortalecimiento,
articulación y mejora continua de los procesos de planeación, seguimiento y gestión presupuestal.</v>
          </cell>
          <cell r="AC173" t="str">
            <v>2.2.2.1 Realizar el análisis técnico y documental de los trámites presupuestales adelantados por la Entidad, incluyendo solicitudes de modificación, redistribución y autorización de recursos, asegurando la consistencia de la información y suministrando insumos que contribuyan a la adecuada toma de decisiones en los procesos de programación presupuestal institucional.
2.2.2.2 Acompañar la preparación, revisión y armonización de los proyectos de inversión a cargo del Ministerio, incluyendo la verificación de requisitos técnicos establecidos por el Sistema Nacional de Inversión Pública, así como apoyar la consolidación de la información necesaria para el anteproyecto anual del presupuesto de inversión.
2.2.2.3 Desarrollar reportes periódicos sobre el comportamiento presupuestal de los proyectos, incorporando variaciones, tendencias, proyecciones de ejecución y alertas sobre posibles riesgos o desviaciones, con el fin de proveer información estratégica para su gestión y seguimiento.
2.2.2.4 Apoyar el seguimiento al avance del Plan Anual de Inversiones y del gasto institucional, examinando la correspondencia entre la programación, las metas trazadas y la ejecución física y financiera, y verificando la actualización y disponibilidad de la información publicada en los medios institucionales.
2.2.2.5 Apoyar la estructuración y verificación de informes de gestión, seguimiento y ejecución presupuestal que deban ser presentados ante organismos externos de control, vigilancia o apoyo técnico, garantizando que la información cumpla criterios de exactitud, coherencia, completitud y trazabilidad.
2.2.2.6 Dar respuesta, dentro de los plazos establecidos, a solicitudes de información formuladas por dependencias internas y entidades externas, relacionadas con la programación, ejecución o seguimiento del presupuesto de inversión, asegurando el uso de fuentes validadas y actualizadas.
2.2.2.7 Participar activamente en reuniones, talleres, comités y demás espacios convocados por la supervisión o por la Oficina Asesora de Planeación e Innovación Institucional, aportando insumos técnicos que contribuyan al fortalecimiento, articulación y mejora continua de los procesos de planeación, seguimiento y gestión presupuestal.</v>
          </cell>
          <cell r="AD173" t="str">
            <v>Oficina Asesora de Planeación e Innovación Institucional</v>
          </cell>
          <cell r="AE173" t="str">
            <v>ANDRES FELIPE VALENCIA LOPEZ</v>
          </cell>
          <cell r="AF173">
            <v>75097407</v>
          </cell>
          <cell r="AG173" t="str">
            <v>Secretaria General</v>
          </cell>
          <cell r="AH173">
            <v>46035</v>
          </cell>
          <cell r="AI173">
            <v>46038</v>
          </cell>
          <cell r="AJ173">
            <v>46218</v>
          </cell>
          <cell r="AK173">
            <v>180</v>
          </cell>
          <cell r="AL173">
            <v>54105900</v>
          </cell>
          <cell r="AM173" t="str">
            <v>No</v>
          </cell>
          <cell r="AN173">
            <v>9017650</v>
          </cell>
          <cell r="AS173" t="str">
            <v>INVERSION</v>
          </cell>
          <cell r="AT173" t="str">
            <v>NACION</v>
          </cell>
          <cell r="AU173" t="str">
            <v>No</v>
          </cell>
          <cell r="AW173" t="str">
            <v>Supervisión</v>
          </cell>
          <cell r="AX173" t="str">
            <v>CESAR FABIAN GOMEZ VEGA</v>
          </cell>
          <cell r="AY173" t="str">
            <v>Cédula</v>
          </cell>
          <cell r="AZ173">
            <v>79557492</v>
          </cell>
          <cell r="BA173">
            <v>9</v>
          </cell>
          <cell r="BB173" t="str">
            <v>Jefe Oficina Asesora de Planeacion e Innovacion Institucional</v>
          </cell>
          <cell r="BC173">
            <v>46037</v>
          </cell>
          <cell r="BD173">
            <v>46036</v>
          </cell>
          <cell r="BE173" t="str">
            <v>SEGUROS DEL ESTADO S.A.</v>
          </cell>
          <cell r="BF173" t="str">
            <v>2 CUMPLIMIENTO</v>
          </cell>
          <cell r="BG173" t="str">
            <v>1 PÓLIZA</v>
          </cell>
          <cell r="CJ173">
            <v>46218</v>
          </cell>
          <cell r="CK173">
            <v>0</v>
          </cell>
          <cell r="CN173">
            <v>54105900</v>
          </cell>
          <cell r="CO173" t="e">
            <v>#N/A</v>
          </cell>
          <cell r="CP173" t="e">
            <v>#N/A</v>
          </cell>
          <cell r="CQ173" t="e">
            <v>#N/A</v>
          </cell>
          <cell r="CR173">
            <v>80111600</v>
          </cell>
          <cell r="CS173" t="str">
            <v>https://community.secop.gov.co/Public/Tendering/OpportunityDetail/Index?noticeUID=CO1.NTC.9490609&amp;isFromPublicArea=True&amp;isModal=true&amp;asPopupView=true</v>
          </cell>
          <cell r="CT173" t="str">
            <v>En Ejecucion</v>
          </cell>
          <cell r="CU173">
            <v>46053</v>
          </cell>
          <cell r="CW173" t="str">
            <v>ENERO</v>
          </cell>
          <cell r="CX173" t="e">
            <v>#N/A</v>
          </cell>
          <cell r="CY173">
            <v>5</v>
          </cell>
          <cell r="CZ173" t="e">
            <v>#VALUE!</v>
          </cell>
        </row>
        <row r="174">
          <cell r="D174" t="str">
            <v>173-2026</v>
          </cell>
          <cell r="E174" t="str">
            <v>CPS-090-2026</v>
          </cell>
          <cell r="F174" t="str">
            <v>Contrato de Prestacion De Servicios Profesionales</v>
          </cell>
          <cell r="G174" t="str">
            <v>Contratación directa</v>
          </cell>
          <cell r="H174" t="str">
            <v>MONICA CAROLINA SOTO TAMAYO</v>
          </cell>
          <cell r="I174" t="str">
            <v>Cédula</v>
          </cell>
          <cell r="J174">
            <v>1075220327</v>
          </cell>
          <cell r="K174">
            <v>0</v>
          </cell>
          <cell r="L174" t="str">
            <v>FEMENINO</v>
          </cell>
          <cell r="M174" t="str">
            <v>Natural</v>
          </cell>
          <cell r="N174" t="str">
            <v>Ninguno</v>
          </cell>
          <cell r="O174">
            <v>31845</v>
          </cell>
          <cell r="P174">
            <v>46192</v>
          </cell>
          <cell r="Q174">
            <v>39</v>
          </cell>
          <cell r="R174" t="str">
            <v>INGENIERO AMBIENTAL</v>
          </cell>
          <cell r="S174" t="str">
            <v xml:space="preserve">CARRERA 44  # 27 35 APT 805 TORRE B TIERRA ALTA </v>
          </cell>
          <cell r="T174" t="str">
            <v>BOGOTA D.C.</v>
          </cell>
          <cell r="U174" t="str">
            <v>COLOMBIA</v>
          </cell>
          <cell r="V174" t="str">
            <v>CAROSOTO93@HOTMAIL.COM</v>
          </cell>
          <cell r="W174">
            <v>3118030940</v>
          </cell>
          <cell r="X174" t="str">
            <v>NA</v>
          </cell>
          <cell r="Y174" t="str">
            <v>NA</v>
          </cell>
          <cell r="Z174" t="str">
            <v>Titulo profesional + titulo especializacion de 22 meses de experiencia profesional a 32 meses de experiencia profesional (Resolución 861 de 2025)</v>
          </cell>
          <cell r="AA174" t="str">
            <v>Prestar a la entidad, con plena autonomía técnica y administrativa, servicios profesionales especializados para apoyar a la Dirección de Ciencia en la formulación y desarrollo de políticas, planes, instrumentos, proyectos, programas, estrategias y demás actividades de Ciencia, Tecnología e Innovación (CTeI), que se adelanten en el marco del Reto Institucional de Bioeconomía, Ecosistemas Naturales y Territorios Sostenibles, desde la Dirección de Ciencia, en el l foco de Biotecnología, Bioeconomía y Medio Ambiente.</v>
          </cell>
          <cell r="AB174" t="str">
            <v>2.2.2.1 Apoyar en la construcción de política y modelos para la consolidación de las capacidades del
SNCTeI en materia de generación de conocimiento para el programa de Bioeconomía, medio ambiente,
cambio climático.
2.2.2.2 Apoyar en la creación y fortalecimiento de instrumentos para la ampliación de capacidades, el
desarrollo de actividades de CTel que impulsen e incentiven la generación de conocimiento en la
Universidad, Empresa, Estado y Sociedad.
2.2.2.3 Apoyar la formulación e implementación de políticas, planes, programas y proyectos estratégicos
e instrumentos para el fomento a la investigación en cumplimiento de las políticas en ciencia, tecnología e
innovación adoptadas, según el área específica de su competencia.
2.2.2.4 Apoyar el diseño y promoción, en coordinación con la Dirección de Gestión de Recursos de la CTel,
de planes, programas, proyectos o estrategias de CTel que impulsen e incentiven la generación de
conocimiento en la Universidad, Empresa, Estado y Sociedad.
2.2.2.5 Apoyar la evaluación de la política en las temáticas de competencia de la Dirección de Ciencia y
los instrumentos y mecanismos definidos para su ejecución.
2.2.2.6 Apoyar los procesos de planeación estratégica en la Dirección de Ciencia.
2.2.2.7 Apoyar a los gestores de CTel en la gestión y evaluación de las estrategias para el fomento del
SNCTeI.
2.2.2.8 Asistir y participar en los consejos, comités, comisiones, reuniones, mesas y/o demás espacios que
indique el supervisor del contrato o que sean convocados y que se encuentren relacionados con el objeto
y obligaciones contractuales
2.2.2.9. Asistir y/o apoyar los Comités técnicos ambientales (Comité Técnico Intersectorial de Cambio
Climático, mesa técnica del Plástico, Comité de Variabilidad Climática), así como apoyar la gestión de los
compromisos surgidos en estos.
2.2.2.10 Elaborar y entregar informes de resultados de los diferentes procesos que incluyan metas e
indicadores.
2.2.2.11 Apoyar la ejecución del Plan de acción de la Dirección de Ciencia.
2.2.2.12 Proyectar de acuerdo con la asignación realizada por el supervisor del contrato, las respuestas a
las consultas, peticiones, quejas y reclamos radicadas en la dependencia por los usuarios internos y
externos, tomando en consideración los términos de Ley y los procedimientos internos establecidos.
2.2.2.13 Apoyar la elaboración de informes, presentaciones, conceptos técnicos relacionados con las
temáticas de competencia de la Dirección de Ciencia.
2.2.2.14.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C174" t="str">
            <v>2.2.2.1 Apoyar en la construcción de política y modelos para la consolidación de las capacidades del SNCTeI en materia de generación de conocimiento para el programa de Bioeconomía, medio ambiente, cambio climático.
2.2.2.2 Apoyar en la creación y fortalecimiento de instrumentos para la ampliación de capacidades, el desarrollo de actividades de CTel que impulsen e incentiven la generación de conocimiento en la Universidad, Empresa, Estado y Sociedad.
2.2.2.3 Apoyar la formulación e implementación de políticas, planes, programas y proyectos estratégicos e instrumentos para el fomento a la investigación en cumplimiento de las políticas en ciencia, tecnología e innovación adoptadas, según el área específica de su competencia.
2.2.2.4 Apoyar el diseño y promoción, en coordinación con la Dirección de Gestión de Recursos de la CTel, de planes, programas, proyectos o estrategias de CTel que impulsen e incentiven la generación de conocimiento en la Universidad, Empresa, Estado y Sociedad.
2.2.2.5 Apoyar la evaluación de la política en las temáticas de competencia de la Dirección de Ciencia y los instrumentos y mecanismos definidos para su ejecución.
2.2.2.6 Apoyar los procesos de planeación estratégica en la Dirección de Ciencia.
2.2.2.7 Apoyar a los gestores de CTel en la gestión y evaluación de las estrategias para el fomento del SNCTeI.
2.2.2.8 Asistir y participar en los consejos, comités, comisiones, reuniones, mesas y/o demás espacios que indique el supervisor del contrato o que sean convocados y que se encuentren relacionados con el objeto y obligaciones contractuales
2.2.2.9. Asistir y/o apoyar los Comités técnicos ambientales (Comité Técnico Intersectorial de Cambio Climático, mesa técnica del Plástico, Comité de Variabilidad Climática), así como apoyar la gestión de los compromisos surgidos en estos.
2.2.2.10 Elaborar y entregar informes de resultados de los diferentes procesos que incluyan metas e indicadores.
2.2.2.11 Apoyar la ejecución del Plan de acción de la Dirección de Ciencia.
2.2.2.12 Proyectar de acuerdo con la asignación realizada por el supervisor del contrato, las respuestas a las consultas, peticiones, quejas y reclamos radicadas en la dependencia por los usuarios internos y externos, tomando en consideración los términos de Ley y los procedimientos internos establecidos.
2.2.2.13 Apoyar la elaboración de informes, presentaciones, conceptos técnicos relacionados con las temáticas de competencia de la Dirección de Ciencia.
2.2.2.14.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D174" t="str">
            <v>Dirección de Ciencia</v>
          </cell>
          <cell r="AE174" t="str">
            <v>ANDRES FELIPE VALENCIA LOPEZ</v>
          </cell>
          <cell r="AF174">
            <v>75097407</v>
          </cell>
          <cell r="AG174" t="str">
            <v>Secretaria General</v>
          </cell>
          <cell r="AH174">
            <v>46036</v>
          </cell>
          <cell r="AI174">
            <v>46041</v>
          </cell>
          <cell r="AJ174">
            <v>46221</v>
          </cell>
          <cell r="AK174">
            <v>180</v>
          </cell>
          <cell r="AL174">
            <v>47740500</v>
          </cell>
          <cell r="AM174" t="str">
            <v>No</v>
          </cell>
          <cell r="AN174">
            <v>7956750</v>
          </cell>
          <cell r="AS174" t="str">
            <v>INVERSION</v>
          </cell>
          <cell r="AT174" t="str">
            <v>NACION</v>
          </cell>
          <cell r="AU174" t="str">
            <v>No</v>
          </cell>
          <cell r="AW174" t="str">
            <v>Supervisión</v>
          </cell>
          <cell r="AX174" t="str">
            <v xml:space="preserve">KEVIN FERNANDO HENAO MARTINEZ </v>
          </cell>
          <cell r="AY174" t="str">
            <v>Cédula</v>
          </cell>
          <cell r="AZ174">
            <v>1152202917</v>
          </cell>
          <cell r="BA174">
            <v>9</v>
          </cell>
          <cell r="BB174" t="str">
            <v>Asesor, Código 1020 Grado 13</v>
          </cell>
          <cell r="BC174">
            <v>46041</v>
          </cell>
          <cell r="BD174">
            <v>46036</v>
          </cell>
          <cell r="BE174" t="str">
            <v>ASEGURADORA SOLIDARIA DE COLOMBIA</v>
          </cell>
          <cell r="BF174" t="str">
            <v>2 CUMPLIMIENTO</v>
          </cell>
          <cell r="BG174" t="str">
            <v>1 PÓLIZA</v>
          </cell>
          <cell r="CJ174">
            <v>46221</v>
          </cell>
          <cell r="CK174">
            <v>0</v>
          </cell>
          <cell r="CN174">
            <v>47740500</v>
          </cell>
          <cell r="CO174" t="e">
            <v>#N/A</v>
          </cell>
          <cell r="CP174" t="e">
            <v>#N/A</v>
          </cell>
          <cell r="CQ174" t="e">
            <v>#N/A</v>
          </cell>
          <cell r="CR174">
            <v>80111600</v>
          </cell>
          <cell r="CS174" t="str">
            <v>https://community.secop.gov.co/Public/Tendering/OpportunityDetail/Index?noticeUID=CO1.NTC.9498356&amp;isFromPublicArea=True&amp;isModal=true&amp;asPopupView=true</v>
          </cell>
          <cell r="CT174" t="str">
            <v>En Ejecucion</v>
          </cell>
          <cell r="CU174">
            <v>46053</v>
          </cell>
          <cell r="CW174" t="str">
            <v>ENERO</v>
          </cell>
          <cell r="CX174" t="e">
            <v>#N/A</v>
          </cell>
          <cell r="CY174">
            <v>0</v>
          </cell>
          <cell r="CZ174" t="e">
            <v>#VALUE!</v>
          </cell>
        </row>
        <row r="175">
          <cell r="D175" t="str">
            <v>174-2026</v>
          </cell>
          <cell r="E175" t="str">
            <v>CPS-091-2026</v>
          </cell>
          <cell r="F175" t="str">
            <v>Contrato de Prestacion De Servicios Profesionales</v>
          </cell>
          <cell r="G175" t="str">
            <v>Contratación directa</v>
          </cell>
          <cell r="H175" t="str">
            <v>JENNYFER SULAY GONZALEZ CORDOBA
CEDIDO A:
ROJAS ROCHA ROCIO DEL PILAR</v>
          </cell>
          <cell r="I175" t="str">
            <v>Cédula</v>
          </cell>
          <cell r="J175">
            <v>33702471</v>
          </cell>
          <cell r="K175">
            <v>9</v>
          </cell>
          <cell r="L175" t="str">
            <v>FEMENINO</v>
          </cell>
          <cell r="M175" t="str">
            <v>Natural</v>
          </cell>
          <cell r="N175" t="str">
            <v>Ninguno</v>
          </cell>
          <cell r="O175">
            <v>30496</v>
          </cell>
          <cell r="P175">
            <v>46192</v>
          </cell>
          <cell r="Q175">
            <v>42</v>
          </cell>
          <cell r="R175" t="str">
            <v>ABOGADO</v>
          </cell>
          <cell r="S175" t="str">
            <v xml:space="preserve">CARRERA 73 A  # 76 20 </v>
          </cell>
          <cell r="T175" t="str">
            <v>CHIQUINQUIRA</v>
          </cell>
          <cell r="U175" t="str">
            <v>COLOMBIA</v>
          </cell>
          <cell r="V175" t="str">
            <v>RROJASROCHA2025@GMAIL.COM</v>
          </cell>
          <cell r="W175">
            <v>3107984074</v>
          </cell>
          <cell r="X175" t="str">
            <v>NA</v>
          </cell>
          <cell r="Y175" t="str">
            <v>NA</v>
          </cell>
          <cell r="Z175" t="str">
            <v>Titulo profesional + titulo especializacion de 22 meses de experiencia profesional a 32 meses de experiencia profesional (Resolución 861 de 2025)</v>
          </cell>
          <cell r="AA175" t="str">
            <v>EL CONTRATISTA se obliga a prestar a la ENTIDAD con plena autonomía técnica y administrativa, los servicios profesionales especializados a la Dirección de Talento Humano para brindar apoyo, acompañamiento, soporte y articulación jurídica en todos los procesos y trámites relacionados con la gestión de Talento Humano de la Entidad, de conformidad con los procesos y los procedimientos definidos por el Ministerio y las normas que regulan la materia.</v>
          </cell>
          <cell r="AB175" t="str">
            <v>2.2.2.1 Brindar soporte jurídico a la Dirección de Talento Humano en relación con los procesos de gestión del
Talento Humano. 
.2.2.2 Analizar y aplicar la normatividad vigente, conceptos y jurisprudencia que regulan las actividades propias
del proceso de gestión del Talento Humano.
2.2.2.3 Apoyar en la ejecución de las estrategias relacionadas con la gestión del talento humano para su
fortalecimiento y mejoramiento, atendiendo el marco técnico del modelo integrado de planeación y gestión
señaladas por la Dirección de Talento Humano y la Secretaria General.
2.2.2.4 Brindar acompañamiento a la Dirección de Talento Humano y la Secretaría General en las actividades
estratégicas relacionadas con la gestión del talento humano.
2.2.2.5 Proyectar respuestas a las consultas, reclamaciones, derechos de petición, recursos de ley,
requerimientos a entes de control y de investigación y demás que se presenten en el área en relación con
los temas propios del Talento Humano.
2.2.2.6 Apoyar a la Dirección de Talento Humano en las gestiones que deban adelantarse ante la Comisión
Nacional del Servicio Civil - CNSC en desarrollo de los concursos de los cargos vacantes de la entidad a
través del mérito conforme a la normatividad dispuesta para tal fin, atendiendo las disposiciones dadas
por la citada comisión, apoyando los trámites de inscripción, actualización del registro público de carrera
que deban surtirse ante esta.
2.2.2.7 Brindar acompañamiento y proyectar los actos administrativos que se requieran para la puesta en marcha
de la Planta de Empleos Temporales del Ministerio de Ciencia, Tecnología e Innovación.
2.2.2.8 Actualizar los documentos que contengan la información relacionada con inducción, reinducción y
servicios de bienestar e incentivos y capacitación de los servidores del Ministerio de Ciencia, Tecnología
e Innovación. Elaborar estudios de cumplimiento de requisitos para la vinculación de los servidores
públicos al Ministerio de Ciencia, Tecnología e Innovación.
2.2.2.9 Gestionar actividades relacionadas con la selección, vinculación, situaciones y novedades administrativas
y retiro del talento humano de la Entidad, atendiendo los procedimientos establecidos para tales efectos.
2.2.2.10 Responder solicitudes de prima técnica y proyectar los actos administrativos de reconocimiento de la
misma
2.2.2.11 Brindar apoyo jurídico en las actividades que deban realizarse por parte de los comités que lidera la
Dirección de Talento Humano.</v>
          </cell>
          <cell r="AC175" t="str">
            <v>2.2.2.1 Brindar soporte jurídico a la Dirección de Talento Humano en relación con los procesos de gestión del Talento Humano.  .2.2.2 Analizar y aplicar la normatividad vigente, conceptos y jurisprudencia que regulan las actividades propias del proceso de gestión del Talento Humano.
2.2.2.3 Apoyar en la ejecución de las estrategias relacionadas con la gestión del talento humano para su fortalecimiento y mejoramiento, atendiendo el marco técnico del modelo integrado de planeación y gestión señaladas por la Dirección de Talento Humano y la Secretaria General.
2.2.2.4 Brindar acompañamiento a la Dirección de Talento Humano y la Secretaría General en las actividades estratégicas relacionadas con la gestión del talento humano.
2.2.2.5 Proyectar respuestas a las consultas, reclamaciones, derechos de petición, recursos de ley, requerimientos a entes de control y de investigación y demás que se presenten en el área en relación con los temas propios del Talento Humano.
2.2.2.6 Apoyar a la Dirección de Talento Humano en las gestiones que deban adelantarse ante la Comisión Nacional del Servicio Civil - CNSC en desarrollo de los concursos de los cargos vacantes de la entidad a través del mérito conforme a la normatividad dispuesta para tal fin, atendiendo las disposiciones dadas por la citada comisión, apoyando los trámites de inscripción, actualización del registro público de carrera que deban surtirse ante esta.
2.2.2.7 Brindar acompañamiento y proyectar los actos administrativos que se requieran para la puesta en marcha de la Planta de Empleos Temporales del Ministerio de Ciencia, Tecnología e Innovación.
2.2.2.8 Actualizar los documentos que contengan la información relacionada con inducción, reinducción y servicios de bienestar e incentivos y capacitación de los servidores del Ministerio de Ciencia, Tecnología e Innovación. Elaborar estudios de cumplimiento de requisitos para la vinculación de los servidores públicos al Ministerio de Ciencia, Tecnología e Innovación.
2.2.2.9 Gestionar actividades relacionadas con la selección, vinculación, situaciones y novedades administrativas y retiro del talento humano de la Entidad, atendiendo los procedimientos establecidos para tales efectos.
2.2.2.10 Responder solicitudes de prima técnica y proyectar los actos administrativos de reconocimiento de la misma
2.2.2.11 Brindar apoyo jurídico en las actividades que deban realizarse por parte de los comités que lidera la Dirección de Talento Humano.</v>
          </cell>
          <cell r="AD175" t="str">
            <v>Dirección de Talento Humano</v>
          </cell>
          <cell r="AE175" t="str">
            <v>ANDRES FELIPE VALENCIA LOPEZ</v>
          </cell>
          <cell r="AF175">
            <v>75097407</v>
          </cell>
          <cell r="AG175" t="str">
            <v>Secretaria General</v>
          </cell>
          <cell r="AH175">
            <v>46035</v>
          </cell>
          <cell r="AI175">
            <v>46037</v>
          </cell>
          <cell r="AJ175">
            <v>46217</v>
          </cell>
          <cell r="AK175">
            <v>180</v>
          </cell>
          <cell r="AL175">
            <v>46350000</v>
          </cell>
          <cell r="AM175" t="str">
            <v>No</v>
          </cell>
          <cell r="AN175">
            <v>7725000</v>
          </cell>
          <cell r="AS175" t="str">
            <v>INVERSION</v>
          </cell>
          <cell r="AT175" t="str">
            <v>NACION</v>
          </cell>
          <cell r="AU175" t="str">
            <v>No</v>
          </cell>
          <cell r="AW175" t="str">
            <v>Supervisión</v>
          </cell>
          <cell r="AX175" t="str">
            <v>FELIPE ALEJANDRO GONZALEZ SABOGAL</v>
          </cell>
          <cell r="AY175" t="str">
            <v>Cédula</v>
          </cell>
          <cell r="AZ175">
            <v>1110464163</v>
          </cell>
          <cell r="BA175">
            <v>3</v>
          </cell>
          <cell r="BB175" t="str">
            <v>Director de Talento Humano</v>
          </cell>
          <cell r="BC175">
            <v>46036</v>
          </cell>
          <cell r="BD175">
            <v>46036</v>
          </cell>
          <cell r="BE175" t="str">
            <v>SEGUROS DEL ESTADO S.A.</v>
          </cell>
          <cell r="BF175" t="str">
            <v>2 CUMPLIMIENTO</v>
          </cell>
          <cell r="BG175" t="str">
            <v>1 PÓLIZA</v>
          </cell>
          <cell r="CD175">
            <v>46057</v>
          </cell>
          <cell r="CJ175">
            <v>46217</v>
          </cell>
          <cell r="CK175">
            <v>0</v>
          </cell>
          <cell r="CM175" t="str">
            <v>CEDIDO A:
ROJAS ROCHA ROCIO DEL PILAR</v>
          </cell>
          <cell r="CN175">
            <v>46350000</v>
          </cell>
          <cell r="CO175" t="e">
            <v>#N/A</v>
          </cell>
          <cell r="CP175" t="e">
            <v>#N/A</v>
          </cell>
          <cell r="CQ175" t="e">
            <v>#N/A</v>
          </cell>
          <cell r="CR175">
            <v>80111600</v>
          </cell>
          <cell r="CS175" t="str">
            <v>https://community.secop.gov.co/Public/Tendering/OpportunityDetail/Index?noticeUID=CO1.NTC.9495364&amp;isFromPublicArea=True&amp;isModal=true&amp;asPopupView=true</v>
          </cell>
          <cell r="CT175" t="str">
            <v>En Ejecucion</v>
          </cell>
          <cell r="CU175">
            <v>46053</v>
          </cell>
          <cell r="CV175">
            <v>46081</v>
          </cell>
          <cell r="CW175" t="str">
            <v>FEBRERO</v>
          </cell>
          <cell r="CX175" t="e">
            <v>#N/A</v>
          </cell>
          <cell r="CY175">
            <v>2</v>
          </cell>
          <cell r="CZ175" t="e">
            <v>#VALUE!</v>
          </cell>
        </row>
        <row r="176">
          <cell r="D176" t="str">
            <v>175-2026</v>
          </cell>
          <cell r="E176" t="str">
            <v>CPS-092-2026</v>
          </cell>
          <cell r="F176" t="str">
            <v>Contrato de Prestacion De Servicios Profesionales</v>
          </cell>
          <cell r="G176" t="str">
            <v>Contratación directa</v>
          </cell>
          <cell r="H176" t="str">
            <v>JUAN JOSE GALEANO HERMOSA</v>
          </cell>
          <cell r="I176" t="str">
            <v>Cédula</v>
          </cell>
          <cell r="J176">
            <v>1010234849</v>
          </cell>
          <cell r="K176">
            <v>8</v>
          </cell>
          <cell r="L176" t="str">
            <v>MASCULINO</v>
          </cell>
          <cell r="M176" t="str">
            <v>Natural</v>
          </cell>
          <cell r="N176" t="str">
            <v>Ninguno</v>
          </cell>
          <cell r="O176">
            <v>35648</v>
          </cell>
          <cell r="P176">
            <v>46192</v>
          </cell>
          <cell r="Q176">
            <v>28</v>
          </cell>
          <cell r="R176" t="str">
            <v>ECONOMISTA</v>
          </cell>
          <cell r="S176" t="str">
            <v>CALLE 45F # 16-42</v>
          </cell>
          <cell r="T176" t="str">
            <v>BOGOTA D.C.</v>
          </cell>
          <cell r="U176" t="str">
            <v>COLOMBIA</v>
          </cell>
          <cell r="V176" t="str">
            <v>JUAN.GALEANOHE@GMAIL.COM</v>
          </cell>
          <cell r="W176">
            <v>3042017933</v>
          </cell>
          <cell r="X176" t="str">
            <v>NA</v>
          </cell>
          <cell r="Y176" t="str">
            <v>NA</v>
          </cell>
          <cell r="Z176" t="str">
            <v>Titulo profesional + titulo especializacion de 22 meses de experiencia profesional a 32 meses de experiencia profesional (Resolución 861 de 2025)</v>
          </cell>
          <cell r="AA176" t="str">
            <v>Prestar a la entidad, con plena autonomía, técnica y administrativa, los servicios profesionales especializados para brindar apoyo, acompañamiento y soporte a la Dirección Ciencia en las actividades relacionadas con el reconocimiento y medición de actividades y de producción de CTeI en el marco de la implementación de modelos cienciométricos de publicaciones indexadas, pares evaluadores y centros de investigación.</v>
          </cell>
          <cell r="AB176" t="str">
            <v>2.2.2.1 Revisar y actualizar la política de actores del Sistema Nacional de Ciencia, Tecnología e Innovación
(SNCTI).
2.2.2.2 Construir metodologías para la generación de indicadores generales y nuevos indicadores relacionados
con los procesos de reconocimiento de actores y pares evaluadores.
2.2.2.3 Apoyar a la Dirección de Ciencia en el proceso de reconocimiento de actores en la tipología de centros
e institutos de investigación del Sistema Nacional de Ciencia, Tecnología e Innovación (SNCTI).
2.2.2.4 Mantener actualizada la base de pares evaluadores Minciencias, y la evaluación de su desempeño.
2.2.2.5 Gestionar y tramitar el pago de los evaluadores correspondiente a las evaluaciones realizadas a los
centros de investigación que se presentan para reconocimiento en el aplicativo MGI.
2.2.2.6 Mantener actualizado el listado de actores reconocidos de acuerdo con las tipologías establecidas
2.2.2.7 Asistir a eventos y/o reuniones definidas por la supervisión y/o Director de la por la Dirección de Ciencia,
2.2.2.8 Realizar capacitaciones especializadas a los actores, en relación con el proceso de reconocimiento de
centros e institutos de investigación.
2.2.2.9 Atender las solicitudes de aclaración de reconocimiento de centros e institutos de investigación.
2.2.2.10 Hacer seguimiento al funcionamiento de los aplicativos que soportan los procesos de los modelos
cienciométricos.
2.2.2.11 Apoyar la ejecución del Plan de acción de la Dirección de Ciencia.
2.2.2.12 Proyectar de acuerdo con su competencia, y con relación a los asuntos asignados, respuestas a las
consultas, peticiones, quejas y reclamos radicadas en la dependencia por los usuarios internos y externos,
tomando en consideración los términos de Ley y los procedimientos internos establecidos.
2.2.2.13 Realizar recolección de la información requerida para soportar procesos como Presentaciones y
eventos.
2.2.2.14.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C176" t="str">
            <v>2.2.2.1 Revisar y actualizar la política de actores del Sistema Nacional de Ciencia, Tecnología e Innovación (SNCTI).
2.2.2.2 Construir metodologías para la generación de indicadores generales y nuevos indicadores relacionados con los procesos de reconocimiento de actores y pares evaluadores.
2.2.2.3 Apoyar a la Dirección de Ciencia en el proceso de reconocimiento de actores en la tipología de centros e institutos de investigación del Sistema Nacional de Ciencia, Tecnología e Innovación (SNCTI).
2.2.2.4 Mantener actualizada la base de pares evaluadores Minciencias, y la evaluación de su desempeño.
2.2.2.5 Gestionar y tramitar el pago de los evaluadores correspondiente a las evaluaciones realizadas a los centros de investigación que se presentan para reconocimiento en el aplicativo MGI.
2.2.2.6 Mantener actualizado el listado de actores reconocidos de acuerdo con las tipologías establecidas
2.2.2.7 Asistir a eventos y/o reuniones definidas por la supervisión y/o Director de la por la Dirección de Ciencia,
2.2.2.8 Realizar capacitaciones especializadas a los actores, en relación con el proceso de reconocimiento de centros e institutos de investigación.
2.2.2.9 Atender las solicitudes de aclaración de reconocimiento de centros e institutos de investigación.
2.2.2.10 Hacer seguimiento al funcionamiento de los aplicativos que soportan los procesos de los modelos cienciométricos.
2.2.2.11 Apoyar la ejecución del Plan de acción de la Dirección de Ciencia.
2.2.2.12 Proyectar de acuerdo con su competencia, y con relación a los asuntos asignados, respuestas a las consultas, peticiones, quejas y reclamos radicadas en la dependencia por los usuarios internos y externos, tomando en consideración los términos de Ley y los procedimientos internos establecidos.
2.2.2.13 Realizar recolección de la información requerida para soportar procesos como Presentaciones y eventos.
2.2.2.14.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D176" t="str">
            <v>Dirección de Ciencia</v>
          </cell>
          <cell r="AE176" t="str">
            <v>ANDRES FELIPE VALENCIA LOPEZ</v>
          </cell>
          <cell r="AF176">
            <v>75097407</v>
          </cell>
          <cell r="AG176" t="str">
            <v>Secretaria General</v>
          </cell>
          <cell r="AH176">
            <v>46036</v>
          </cell>
          <cell r="AI176">
            <v>46043</v>
          </cell>
          <cell r="AJ176">
            <v>46223</v>
          </cell>
          <cell r="AK176">
            <v>180</v>
          </cell>
          <cell r="AL176">
            <v>47740500</v>
          </cell>
          <cell r="AM176" t="str">
            <v>No</v>
          </cell>
          <cell r="AN176">
            <v>7956750</v>
          </cell>
          <cell r="AS176" t="str">
            <v>INVERSION</v>
          </cell>
          <cell r="AT176" t="str">
            <v>NACION</v>
          </cell>
          <cell r="AU176" t="str">
            <v>No</v>
          </cell>
          <cell r="AW176" t="str">
            <v>Supervisión</v>
          </cell>
          <cell r="AX176" t="str">
            <v xml:space="preserve">KEVIN FERNANDO HENAO MARTINEZ </v>
          </cell>
          <cell r="AY176" t="str">
            <v>Cédula</v>
          </cell>
          <cell r="AZ176">
            <v>1152202917</v>
          </cell>
          <cell r="BA176">
            <v>9</v>
          </cell>
          <cell r="BB176" t="str">
            <v>Asesor, Código 1020 Grado 13</v>
          </cell>
          <cell r="BC176">
            <v>46043</v>
          </cell>
          <cell r="BD176">
            <v>46037</v>
          </cell>
          <cell r="BE176" t="str">
            <v>ASEGURADORA SOLIDARIA DE COLOMBIA</v>
          </cell>
          <cell r="BF176" t="str">
            <v>2 CUMPLIMIENTO</v>
          </cell>
          <cell r="BG176" t="str">
            <v>1 PÓLIZA</v>
          </cell>
          <cell r="CJ176">
            <v>46223</v>
          </cell>
          <cell r="CK176">
            <v>0</v>
          </cell>
          <cell r="CN176">
            <v>47740500</v>
          </cell>
          <cell r="CO176" t="e">
            <v>#N/A</v>
          </cell>
          <cell r="CP176" t="e">
            <v>#N/A</v>
          </cell>
          <cell r="CQ176" t="e">
            <v>#N/A</v>
          </cell>
          <cell r="CR176">
            <v>80111600</v>
          </cell>
          <cell r="CS176" t="str">
            <v>https://community.secop.gov.co/Public/Tendering/OpportunityDetail/Index?noticeUID=CO1.NTC.9497377&amp;isFromPublicArea=True&amp;isModal=true&amp;asPopupView=true</v>
          </cell>
          <cell r="CT176" t="str">
            <v>En Ejecucion</v>
          </cell>
          <cell r="CU176">
            <v>46053</v>
          </cell>
          <cell r="CW176" t="str">
            <v>ENERO</v>
          </cell>
          <cell r="CX176" t="e">
            <v>#N/A</v>
          </cell>
          <cell r="CY176">
            <v>3</v>
          </cell>
          <cell r="CZ176" t="e">
            <v>#VALUE!</v>
          </cell>
        </row>
        <row r="177">
          <cell r="D177" t="str">
            <v>176-2026</v>
          </cell>
          <cell r="E177" t="str">
            <v>CPS-093-2026</v>
          </cell>
          <cell r="F177" t="str">
            <v>Contrato de Prestacion De Servicios Profesionales</v>
          </cell>
          <cell r="G177" t="str">
            <v>Contratación directa</v>
          </cell>
          <cell r="H177" t="str">
            <v>LINA MARIA PABON MELGUIZO</v>
          </cell>
          <cell r="I177" t="str">
            <v>Cédula</v>
          </cell>
          <cell r="J177">
            <v>1075681285</v>
          </cell>
          <cell r="K177">
            <v>7</v>
          </cell>
          <cell r="L177" t="str">
            <v>FEMENINO</v>
          </cell>
          <cell r="M177" t="str">
            <v>Natural</v>
          </cell>
          <cell r="N177" t="str">
            <v>Ninguno</v>
          </cell>
          <cell r="O177">
            <v>35368</v>
          </cell>
          <cell r="P177">
            <v>46192</v>
          </cell>
          <cell r="Q177">
            <v>29</v>
          </cell>
          <cell r="R177" t="str">
            <v>DERECHO</v>
          </cell>
          <cell r="S177" t="str">
            <v>CRA 13 NO 40C 20 / APTO 705</v>
          </cell>
          <cell r="T177" t="str">
            <v>TOCANCIPA</v>
          </cell>
          <cell r="U177" t="str">
            <v>COLOMBIA</v>
          </cell>
          <cell r="V177" t="str">
            <v>PABONLINA9@GMAIL.COM</v>
          </cell>
          <cell r="W177">
            <v>3208915662</v>
          </cell>
          <cell r="X177" t="str">
            <v>NA</v>
          </cell>
          <cell r="Y177" t="str">
            <v>NA</v>
          </cell>
          <cell r="Z177" t="str">
            <v>Titulo profesional + titulo especializacion de 22 meses de experiencia profesional a 32 meses de experiencia profesional (Resolución 861 de 2025)</v>
          </cell>
          <cell r="AA177" t="str">
            <v>El contratista se obliga a prestar a la Entidad, con plena autonomía técnica y administrativa, los servicios profesionales especializados para brindar acompañamiento y soporte en las acciones administrativas y jurídicas relacionadas con actividades de Ciencia, Tecnología e Innovación (CTeI)al Viceministerio de Conocimiento, Innovación y Productividad.</v>
          </cell>
          <cell r="AB177" t="str">
            <v>2.2.2.1 Brindar apoyo en la gestión y revisión de actos administrativos, requerimientos ciudadanos, solicitudes,
peticiones, quejas y/o reclamos, y demás solicitudes que sean allegadas al viceministerio y estén relacionadas
con el objeto contractual, dentro de los términos establecidos por la ley.
2.2.2.2 Apoyar la revisión de los temas sometidos a votación del Viceministro de Conocimiento, Innovación y
Productividad, dentro de los Comités y/o Consejos, de los cuales sea parte.
2.2.2.3 Brindar apoyo el seguimiento de los compromisos derivados de los diferentes espacios de coordinación
e interlocución entre el Despacho Viceministerial y otras entidades.
2.2.2.4 Apoyar la organización, sistematización, actualización y custodia de la información administrativa y
jurídica a cargo del Viceministerio de Conocimiento, Innovación y Productividad, garantizando su correcta
clasificación, archivo, conservación y disponibilidad, conforme a las disposiciones legales, políticas archivísticas
y lineamientos de gestión documental adoptados por la Entidad.
2.2.2.5 Administrar, actualizar y mantener permanentemente el repositorio documental físico y/o digital del
Viceministerio de Conocimiento, Innovación y Productividad, asegurando la integridad, trazabilidad,
confidencialidad y oportunidad de la información, así como el cargue, control y verificación de los documentos
en los sistemas de información institucionales que disponga el Ministerio.
2.2.2.6 Y demás obligaciones solicitadas por el supervisor.</v>
          </cell>
          <cell r="AC177" t="str">
            <v>2.2.2.1 Brindar apoyo en la gestión y revisión de actos administrativos, requerimientos ciudadanos, solicitudes, peticiones, quejas y/o reclamos, y demás solicitudes que sean allegadas al viceministerio y estén relacionadas con el objeto contractual, dentro de los términos establecidos por la ley.
2.2.2.2 Apoyar la revisión de los temas sometidos a votación del Viceministro de Conocimiento, Innovación y Productividad, dentro de los Comités y/o Consejos, de los cuales sea parte.
2.2.2.3 Brindar apoyo el seguimiento de los compromisos derivados de los diferentes espacios de coordinación e interlocución entre el Despacho Viceministerial y otras entidades.
2.2.2.4 Apoyar la organización, sistematización, actualización y custodia de la información administrativa y jurídica a cargo del Viceministerio de Conocimiento, Innovación y Productividad, garantizando su correcta clasificación, archivo, conservación y disponibilidad, conforme a las disposiciones legales, políticas archivísticas y lineamientos de gestión documental adoptados por la Entidad.
2.2.2.5 Administrar, actualizar y mantener permanentemente el repositorio documental físico y/o digital del Viceministerio de Conocimiento, Innovación y Productividad, asegurando la integridad, trazabilidad, confidencialidad y oportunidad de la información, así como el cargue, control y verificación de los documentos en los sistemas de información institucionales que disponga el Ministerio.
2.2.2.6 Y demás obligaciones solicitadas por el supervisor.</v>
          </cell>
          <cell r="AD177" t="str">
            <v>Viceministerio de Conocimiento, Innovación y Productividad</v>
          </cell>
          <cell r="AE177" t="str">
            <v>ANDRES FELIPE VALENCIA LOPEZ</v>
          </cell>
          <cell r="AF177">
            <v>75097407</v>
          </cell>
          <cell r="AG177" t="str">
            <v>Secretaria General</v>
          </cell>
          <cell r="AH177">
            <v>46037</v>
          </cell>
          <cell r="AI177">
            <v>46038</v>
          </cell>
          <cell r="AJ177">
            <v>46218</v>
          </cell>
          <cell r="AK177">
            <v>180</v>
          </cell>
          <cell r="AL177">
            <v>42000000</v>
          </cell>
          <cell r="AM177" t="str">
            <v>No</v>
          </cell>
          <cell r="AN177">
            <v>7000000</v>
          </cell>
          <cell r="AS177" t="str">
            <v>INVERSION</v>
          </cell>
          <cell r="AT177" t="str">
            <v>NACION</v>
          </cell>
          <cell r="AU177" t="str">
            <v>No</v>
          </cell>
          <cell r="AW177" t="str">
            <v>Supervisión</v>
          </cell>
          <cell r="AX177" t="str">
            <v>LUISA FERNANDA ROBAYO ORTIZ</v>
          </cell>
          <cell r="AY177" t="str">
            <v>Cédula</v>
          </cell>
          <cell r="AZ177">
            <v>1110544468</v>
          </cell>
          <cell r="BA177">
            <v>8</v>
          </cell>
          <cell r="BB177" t="str">
            <v>Gestor en Ciencia y Tecnología, Código 0153 Grado 13</v>
          </cell>
          <cell r="BC177">
            <v>46038</v>
          </cell>
          <cell r="BD177">
            <v>46037</v>
          </cell>
          <cell r="BE177" t="str">
            <v>SEGUROS DEL ESTADO S.A.</v>
          </cell>
          <cell r="BF177" t="str">
            <v>2 CUMPLIMIENTO</v>
          </cell>
          <cell r="BG177" t="str">
            <v>1 PÓLIZA</v>
          </cell>
          <cell r="CJ177">
            <v>46218</v>
          </cell>
          <cell r="CK177">
            <v>0</v>
          </cell>
          <cell r="CN177">
            <v>42000000</v>
          </cell>
          <cell r="CO177" t="e">
            <v>#N/A</v>
          </cell>
          <cell r="CP177" t="e">
            <v>#N/A</v>
          </cell>
          <cell r="CQ177" t="e">
            <v>#N/A</v>
          </cell>
          <cell r="CR177">
            <v>80111600</v>
          </cell>
          <cell r="CS177" t="str">
            <v>https://community.secop.gov.co/Public/Tendering/OpportunityDetail/Index?noticeUID=CO1.NTC.9523037&amp;isFromPublicArea=True&amp;isModal=true&amp;asPopupView=true</v>
          </cell>
          <cell r="CT177" t="str">
            <v>En Ejecucion</v>
          </cell>
          <cell r="CU177">
            <v>46053</v>
          </cell>
          <cell r="CW177" t="str">
            <v>ENERO</v>
          </cell>
          <cell r="CX177" t="e">
            <v>#N/A</v>
          </cell>
          <cell r="CY177">
            <v>4</v>
          </cell>
          <cell r="CZ177" t="e">
            <v>#VALUE!</v>
          </cell>
        </row>
        <row r="178">
          <cell r="D178" t="str">
            <v>177-2026</v>
          </cell>
          <cell r="E178" t="str">
            <v>CPS-094-2026</v>
          </cell>
          <cell r="F178" t="str">
            <v>Contrato de Prestacion De Servicios Profesionales</v>
          </cell>
          <cell r="G178" t="str">
            <v>Contratación directa</v>
          </cell>
          <cell r="H178" t="str">
            <v>NICOLAS ALEJANDRO ROJAS PARDO</v>
          </cell>
          <cell r="I178" t="str">
            <v>Cédula</v>
          </cell>
          <cell r="J178">
            <v>1018457543</v>
          </cell>
          <cell r="K178">
            <v>6</v>
          </cell>
          <cell r="L178" t="str">
            <v>MASCULINO</v>
          </cell>
          <cell r="M178" t="str">
            <v>Natural</v>
          </cell>
          <cell r="N178" t="str">
            <v>Ninguno</v>
          </cell>
          <cell r="O178">
            <v>34026</v>
          </cell>
          <cell r="P178">
            <v>46192</v>
          </cell>
          <cell r="Q178">
            <v>33</v>
          </cell>
          <cell r="R178" t="str">
            <v>ECONOMISTA</v>
          </cell>
          <cell r="S178" t="str">
            <v xml:space="preserve">CARRERA 17  # 49 55 </v>
          </cell>
          <cell r="T178" t="str">
            <v>BOGOTA D.C.</v>
          </cell>
          <cell r="U178" t="str">
            <v>COLOMBIA</v>
          </cell>
          <cell r="V178" t="str">
            <v>NICOROJASPARDO@GMAIL.COM</v>
          </cell>
          <cell r="W178">
            <v>3163585525</v>
          </cell>
          <cell r="X178" t="str">
            <v>NA</v>
          </cell>
          <cell r="Y178" t="str">
            <v>NA</v>
          </cell>
          <cell r="Z178" t="str">
            <v>Titulo profesional + titulo especializacion de 33 o mas meses de experiencia profesional (Resolución 861 de 2025)</v>
          </cell>
          <cell r="AA178" t="str">
            <v>El contratista se obliga a prestar a la entidad, servicios profesionales especializados para apoyar al Viceministerio en el análisis económico, técnico y financiero, así como en el seguimiento, evaluación y control de la ejecución de convenios, proyectos e instrumentos a cargo del despacho, incluyendo la elaboración de conceptos, reportes estratégicos, insumos para la toma de decisiones, articulación interinstitucional y acompañamiento a los procesos de planeación, ejecución y  seguimiento de la gestión viceministerial.</v>
          </cell>
          <cell r="AB178" t="str">
            <v>2.2.2.1 Apoyar en la gestión de seguimiento y fortalecimiento del Instrumentos de Beneficios Tributarios,
proyectando en seguimiento continuo en acompañamiento de la Dirección de Desarrollo Tecnológico e
Innovación.
2.2.2.2 Apoyar la evaluación, formulación y seguimiento de planes, programas y proyectos ejecutados mediante
contratos y convenios orientados al cumplimiento de políticas e instrumentos de CTeI.
2.2.2.3 Realizar el seguimiento de la estructuración de los términos de referencia de las convocatorias públicas,
abiertas y competitivas a cargo de las áreas técnicas adscritas al Despacho del Viceministerio de Conocimiento,
Innovación y Productividad.
2.2.2.4 Analizar y consolidar los datos para elaborar presentaciones y reportes requeridos por el Viceministerio
de Conocimiento, Innovación y Productividad.
2.2.2.5 Fortalecer la articulación con las direcciones técnicas adscritas a este viceministerio o demás
dependencias de la entidad, en lo relacionado al seguimiento presupuestal y financiero.
2.2.2.6 Apoyar la gestión de seguimiento y fortalecimiento de los instrumentos de política pública de las
direcciones adscritas al viceministerio y del viceministerio de Conocimiento, Innovación y Productividad.
2.2.2.7 Asesor, apoyar y dar conceptos técnicos de carácter financiero de las diferentes convocatorios a cargo
de las áreas técnicas adscritas al Despacho del Viceministerio de Conocimiento, Innovación y Productividad.
2.2.2.8 Y demás obligaciones solicitadas por el supervisor.</v>
          </cell>
          <cell r="AC178" t="str">
            <v>2.2.2.1 Apoyar en la gestión de seguimiento y fortalecimiento del Instrumentos de Beneficios Tributarios, proyectando en seguimiento continuo en acompañamiento de la Dirección de Desarrollo Tecnológico e Innovación.
2.2.2.2 Apoyar la evaluación, formulación y seguimiento de planes, programas y proyectos ejecutados mediante contratos y convenios orientados al cumplimiento de políticas e instrumentos de CTeI.
2.2.2.3 Realizar el seguimiento de la estructuración de los términos de referencia de las convocatorias públicas, abiertas y competitivas a cargo de las áreas técnicas adscritas al Despacho del Viceministerio de Conocimiento, Innovación y Productividad.
2.2.2.4 Analizar y consolidar los datos para elaborar presentaciones y reportes requeridos por el Viceministerio de Conocimiento, Innovación y Productividad.
2.2.2.5 Fortalecer la articulación con las direcciones técnicas adscritas a este viceministerio o demás dependencias de la entidad, en lo relacionado al seguimiento presupuestal y financiero.
2.2.2.6 Apoyar la gestión de seguimiento y fortalecimiento de los instrumentos de política pública de las direcciones adscritas al viceministerio y del viceministerio de Conocimiento, Innovación y Productividad.
2.2.2.7 Asesor, apoyar y dar conceptos técnicos de carácter financiero de las diferentes convocatorios a cargo de las áreas técnicas adscritas al Despacho del Viceministerio de Conocimiento, Innovación y Productividad.
2.2.2.8 Y demás obligaciones solicitadas por el supervisor.</v>
          </cell>
          <cell r="AD178" t="str">
            <v>Viceministerio de Conocimiento, Innovación y Productividad</v>
          </cell>
          <cell r="AE178" t="str">
            <v>ANDRES FELIPE VALENCIA LOPEZ</v>
          </cell>
          <cell r="AF178">
            <v>75097407</v>
          </cell>
          <cell r="AG178" t="str">
            <v>Secretaria General</v>
          </cell>
          <cell r="AH178">
            <v>46037</v>
          </cell>
          <cell r="AI178">
            <v>46038</v>
          </cell>
          <cell r="AJ178">
            <v>46218</v>
          </cell>
          <cell r="AK178">
            <v>180</v>
          </cell>
          <cell r="AL178">
            <v>60000000</v>
          </cell>
          <cell r="AM178" t="str">
            <v>No</v>
          </cell>
          <cell r="AN178">
            <v>10000000</v>
          </cell>
          <cell r="AS178" t="str">
            <v>INVERSION</v>
          </cell>
          <cell r="AT178" t="str">
            <v>NACION</v>
          </cell>
          <cell r="AU178" t="str">
            <v>No</v>
          </cell>
          <cell r="AW178" t="str">
            <v>Supervisión</v>
          </cell>
          <cell r="AX178" t="str">
            <v>LUISA FERNANDA ROBAYO ORTIZ</v>
          </cell>
          <cell r="AY178" t="str">
            <v>Cédula</v>
          </cell>
          <cell r="AZ178">
            <v>1110544468</v>
          </cell>
          <cell r="BA178">
            <v>8</v>
          </cell>
          <cell r="BB178" t="str">
            <v>Gestor en Ciencia y Tecnología, Código 0153 Grado 13</v>
          </cell>
          <cell r="BC178">
            <v>46038</v>
          </cell>
          <cell r="BD178">
            <v>46037</v>
          </cell>
          <cell r="BE178" t="str">
            <v>ASEGURADORA SOLIDARIA DE COLOMBIA</v>
          </cell>
          <cell r="BF178" t="str">
            <v>2 CUMPLIMIENTO</v>
          </cell>
          <cell r="BG178" t="str">
            <v>1 PÓLIZA</v>
          </cell>
          <cell r="CJ178">
            <v>46218</v>
          </cell>
          <cell r="CK178">
            <v>0</v>
          </cell>
          <cell r="CN178">
            <v>60000000</v>
          </cell>
          <cell r="CO178" t="e">
            <v>#N/A</v>
          </cell>
          <cell r="CP178" t="e">
            <v>#N/A</v>
          </cell>
          <cell r="CQ178" t="e">
            <v>#N/A</v>
          </cell>
          <cell r="CR178">
            <v>80111600</v>
          </cell>
          <cell r="CS178" t="str">
            <v>https://community.secop.gov.co/Public/Tendering/OpportunityDetail/Index?noticeUID=CO1.NTC.9523072&amp;isFromPublicArea=True&amp;isModal=true&amp;asPopupView=true</v>
          </cell>
          <cell r="CT178" t="str">
            <v>En Ejecucion</v>
          </cell>
          <cell r="CU178">
            <v>46053</v>
          </cell>
          <cell r="CW178" t="str">
            <v>ENERO</v>
          </cell>
          <cell r="CX178" t="e">
            <v>#N/A</v>
          </cell>
          <cell r="CY178">
            <v>5</v>
          </cell>
          <cell r="CZ178" t="e">
            <v>#VALUE!</v>
          </cell>
        </row>
        <row r="179">
          <cell r="D179" t="str">
            <v>178-2026</v>
          </cell>
          <cell r="E179" t="str">
            <v>CPS-095-2026</v>
          </cell>
          <cell r="F179" t="str">
            <v>Contrato de Prestacion De Servicios Profesionales</v>
          </cell>
          <cell r="G179" t="str">
            <v>Contratación directa</v>
          </cell>
          <cell r="H179" t="str">
            <v>JESSIKA LIZZETH SANTOS LOPEZ</v>
          </cell>
          <cell r="I179" t="str">
            <v>Cédula</v>
          </cell>
          <cell r="J179">
            <v>1023012211</v>
          </cell>
          <cell r="K179">
            <v>4</v>
          </cell>
          <cell r="L179" t="str">
            <v>FEMENINO</v>
          </cell>
          <cell r="M179" t="str">
            <v>Natural</v>
          </cell>
          <cell r="N179" t="str">
            <v>Ninguno</v>
          </cell>
          <cell r="O179">
            <v>35131</v>
          </cell>
          <cell r="P179">
            <v>46192</v>
          </cell>
          <cell r="Q179">
            <v>30</v>
          </cell>
          <cell r="R179" t="str">
            <v>MATEMATICO</v>
          </cell>
          <cell r="S179" t="str">
            <v xml:space="preserve">CARRERA 9 ESTE  # 89 A 4 SUR </v>
          </cell>
          <cell r="T179" t="str">
            <v>BOGOTA D.C.</v>
          </cell>
          <cell r="U179" t="str">
            <v>COLOMBIA</v>
          </cell>
          <cell r="V179" t="str">
            <v>JSANTOSL@UCENTRAL.EDU.CO</v>
          </cell>
          <cell r="W179">
            <v>3208754959</v>
          </cell>
          <cell r="X179" t="str">
            <v>NA</v>
          </cell>
          <cell r="Y179" t="str">
            <v>NA</v>
          </cell>
          <cell r="Z179" t="str">
            <v>Titulo profesional de 0 a 21 mas meses de experiencia profesional (Resolución 861 de 2025)</v>
          </cell>
          <cell r="AA179" t="str">
            <v>Prestar a la entidad, con plena autonomía, técnica y administrativa, servicios profesionales para brindar apoyo, acompañamiento y soporte a la Dirección de Ciencia en las actividades relacionadas con la generación de información, consultas técnicas, análisis de información, actualización de visualizadores de información y para el desarrollo de modelos matemáticos en el marco del reconocimiento y medición de grupos, investigadores, pares evaluadores, publicaciones y actores del Sistema Nacional de Ciencia, Tecnología e
Innovación – SNCTeI , dando estricto cumplimiento al proceso y procedimientos establecidos por la Entidad.</v>
          </cell>
          <cell r="AB179" t="str">
            <v>2.2.2.1. Apoyar la construcción de la política y los modelos necesarios para la consolidación de las
capacidades del SNCTeI a través del desarrollo de la Convocatoria Nacional de Grupos de
Investigación e Investigadores.
2.2.2.2. Apoyar a la Dirección de Ciencia el proceso de medición y reconocimiento de grupos e
investigadores, revistas, pares y centros a través del desarrollo y uso de aplicaciones informáticas, así
como con la actualización de modelos matemáticos, generación de información, consultas técnicas,
análisis de información y actualización de visualizadores de información.
2.2.2.3. Analizar, evaluar y verificar técnicamente y de manera periódica la construcción, metodología
e implementación de las operaciones estadísticas para grupos de investigación, investigadores y
revistas científicas nacionales e internacionales.
2.2.2.4. Asistir y participar en los consejos, comités, comisiones, reuniones, mesas y/o demás espacios
que indique el supervisor del contrato o que sean convocados y que se encuentren relacionados con
el objeto y obligaciones contractuales.
2.2.2.5. Proyectar de acuerdo con su competencia, y con relación a los asuntos asignados, respuestas
a las consultas, peticiones, quejas y reclamos radicadas en la dependencia por los usuarios internos
y externos, tomando en consideración los términos de Ley y los procedimientos internos establecidos.
2.2.2.6. Apoyar la elaboración de informes, presentaciones, conceptos técnicos relacionados con las
temáticas de competencia de la Dirección de Ciencia.
2.2.2.7 Apoyar la ejecución del Plan de acción de la Dirección de Ciencia.
2.2.2.8 Elaborar informes, presentaciones y conceptos técnicos relacionados con las temáticas de
competencia de la Dirección de Ciencia.
2.2.2.9.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C179" t="str">
            <v>2.2.2.1. Apoyar la construcción de la política y los modelos necesarios para la consolidación de las capacidades del SNCTeI a través del desarrollo de la Convocatoria Nacional de Grupos de Investigación e Investigadores.
2.2.2.2. Apoyar a la Dirección de Ciencia el proceso de medición y reconocimiento de grupos e investigadores, revistas, pares y centros a través del desarrollo y uso de aplicaciones informáticas, así como con la actualización de modelos matemáticos, generación de información, consultas técnicas, análisis de información y actualización de visualizadores de información.
2.2.2.3. Analizar, evaluar y verificar técnicamente y de manera periódica la construcción, metodología e implementación de las operaciones estadísticas para grupos de investigación, investigadores y revistas científicas nacionales e internacionales.
2.2.2.4. Asistir y participar en los consejos, comités, comisiones, reuniones, mesas y/o demás espacios que indique el supervisor del contrato o que sean convocados y que se encuentren relacionados con el objeto y obligaciones contractuales.
2.2.2.5. Proyectar de acuerdo con su competencia, y con relación a los asuntos asignados, respuestas a las consultas, peticiones, quejas y reclamos radicadas en la dependencia por los usuarios internos y externos, tomando en consideración los términos de Ley y los procedimientos internos establecidos.
2.2.2.6. Apoyar la elaboración de informes, presentaciones, conceptos técnicos relacionados con las temáticas de competencia de la Dirección de Ciencia.
2.2.2.7 Apoyar la ejecución del Plan de acción de la Dirección de Ciencia.
2.2.2.8 Elaborar informes, presentaciones y conceptos técnicos relacionados con las temáticas de competencia de la Dirección de Ciencia.
2.2.2.9.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D179" t="str">
            <v>Dirección de Ciencia</v>
          </cell>
          <cell r="AE179" t="str">
            <v>ANDRES FELIPE VALENCIA LOPEZ</v>
          </cell>
          <cell r="AF179">
            <v>75097407</v>
          </cell>
          <cell r="AG179" t="str">
            <v>Secretaria General</v>
          </cell>
          <cell r="AH179">
            <v>46037</v>
          </cell>
          <cell r="AI179">
            <v>46042</v>
          </cell>
          <cell r="AJ179">
            <v>46222</v>
          </cell>
          <cell r="AK179">
            <v>180</v>
          </cell>
          <cell r="AL179">
            <v>27057120</v>
          </cell>
          <cell r="AM179" t="str">
            <v>No</v>
          </cell>
          <cell r="AN179">
            <v>4509520</v>
          </cell>
          <cell r="AS179" t="str">
            <v>INVERSION</v>
          </cell>
          <cell r="AT179" t="str">
            <v>NACION</v>
          </cell>
          <cell r="AU179" t="str">
            <v>No</v>
          </cell>
          <cell r="AW179" t="str">
            <v>Supervisión</v>
          </cell>
          <cell r="AX179" t="str">
            <v xml:space="preserve">KEVIN FERNANDO HENAO MARTINEZ </v>
          </cell>
          <cell r="AY179" t="str">
            <v>Cédula</v>
          </cell>
          <cell r="AZ179">
            <v>1152202917</v>
          </cell>
          <cell r="BA179">
            <v>9</v>
          </cell>
          <cell r="BB179" t="str">
            <v>Asesor, Código 1020 Grado 13</v>
          </cell>
          <cell r="BC179">
            <v>46042</v>
          </cell>
          <cell r="BD179">
            <v>46038</v>
          </cell>
          <cell r="BE179" t="str">
            <v>ASEGURADORA SOLIDARIA DE COLOMBIA</v>
          </cell>
          <cell r="BF179" t="str">
            <v>2 CUMPLIMIENTO</v>
          </cell>
          <cell r="BG179" t="str">
            <v>1 PÓLIZA</v>
          </cell>
          <cell r="CH179">
            <v>46174</v>
          </cell>
          <cell r="CI179">
            <v>19841888</v>
          </cell>
          <cell r="CJ179">
            <v>46174</v>
          </cell>
          <cell r="CK179">
            <v>0</v>
          </cell>
          <cell r="CM179" t="str">
            <v>TERMINADO ANTICIPADAMENTE //</v>
          </cell>
          <cell r="CN179">
            <v>19841888</v>
          </cell>
          <cell r="CO179" t="e">
            <v>#N/A</v>
          </cell>
          <cell r="CP179" t="e">
            <v>#N/A</v>
          </cell>
          <cell r="CQ179" t="e">
            <v>#N/A</v>
          </cell>
          <cell r="CR179">
            <v>80111600</v>
          </cell>
          <cell r="CS179" t="str">
            <v>https://community.secop.gov.co/Public/Tendering/OpportunityDetail/Index?noticeUID=CO1.NTC.9528415&amp;isFromPublicArea=True&amp;isModal=true&amp;asPopupView=true</v>
          </cell>
          <cell r="CT179" t="str">
            <v>Terminado Anticipadamente</v>
          </cell>
          <cell r="CU179">
            <v>46053</v>
          </cell>
          <cell r="CV179">
            <v>46203</v>
          </cell>
          <cell r="CW179" t="str">
            <v>JUNIO</v>
          </cell>
          <cell r="CX179" t="e">
            <v>#N/A</v>
          </cell>
          <cell r="CY179">
            <v>7</v>
          </cell>
          <cell r="CZ179" t="e">
            <v>#VALUE!</v>
          </cell>
        </row>
        <row r="180">
          <cell r="D180" t="str">
            <v>179-2026</v>
          </cell>
          <cell r="E180" t="str">
            <v>CPS-096-2026</v>
          </cell>
          <cell r="F180" t="str">
            <v>Contrato de Prestacion De Servicios De Apoyo a La Gestion</v>
          </cell>
          <cell r="G180" t="str">
            <v>Contratación directa</v>
          </cell>
          <cell r="H180" t="str">
            <v>LAURA MILENA RIOS MENDEZ</v>
          </cell>
          <cell r="I180" t="str">
            <v>Cédula</v>
          </cell>
          <cell r="J180">
            <v>1019128275</v>
          </cell>
          <cell r="K180">
            <v>1</v>
          </cell>
          <cell r="L180" t="str">
            <v>FEMENINO</v>
          </cell>
          <cell r="M180" t="str">
            <v>Natural</v>
          </cell>
          <cell r="N180" t="str">
            <v>Ninguno</v>
          </cell>
          <cell r="O180">
            <v>35226</v>
          </cell>
          <cell r="P180">
            <v>46192</v>
          </cell>
          <cell r="Q180">
            <v>30</v>
          </cell>
          <cell r="R180" t="str">
            <v xml:space="preserve">TECNOLOGO EN CONTABILIDAD Y FINANZAS	</v>
          </cell>
          <cell r="S180" t="str">
            <v xml:space="preserve">CALLE 128 C BIS  # 94 50 CASA </v>
          </cell>
          <cell r="T180" t="str">
            <v>BOGOTA D.C.</v>
          </cell>
          <cell r="U180" t="str">
            <v>COLOMBIA</v>
          </cell>
          <cell r="V180" t="str">
            <v>RIOSMILENA93@GMAIL.COM</v>
          </cell>
          <cell r="W180">
            <v>3017085642</v>
          </cell>
          <cell r="X180" t="str">
            <v>NA</v>
          </cell>
          <cell r="Y180" t="str">
            <v>NA</v>
          </cell>
          <cell r="Z180" t="str">
            <v>Titulo de tecnologo de 13 o mas meses de experiencia laboral (tecnico o tecnologo) o 36 meses de experiencia laboral relacionada (bachiller) (Resolución 861 de 2025)</v>
          </cell>
          <cell r="AA180" t="str">
            <v>EL/LA CONTRATISTA se obliga a prestar a la ENTIDAD, con plena autonomía, técnica y administrativa por sus propios medios, los servicios de apoyo a la gestión en la ejecución de actividades orientadas al seguimiento, análisis y gestión de los procesos relacionados con la administración y control de la cartera institucional.</v>
          </cell>
          <cell r="AB180" t="str">
            <v>2.2.2.1 Prestar apoyo en la recopilación de la información y elaboración de
las fichas técnicas para la depuración de los contratos que se
encuentran registrados en la cartera del Ministerio o se encuentra
registrados en cuentas de orden por concepto de solicitudes de
reintegro para la correspondiente revisión del Profesional
especializado con funciones de Contador del Ministerio.
2.2.2.2 Validar que la información registrada en el módulo de cartera
corresponda con la información registrada en la base de datos, y si
corresponde apoyar a la supervisión en la solicitud de los
respectivos ajustes a la empresa Software House y hacer
seguimiento a la solución de los ticktes.
2.2.2.3 Prestar el apoyo requerido en los temas relacionados con las
actividades de cartera y realizar el reporte trimestral de los riesgos
asociados a la Gestión- Cartera, que le sean asignados por el
profesional especializado con funciones de cartera.
2.2.2.4 Elaborar y/o actualizar los estados de cuenta solicitados al Grupo
de Apoyo Financiero y Presupuestal.
2.2.2.5 Realizar la conciliación de saldos de cartera- websafi e informar al
apoyo de supervisión del contrato de Websafi- Módulo cartera, si se
presentan fallas o sugerencias para la mejora del aplicativo.
2.2.2.6 Apoyar la entrega de los insumos requeridos para respuesta a los
entes de control y Plan de manejo de riesgos del Proceso de
Gestión Financiera relacionados con las actividades de gestión de
cartera.
2.2.2.7 Proporcionar los insumos requeridos por los procedimientos de
gestión de calidad, de riesgos, entre otros en los tiempos y
lineamientos estipulados.
2.2.2.8 Organizar y actualizar la documentación producida por el GIT apoyo
financiero y presupuestal de acuerdo con las demás obligaciones
contractuales que se desprenden del presente contrato.
2.2.2.9 Apoyar las actividades derivadas de la gestión de cartera, según las
necesidades y requerimientos que se generen al interior del Grupo
de Apoyo Financiero y Presupuestal.</v>
          </cell>
          <cell r="AC180" t="str">
            <v>2.2.2.1 Prestar apoyo en la recopilación de la información y elaboración de las fichas técnicas para la depuración de los contratos que se encuentran registrados en la cartera del Ministerio o se encuentra registrados en cuentas de orden por concepto de solicitudes de reintegro para la correspondiente revisión del Profesional especializado con funciones de Contador del Ministerio.
2.2.2.2 Validar que la información registrada en el módulo de cartera corresponda con la información registrada en la base de datos, y si corresponde apoyar a la supervisión en la solicitud de los respectivos ajustes a la empresa Software House y hacer seguimiento a la solución de los ticktes.
2.2.2.3 Prestar el apoyo requerido en los temas relacionados con las actividades de cartera y realizar el reporte trimestral de los riesgos asociados a la Gestión- Cartera, que le sean asignados por el profesional especializado con funciones de cartera.
2.2.2.4 Elaborar y/o actualizar los estados de cuenta solicitados al Grupo de Apoyo Financiero y Presupuestal.
2.2.2.5 Realizar la conciliación de saldos de cartera- websafi e informar al apoyo de supervisión del contrato de Websafi- Módulo cartera, si se presentan fallas o sugerencias para la mejora del aplicativo.
2.2.2.6 Apoyar la entrega de los insumos requeridos para respuesta a los entes de control y Plan de manejo de riesgos del Proceso de Gestión Financiera relacionados con las actividades de gestión de cartera.
2.2.2.7 Proporcionar los insumos requeridos por los procedimientos de gestión de calidad, de riesgos, entre otros en los tiempos y lineamientos estipulados.
2.2.2.8 Organizar y actualizar la documentación producida por el GIT apoyo financiero y presupuestal de acuerdo con las demás obligaciones contractuales que se desprenden del presente contrato.
2.2.2.9 Apoyar las actividades derivadas de la gestión de cartera, según las necesidades y requerimientos que se generen al interior del Grupo de Apoyo Financiero y Presupuestal.</v>
          </cell>
          <cell r="AD180" t="str">
            <v>Dirección Administrativa y Financiera</v>
          </cell>
          <cell r="AE180" t="str">
            <v>ANDRES FELIPE VALENCIA LOPEZ</v>
          </cell>
          <cell r="AF180">
            <v>75097407</v>
          </cell>
          <cell r="AG180" t="str">
            <v>Secretaria General</v>
          </cell>
          <cell r="AH180">
            <v>46036</v>
          </cell>
          <cell r="AI180">
            <v>46041</v>
          </cell>
          <cell r="AJ180">
            <v>46221</v>
          </cell>
          <cell r="AK180">
            <v>180</v>
          </cell>
          <cell r="AL180">
            <v>20349774</v>
          </cell>
          <cell r="AM180" t="str">
            <v>No</v>
          </cell>
          <cell r="AN180">
            <v>3391629</v>
          </cell>
          <cell r="AS180" t="str">
            <v>INVERSION</v>
          </cell>
          <cell r="AT180" t="str">
            <v>NACION</v>
          </cell>
          <cell r="AU180" t="str">
            <v>No</v>
          </cell>
          <cell r="AW180" t="str">
            <v>Supervisión</v>
          </cell>
          <cell r="AX180" t="str">
            <v>LUZ MYRIAM LOZADA MARTIN</v>
          </cell>
          <cell r="AY180" t="str">
            <v>Cédula</v>
          </cell>
          <cell r="AZ180">
            <v>52237315</v>
          </cell>
          <cell r="BA180">
            <v>2</v>
          </cell>
          <cell r="BB180" t="str">
            <v>Profesional Especializado, Código 2028 Grado 19</v>
          </cell>
          <cell r="BC180">
            <v>46041</v>
          </cell>
          <cell r="BD180">
            <v>46037</v>
          </cell>
          <cell r="BE180" t="str">
            <v>SEGUROS DEL ESTADO S.A.</v>
          </cell>
          <cell r="BF180" t="str">
            <v>2 CUMPLIMIENTO</v>
          </cell>
          <cell r="BG180" t="str">
            <v>1 PÓLIZA</v>
          </cell>
          <cell r="CJ180">
            <v>46221</v>
          </cell>
          <cell r="CK180">
            <v>0</v>
          </cell>
          <cell r="CN180">
            <v>20349774</v>
          </cell>
          <cell r="CO180" t="e">
            <v>#N/A</v>
          </cell>
          <cell r="CP180" t="e">
            <v>#N/A</v>
          </cell>
          <cell r="CQ180" t="e">
            <v>#N/A</v>
          </cell>
          <cell r="CR180">
            <v>80111600</v>
          </cell>
          <cell r="CS180" t="str">
            <v>https://community.secop.gov.co/Public/Tendering/OpportunityDetail/Index?noticeUID=CO1.NTC.9497386&amp;isFromPublicArea=True&amp;isModal=true&amp;asPopupView=true</v>
          </cell>
          <cell r="CT180" t="str">
            <v>En Ejecucion</v>
          </cell>
          <cell r="CU180">
            <v>46053</v>
          </cell>
          <cell r="CW180" t="str">
            <v>ENERO</v>
          </cell>
          <cell r="CX180" t="e">
            <v>#N/A</v>
          </cell>
          <cell r="CY180">
            <v>1</v>
          </cell>
          <cell r="CZ180" t="e">
            <v>#VALUE!</v>
          </cell>
        </row>
        <row r="181">
          <cell r="D181" t="str">
            <v>180-2026</v>
          </cell>
          <cell r="E181" t="str">
            <v>CPS-097-2026</v>
          </cell>
          <cell r="F181" t="str">
            <v>Contrato de Prestacion De Servicios Profesionales</v>
          </cell>
          <cell r="G181" t="str">
            <v>Contratación directa</v>
          </cell>
          <cell r="H181" t="str">
            <v>LOUI GERARD FONSECA TAMAYO</v>
          </cell>
          <cell r="I181" t="str">
            <v>Cédula</v>
          </cell>
          <cell r="J181">
            <v>1018421129</v>
          </cell>
          <cell r="K181">
            <v>4</v>
          </cell>
          <cell r="L181" t="str">
            <v>MASCULINO</v>
          </cell>
          <cell r="M181" t="str">
            <v>Natural</v>
          </cell>
          <cell r="N181" t="str">
            <v>Ninguno</v>
          </cell>
          <cell r="O181">
            <v>32499</v>
          </cell>
          <cell r="P181">
            <v>46192</v>
          </cell>
          <cell r="Q181">
            <v>37</v>
          </cell>
          <cell r="R181" t="str">
            <v>ECONOMISTA</v>
          </cell>
          <cell r="S181" t="str">
            <v xml:space="preserve">CALLE 25 D  # , 85 B97   PISO 3 </v>
          </cell>
          <cell r="T181" t="str">
            <v>BOGOTA D.C.</v>
          </cell>
          <cell r="U181" t="str">
            <v>COLOMBIA</v>
          </cell>
          <cell r="V181" t="str">
            <v>LOUIFONSECA@GMAIL.COM</v>
          </cell>
          <cell r="W181">
            <v>3013526531</v>
          </cell>
          <cell r="X181" t="str">
            <v>NA</v>
          </cell>
          <cell r="Y181" t="str">
            <v>NA</v>
          </cell>
          <cell r="Z181" t="str">
            <v>Titulo profesional + titulo especializacion de 22 meses de experiencia profesional a 32 meses de experiencia profesional (Resolución 861 de 2025)</v>
          </cell>
          <cell r="AA181" t="str">
            <v>El contratista se obliga a prestar a la Entidad, con plena autonomía técnica y administrativa, los servicios profesionales especializados necesarios para apoyar a la Oficina Asesora de Planeación e Innovación Institucional en el fortalecimiento de la gestión de información institucional y sectorial. Desarrollará actividades relacionadas con el análisis y seguimiento de indicadores de ciencia, tecnología e innovación; la documentación, análisis y aseguramiento de la calidad de los datos institucionales conforme a la Norma Técnica de Calidad del Proceso Estadístico; la atención oportuna y verificable de requerimientos de información interna y externa y la supervisión de la observancia de los lineamientos del DANE y los requerimientos del MIPG para la información.</v>
          </cell>
          <cell r="AB181" t="str">
            <v>2.2.2.1 Apoyar el análisis, seguimiento y difusión de los indicadores sectoriales de Ciencia, Tecnología e Innovación
(CTeI), contribuyendo a la generación de información estratégica para la toma de decisiones institucionales.
2.2.2.2 Asegurar la calidad, consistencia, uso y aprovechamiento de la información estadística generada a partir de los
registros administrativos, operaciones estadísticas e indicadores estratégicos y programáticos del Ministerio, conforme a
los lineamientos establecidos en la Norma Técnica de Calidad del Proceso Estadístico y demás disposiciones aplicables.
2.2.2.3 Garantizar la construcción, actualización y mantenimiento de los tableros de control y visualización de datos
publicados en el portal La Ciencia en Cifras, asegurando la coherencia, oportunidad, trazabilidad y calidad de la
información estadística institucional.
2.2.2.4 Atender de manera oportuna, verificable y trazable los requerimientos de información interna y externa asociados
a la gestión estadística institucional y sectorial, conforme a los estándares de calidad y a los lineamientos del Departamento
Administrativo Nacional de Estadística – DANE.
2.2.2.5 Participar activamente en las reuniones, talleres, comités y demás espacios de coordinación convocados por la
supervisión o por la Oficina Asesora de Planeación e Innovación Institucional, aportando insumos técnicos que contribuyan
a la articulación, seguimiento y mejora continua de los procesos de gestión de información institucional.</v>
          </cell>
          <cell r="AC181" t="str">
            <v>2.2.2.1 Apoyar el análisis, seguimiento y difusión de los indicadores sectoriales de Ciencia, Tecnología e Innovación (CTeI), contribuyendo a la generación de información estratégica para la toma de decisiones institucionales.
2.2.2.2 Asegurar la calidad, consistencia, uso y aprovechamiento de la información estadística generada a partir de los registros administrativos, operaciones estadísticas e indicadores estratégicos y programáticos del Ministerio, conforme a los lineamientos establecidos en la Norma Técnica de Calidad del Proceso Estadístico y demás disposiciones aplicables.
2.2.2.3 Garantizar la construcción, actualización y mantenimiento de los tableros de control y visualización de datos publicados en el portal La Ciencia en Cifras, asegurando la coherencia, oportunidad, trazabilidad y calidad de la información estadística institucional.
2.2.2.4 Atender de manera oportuna, verificable y trazable los requerimientos de información interna y externa asociados a la gestión estadística institucional y sectorial, conforme a los estándares de calidad y a los lineamientos del Departamento Administrativo Nacional de Estadística – DANE.
2.2.2.5 Participar activamente en las reuniones, talleres, comités y demás espacios de coordinación convocados por la supervisión o por la Oficina Asesora de Planeación e Innovación Institucional, aportando insumos técnicos que contribuyan a la articulación, seguimiento y mejora continua de los procesos de gestión de información institucional.</v>
          </cell>
          <cell r="AD181" t="str">
            <v>Oficina Asesora de Planeación e Innovación Institucional</v>
          </cell>
          <cell r="AE181" t="str">
            <v>ANDRES FELIPE VALENCIA LOPEZ</v>
          </cell>
          <cell r="AF181">
            <v>75097407</v>
          </cell>
          <cell r="AG181" t="str">
            <v>Secretaria General</v>
          </cell>
          <cell r="AH181">
            <v>46036</v>
          </cell>
          <cell r="AI181">
            <v>46038</v>
          </cell>
          <cell r="AJ181">
            <v>46218</v>
          </cell>
          <cell r="AK181">
            <v>180</v>
          </cell>
          <cell r="AL181">
            <v>54105900</v>
          </cell>
          <cell r="AM181" t="str">
            <v>No</v>
          </cell>
          <cell r="AN181">
            <v>9017650</v>
          </cell>
          <cell r="AS181" t="str">
            <v>INVERSION</v>
          </cell>
          <cell r="AT181" t="str">
            <v>NACION</v>
          </cell>
          <cell r="AU181" t="str">
            <v>No</v>
          </cell>
          <cell r="AW181" t="str">
            <v>Supervisión</v>
          </cell>
          <cell r="AX181" t="str">
            <v>CESAR FABIAN GOMEZ VEGA</v>
          </cell>
          <cell r="AY181" t="str">
            <v>Cédula</v>
          </cell>
          <cell r="AZ181">
            <v>79557492</v>
          </cell>
          <cell r="BA181">
            <v>9</v>
          </cell>
          <cell r="BB181" t="str">
            <v>Jefe Oficina Asesora de Planeacion e Innovacion Institucional</v>
          </cell>
          <cell r="BC181">
            <v>46038</v>
          </cell>
          <cell r="BD181">
            <v>46036</v>
          </cell>
          <cell r="BE181" t="str">
            <v>SEGUROS DEL ESTADO S.A.</v>
          </cell>
          <cell r="BF181" t="str">
            <v>2 CUMPLIMIENTO</v>
          </cell>
          <cell r="BG181" t="str">
            <v>1 PÓLIZA</v>
          </cell>
          <cell r="CJ181">
            <v>46218</v>
          </cell>
          <cell r="CK181">
            <v>0</v>
          </cell>
          <cell r="CN181">
            <v>54105900</v>
          </cell>
          <cell r="CO181" t="e">
            <v>#N/A</v>
          </cell>
          <cell r="CP181" t="e">
            <v>#N/A</v>
          </cell>
          <cell r="CQ181" t="e">
            <v>#N/A</v>
          </cell>
          <cell r="CR181">
            <v>80111600</v>
          </cell>
          <cell r="CS181" t="str">
            <v>https://community.secop.gov.co/Public/Tendering/OpportunityDetail/Index?noticeUID=CO1.NTC.9504320&amp;isFromPublicArea=True&amp;isModal=true&amp;asPopupView=true</v>
          </cell>
          <cell r="CT181" t="str">
            <v>En Ejecucion</v>
          </cell>
          <cell r="CU181">
            <v>46053</v>
          </cell>
          <cell r="CW181" t="str">
            <v>ENERO</v>
          </cell>
          <cell r="CX181" t="e">
            <v>#N/A</v>
          </cell>
          <cell r="CY181">
            <v>7</v>
          </cell>
          <cell r="CZ181" t="e">
            <v>#VALUE!</v>
          </cell>
        </row>
        <row r="182">
          <cell r="D182" t="str">
            <v>181-2026</v>
          </cell>
          <cell r="E182" t="str">
            <v>CPS-098-2026</v>
          </cell>
          <cell r="F182" t="str">
            <v>Contrato de Prestacion De Servicios Profesionales</v>
          </cell>
          <cell r="G182" t="str">
            <v>Contratación directa</v>
          </cell>
          <cell r="H182" t="str">
            <v>JOSE JAIME SILVA BARRIOS
CEDIDO A:
JUAN PABLO CARVAJAL SOTO</v>
          </cell>
          <cell r="I182" t="str">
            <v>Cédula</v>
          </cell>
          <cell r="J182">
            <v>1110498123</v>
          </cell>
          <cell r="K182">
            <v>5</v>
          </cell>
          <cell r="L182" t="str">
            <v>MASCULINO</v>
          </cell>
          <cell r="M182" t="str">
            <v>Natural</v>
          </cell>
          <cell r="N182" t="str">
            <v>Ninguno</v>
          </cell>
          <cell r="O182">
            <v>33033</v>
          </cell>
          <cell r="P182">
            <v>46192</v>
          </cell>
          <cell r="Q182">
            <v>36</v>
          </cell>
          <cell r="R182" t="str">
            <v>ABOGADO</v>
          </cell>
          <cell r="S182" t="str">
            <v>CARRERA 3 NO.12-37</v>
          </cell>
          <cell r="T182" t="str">
            <v>IBAGUE</v>
          </cell>
          <cell r="U182" t="str">
            <v>COLOMBIA</v>
          </cell>
          <cell r="V182" t="str">
            <v>CARVAJALSOTOJ@GMAIL.COM</v>
          </cell>
          <cell r="W182">
            <v>3044803503</v>
          </cell>
          <cell r="X182" t="str">
            <v>NA</v>
          </cell>
          <cell r="Y182" t="str">
            <v>NA</v>
          </cell>
          <cell r="Z182" t="str">
            <v>Titulo profesional + titulo especializacion de 22 meses de experiencia profesional a 32 meses de experiencia profesional (Resolución 861 de 2025)</v>
          </cell>
          <cell r="AA182" t="str">
            <v>EL CONTRATISTA se obliga a prestar a la ENTIDAD con plena autonomía técnica y administrativa, los servicios profesionales especializados a la Dirección de Talento Humano para brindar apoyo jurídico en los procesos y trámites relacionados con la gestión de Talento Humano de la Entidad, de conformidad con los procesos y los procedimientos definidos por el Ministerio y las normas que regulan la materia.</v>
          </cell>
          <cell r="AB182" t="str">
            <v>2.2.2.1 Analizar y aplicar la normatividad vigente, conceptos y jurisprudencia que regulan las actividades propias
del proceso de gestión del Talento Humano.
2.2.2.2 Proyectar respuestas a las consultas, reclamaciones, derechos de petición, recursos de ley,
requerimientos a entes de control y de investigación y demás que se presenten en el área en relación
con los temas propios del Talento Humano.
2.2.2.3 Elaborar estudios de cumplimiento de requisitos para la vinculación de los servidores públicos al
Ministerio de Ciencia, Tecnología e Innovación.
2.2.2.4 Gestionar actividades relacionadas con la selección, vinculación, situaciones y novedades
administrativas y retiro del talento humano de la Entidad, atendiendo los procedimientos establecidos
para tales efectos.
2.2.2.5 Proyectar los actos administrativos y todo tipo de documentos que le sean asignados y que estén
asociados con las actividades relacionadas con la administración del personal, como lo son la selección,
vinculación y retiro de personal, la elaboración, modificación y ejecución de los planes institucionales
que tienen a cargo la Dirección, la ejecución de las actividades de salud y seguridad en el trabajo.
2.2.2.6 Asistir y apoyar a la Dirección de Talento Humano en las diferentes reuniones y comités a los cuales sea
convocado, realizando el acompañamiento en los temas que competen al cumplimiento de funciones a
cargo de la Dirección.
2.2.2.7 Apoyar a la Dirección de Talento Humano como enlace en la articulación con la Oficina Asesora Jurídica
para debida representación judicial en asuntos relacionados talento humano
2.2.2.8 Apoyar las actividades de la Dirección de Talento Humano que se desarrollen en el marco de las
funciones del Comité de Convivencia Laboral y en temas de equidad de género
2.2.2.9 Apoyar en la gestión de los contractual para el correcto funcionamiento de la Dirección de Talento
Humano
2.2.2.10 Acompañamiento a la Dirección de Talento Humano en los temas Sindicales, Comisión de Personal,
Comité de Convivencia Laboral y COPASST.</v>
          </cell>
          <cell r="AC182" t="str">
            <v>2.2.2.1 Analizar y aplicar la normatividad vigente, conceptos y jurisprudencia que regulan las actividades propias del proceso de gestión del Talento Humano.
2.2.2.2 Proyectar respuestas a las consultas, reclamaciones, derechos de petición, recursos de ley, requerimientos a entes de control y de investigación y demás que se presenten en el área en relación con los temas propios del Talento Humano.
2.2.2.3 Elaborar estudios de cumplimiento de requisitos para la vinculación de los servidores públicos al Ministerio de Ciencia, Tecnología e Innovación.
2.2.2.4 Gestionar actividades relacionadas con la selección, vinculación, situaciones y novedades administrativas y retiro del talento humano de la Entidad, atendiendo los procedimientos establecidos para tales efectos.
2.2.2.5 Proyectar los actos administrativos y todo tipo de documentos que le sean asignados y que estén asociados con las actividades relacionadas con la administración del personal, como lo son la selección, vinculación y retiro de personal, la elaboración, modificación y ejecución de los planes institucionales que tienen a cargo la Dirección, la ejecución de las actividades de salud y seguridad en el trabajo.
2.2.2.6 Asistir y apoyar a la Dirección de Talento Humano en las diferentes reuniones y comités a los cuales sea convocado, realizando el acompañamiento en los temas que competen al cumplimiento de funciones a cargo de la Dirección.
2.2.2.7 Apoyar a la Dirección de Talento Humano como enlace en la articulación con la Oficina Asesora Jurídica para debida representación judicial en asuntos relacionados talento humano
2.2.2.8 Apoyar las actividades de la Dirección de Talento Humano que se desarrollen en el marco de las funciones del Comité de Convivencia Laboral y en temas de equidad de género
2.2.2.9 Apoyar en la gestión de los contractual para el correcto funcionamiento de la Dirección de Talento Humano
2.2.2.10 Acompañamiento a la Dirección de Talento Humano en los temas Sindicales, Comisión de Personal, Comité de Convivencia Laboral y COPASST.</v>
          </cell>
          <cell r="AD182" t="str">
            <v>Dirección de Talento Humano</v>
          </cell>
          <cell r="AE182" t="str">
            <v>ANDRES FELIPE VALENCIA LOPEZ</v>
          </cell>
          <cell r="AF182">
            <v>75097407</v>
          </cell>
          <cell r="AG182" t="str">
            <v>Secretaria General</v>
          </cell>
          <cell r="AH182">
            <v>46036</v>
          </cell>
          <cell r="AI182">
            <v>46038</v>
          </cell>
          <cell r="AJ182">
            <v>46218</v>
          </cell>
          <cell r="AK182">
            <v>180</v>
          </cell>
          <cell r="AL182">
            <v>43260000</v>
          </cell>
          <cell r="AM182" t="str">
            <v>No</v>
          </cell>
          <cell r="AN182">
            <v>7210000</v>
          </cell>
          <cell r="AS182" t="str">
            <v>INVERSION</v>
          </cell>
          <cell r="AT182" t="str">
            <v>NACION</v>
          </cell>
          <cell r="AU182" t="str">
            <v>No</v>
          </cell>
          <cell r="AW182" t="str">
            <v>Supervisión</v>
          </cell>
          <cell r="AX182" t="str">
            <v>FELIPE ALEJANDRO GONZALEZ SABOGAL</v>
          </cell>
          <cell r="AY182" t="str">
            <v>Cédula</v>
          </cell>
          <cell r="AZ182">
            <v>1110464163</v>
          </cell>
          <cell r="BA182">
            <v>3</v>
          </cell>
          <cell r="BB182" t="str">
            <v>Director de Talento Humano</v>
          </cell>
          <cell r="BC182">
            <v>46038</v>
          </cell>
          <cell r="BD182">
            <v>46037</v>
          </cell>
          <cell r="BE182" t="str">
            <v>SEGUROS DEL ESTADO S.A.</v>
          </cell>
          <cell r="BF182" t="str">
            <v>2 CUMPLIMIENTO</v>
          </cell>
          <cell r="BG182" t="str">
            <v>1 PÓLIZA</v>
          </cell>
          <cell r="CD182">
            <v>46070</v>
          </cell>
          <cell r="CJ182">
            <v>46218</v>
          </cell>
          <cell r="CK182">
            <v>0</v>
          </cell>
          <cell r="CM182" t="str">
            <v>CEDIDO A:
JUAN PABLO CARVAJAL SOTO</v>
          </cell>
          <cell r="CN182">
            <v>43260000</v>
          </cell>
          <cell r="CO182" t="e">
            <v>#N/A</v>
          </cell>
          <cell r="CP182" t="e">
            <v>#N/A</v>
          </cell>
          <cell r="CQ182" t="e">
            <v>#N/A</v>
          </cell>
          <cell r="CR182">
            <v>80111600</v>
          </cell>
          <cell r="CS182" t="str">
            <v>https://community.secop.gov.co/Public/Tendering/OpportunityDetail/Index?noticeUID=CO1.NTC.9506473&amp;isFromPublicArea=True&amp;isModal=true&amp;asPopupView=true</v>
          </cell>
          <cell r="CT182" t="str">
            <v>En Ejecucion</v>
          </cell>
          <cell r="CU182">
            <v>46053</v>
          </cell>
          <cell r="CV182">
            <v>46081</v>
          </cell>
          <cell r="CW182" t="str">
            <v>FEBRERO</v>
          </cell>
          <cell r="CX182" t="e">
            <v>#N/A</v>
          </cell>
          <cell r="CY182">
            <v>6</v>
          </cell>
          <cell r="CZ182" t="e">
            <v>#VALUE!</v>
          </cell>
        </row>
        <row r="183">
          <cell r="D183" t="str">
            <v>182-2026</v>
          </cell>
          <cell r="E183" t="str">
            <v>CPS-STR-026-2026</v>
          </cell>
          <cell r="F183" t="str">
            <v>Contrato de Prestacion De Servicios Profesionales</v>
          </cell>
          <cell r="G183" t="str">
            <v>Contratación directa</v>
          </cell>
          <cell r="H183" t="str">
            <v>LEIDY NATALY GONZALEZ BARAHONA</v>
          </cell>
          <cell r="I183" t="str">
            <v>Cédula</v>
          </cell>
          <cell r="J183">
            <v>1014231154</v>
          </cell>
          <cell r="K183">
            <v>9</v>
          </cell>
          <cell r="L183">
            <v>0</v>
          </cell>
          <cell r="M183" t="str">
            <v>Natural</v>
          </cell>
          <cell r="N183" t="str">
            <v>Ninguno</v>
          </cell>
          <cell r="O183">
            <v>0</v>
          </cell>
          <cell r="P183">
            <v>46192</v>
          </cell>
          <cell r="Q183">
            <v>126</v>
          </cell>
          <cell r="R183" t="str">
            <v/>
          </cell>
          <cell r="S183" t="str">
            <v/>
          </cell>
          <cell r="T183" t="str">
            <v/>
          </cell>
          <cell r="U183" t="str">
            <v>COLOMBIA</v>
          </cell>
          <cell r="V183" t="str">
            <v/>
          </cell>
          <cell r="W183">
            <v>0</v>
          </cell>
          <cell r="X183" t="str">
            <v/>
          </cell>
          <cell r="Y183">
            <v>0</v>
          </cell>
          <cell r="Z183">
            <v>0</v>
          </cell>
          <cell r="AC183" t="str">
            <v/>
          </cell>
          <cell r="AD183" t="str">
            <v>Secretaría Técnica OCAD-SGR</v>
          </cell>
          <cell r="AE183" t="str">
            <v>CAROLINA OTILIA MONTEALEGRE CASTILLO</v>
          </cell>
          <cell r="AF183">
            <v>20928128</v>
          </cell>
          <cell r="AG183" t="str">
            <v>Secretaría Técnica OCAD-SGR</v>
          </cell>
          <cell r="AH183">
            <v>46036</v>
          </cell>
          <cell r="AI183">
            <v>46037</v>
          </cell>
          <cell r="AJ183">
            <v>46217</v>
          </cell>
          <cell r="AK183">
            <v>180</v>
          </cell>
          <cell r="AL183">
            <v>54000000</v>
          </cell>
          <cell r="AM183" t="str">
            <v>No</v>
          </cell>
          <cell r="AN183">
            <v>9000000</v>
          </cell>
          <cell r="AT183" t="str">
            <v>REGALIAS</v>
          </cell>
          <cell r="AU183" t="str">
            <v>No</v>
          </cell>
          <cell r="AW183" t="str">
            <v>Supervisión</v>
          </cell>
          <cell r="AX183" t="str">
            <v>CAROLINA OTILIA MONTEALEGRE CASTILLO</v>
          </cell>
          <cell r="AY183" t="str">
            <v>Cédula</v>
          </cell>
          <cell r="AZ183">
            <v>20928128</v>
          </cell>
          <cell r="BA183">
            <v>0</v>
          </cell>
          <cell r="BB183" t="str">
            <v>Director de Gestión de Recursos para la Ciencia la Tecnologia e Innovacion (CTeI)</v>
          </cell>
          <cell r="CJ183">
            <v>46217</v>
          </cell>
          <cell r="CK183">
            <v>0</v>
          </cell>
          <cell r="CN183">
            <v>54000000</v>
          </cell>
          <cell r="CO183" t="e">
            <v>#N/A</v>
          </cell>
          <cell r="CP183" t="e">
            <v>#N/A</v>
          </cell>
          <cell r="CQ183" t="e">
            <v>#N/A</v>
          </cell>
          <cell r="CS183" t="str">
            <v>https://community.secop.gov.co/Public/Tendering/OpportunityDetail/Index?noticeUID=CO1.NTC.9503999&amp;isFromPublicArea=True&amp;isModal=true&amp;asPopupView=true</v>
          </cell>
          <cell r="CX183" t="e">
            <v>#N/A</v>
          </cell>
          <cell r="CY183">
            <v>2</v>
          </cell>
          <cell r="CZ183">
            <v>0</v>
          </cell>
        </row>
        <row r="184">
          <cell r="D184" t="str">
            <v>183-2026</v>
          </cell>
          <cell r="E184" t="str">
            <v>CPS-099-2026</v>
          </cell>
          <cell r="F184" t="str">
            <v>Contrato de Prestacion De Servicios Profesionales</v>
          </cell>
          <cell r="G184" t="str">
            <v>Contratación directa</v>
          </cell>
          <cell r="H184" t="str">
            <v>LAURA MARCELA ASTUDILLO SANJUAN</v>
          </cell>
          <cell r="I184" t="str">
            <v>Cédula</v>
          </cell>
          <cell r="J184">
            <v>1061787886</v>
          </cell>
          <cell r="K184">
            <v>9</v>
          </cell>
          <cell r="L184" t="str">
            <v>FEMENINO</v>
          </cell>
          <cell r="M184" t="str">
            <v>Natural</v>
          </cell>
          <cell r="N184" t="str">
            <v>Ninguno</v>
          </cell>
          <cell r="O184">
            <v>35099</v>
          </cell>
          <cell r="P184">
            <v>46192</v>
          </cell>
          <cell r="Q184">
            <v>30</v>
          </cell>
          <cell r="R184" t="str">
            <v>ABOGADO</v>
          </cell>
          <cell r="S184" t="str">
            <v xml:space="preserve">TRANSVERSAL 4 N  # 54 B 64 APTO 606 LOGOS V CHAPINERO </v>
          </cell>
          <cell r="T184" t="str">
            <v>POPAYAN</v>
          </cell>
          <cell r="U184" t="str">
            <v>COLOMBIA</v>
          </cell>
          <cell r="V184" t="str">
            <v>LAURAASTUDILO96@GMAIL.COM</v>
          </cell>
          <cell r="W184">
            <v>3145076565</v>
          </cell>
          <cell r="X184" t="str">
            <v>NA</v>
          </cell>
          <cell r="Y184" t="str">
            <v>NA</v>
          </cell>
          <cell r="Z184" t="str">
            <v>Titulo profesional + titulo especializacion de 22 meses de experiencia profesional a 32 meses de experiencia profesional (Resolución 861 de 2025)</v>
          </cell>
          <cell r="AA184" t="str">
            <v>Prestar servicios profesionales jurídicos especializados a la Dirección de Ciencia, con plena autonomía técnica y administrativa, para apoyar la estructuración, ejecución, seguimiento y liquidación de instrumentos, contratos y convenios relacionados con las funciones misionales de Ciencia, Tecnología e Innovación (CTeI), garantizando el cumplimiento del marco normativo aplicable.</v>
          </cell>
          <cell r="AB184" t="str">
            <v>2.2.2.1 Apoyar el diseño, ejecución y seguimiento de estrategias y proyectos orientados a mejorar los
procesos de planeación, gestión interna y fortalecimiento institucional de la Dirección de Ciencia.
2.2.2.2 Elaborar, revisar y validar documentos técnicos, informes, conceptos y demás insumos
requeridos por el supervisor, garantizando su calidad y pertinencia conforme al objeto contractual.
2.2.2.3 Identificar oportunidades de mejora en los procedimientos administrativos y procedimentales
de la Dirección de Ciencia, proponiendo ajustes o nuevas herramientas que contribuyan a la eficiencia
operativa.
2.2.2.4 Acompañar la evaluación técnica y seguimiento de políticas, programas y proyectos en ciencia,
tecnología e innovación, con énfasis en los mecanismos de ampliación de capacidades, generación
de conocimiento y articulación Academia-Empresa-Estado-Sociedad.
2.2.2.5 Apoyar la revisión y elaboración de actos administrativos, respuestas a PQRSD, y demás
documentos asignados en el marco de las competencias de la Dirección.
2.2.2.6 Participar en consejos, comités, mesas técnicas, reuniones de trabajo y visitas de seguimiento,
según indicación del supervisor, representando a la Dirección de Ciencia cuando sea requerido.
2.2.2.7 Apoyar la supervisión de contratos asignados por el supervisor del contrato.
2.2.2.8 Organizar el archivo documental, en físico o digital según aplique, correspondiente a los
trámites asignados, y realizar su entrega al supervisor al finalizar el contrato.
2.2.2.9 Las demás inherentes o necesarias para la correcta ejecución del objeto contractual.</v>
          </cell>
          <cell r="AC184" t="str">
            <v>2.2.2.1 Apoyar el diseño, ejecución y seguimiento de estrategias y proyectos orientados a mejorar los procesos de planeación, gestión interna y fortalecimiento institucional de la Dirección de Ciencia.
2.2.2.2 Elaborar, revisar y validar documentos técnicos, informes, conceptos y demás insumos requeridos por el supervisor, garantizando su calidad y pertinencia conforme al objeto contractual.
2.2.2.3 Identificar oportunidades de mejora en los procedimientos administrativos y procedimentales de la Dirección de Ciencia, proponiendo ajustes o nuevas herramientas que contribuyan a la eficiencia operativa.
2.2.2.4 Acompañar la evaluación técnica y seguimiento de políticas, programas y proyectos en ciencia, tecnología e innovación, con énfasis en los mecanismos de ampliación de capacidades, generación de conocimiento y articulación Academia-Empresa-Estado-Sociedad.
2.2.2.5 Apoyar la revisión y elaboración de actos administrativos, respuestas a PQRSD, y demás documentos asignados en el marco de las competencias de la Dirección.
2.2.2.6 Participar en consejos, comités, mesas técnicas, reuniones de trabajo y visitas de seguimiento, según indicación del supervisor, representando a la Dirección de Ciencia cuando sea requerido.
2.2.2.7 Apoyar la supervisión de contratos asignados por el supervisor del contrato.
2.2.2.8 Organizar el archivo documental, en físico o digital según aplique, correspondiente a los trámites asignados, y realizar su entrega al supervisor al finalizar el contrato.
2.2.2.9 Las demás inherentes o necesarias para la correcta ejecución del objeto contractual.</v>
          </cell>
          <cell r="AD184" t="str">
            <v>Dirección de Ciencia</v>
          </cell>
          <cell r="AE184" t="str">
            <v>ANDRES FELIPE VALENCIA LOPEZ</v>
          </cell>
          <cell r="AF184">
            <v>75097407</v>
          </cell>
          <cell r="AG184" t="str">
            <v>Secretaria General</v>
          </cell>
          <cell r="AH184">
            <v>46036</v>
          </cell>
          <cell r="AI184">
            <v>46041</v>
          </cell>
          <cell r="AJ184">
            <v>46221</v>
          </cell>
          <cell r="AK184">
            <v>180</v>
          </cell>
          <cell r="AL184">
            <v>54000000</v>
          </cell>
          <cell r="AM184" t="str">
            <v>No</v>
          </cell>
          <cell r="AN184">
            <v>9000000</v>
          </cell>
          <cell r="AS184" t="str">
            <v>INVERSION</v>
          </cell>
          <cell r="AT184" t="str">
            <v>NACION</v>
          </cell>
          <cell r="AU184" t="str">
            <v>No</v>
          </cell>
          <cell r="AW184" t="str">
            <v>Supervisión</v>
          </cell>
          <cell r="AX184" t="str">
            <v xml:space="preserve">KEVIN FERNANDO HENAO MARTINEZ </v>
          </cell>
          <cell r="AY184" t="str">
            <v>Cédula</v>
          </cell>
          <cell r="AZ184">
            <v>1152202917</v>
          </cell>
          <cell r="BA184">
            <v>9</v>
          </cell>
          <cell r="BB184" t="str">
            <v>Asesor, Código 1020 Grado 13</v>
          </cell>
          <cell r="BC184">
            <v>46041</v>
          </cell>
          <cell r="BD184">
            <v>46037</v>
          </cell>
          <cell r="BE184" t="str">
            <v>ASEGURADORA SOLIDARIA DE COLOMBIA</v>
          </cell>
          <cell r="BF184" t="str">
            <v>2 CUMPLIMIENTO</v>
          </cell>
          <cell r="BG184" t="str">
            <v>1 PÓLIZA</v>
          </cell>
          <cell r="CJ184">
            <v>46221</v>
          </cell>
          <cell r="CK184">
            <v>0</v>
          </cell>
          <cell r="CN184">
            <v>54000000</v>
          </cell>
          <cell r="CO184" t="e">
            <v>#N/A</v>
          </cell>
          <cell r="CP184" t="e">
            <v>#N/A</v>
          </cell>
          <cell r="CQ184" t="e">
            <v>#N/A</v>
          </cell>
          <cell r="CR184">
            <v>80111600</v>
          </cell>
          <cell r="CS184" t="str">
            <v>https://community.secop.gov.co/Public/Tendering/OpportunityDetail/Index?noticeUID=CO1.NTC.9516840&amp;isFromPublicArea=True&amp;isModal=true&amp;asPopupView=true</v>
          </cell>
          <cell r="CT184" t="str">
            <v>En Ejecucion</v>
          </cell>
          <cell r="CU184">
            <v>46053</v>
          </cell>
          <cell r="CW184" t="str">
            <v>ENERO</v>
          </cell>
          <cell r="CX184" t="e">
            <v>#N/A</v>
          </cell>
          <cell r="CY184">
            <v>2</v>
          </cell>
          <cell r="CZ184" t="e">
            <v>#VALUE!</v>
          </cell>
        </row>
        <row r="185">
          <cell r="D185" t="str">
            <v>184-2026</v>
          </cell>
          <cell r="E185" t="str">
            <v>CPS-100-2026</v>
          </cell>
          <cell r="F185" t="str">
            <v>Contrato de Prestacion De Servicios Profesionales</v>
          </cell>
          <cell r="G185" t="str">
            <v>Contratación directa</v>
          </cell>
          <cell r="H185" t="str">
            <v>FREDY ANDRES PALENCIA GALVIS</v>
          </cell>
          <cell r="I185" t="str">
            <v>Cédula</v>
          </cell>
          <cell r="J185">
            <v>1022433465</v>
          </cell>
          <cell r="K185">
            <v>0</v>
          </cell>
          <cell r="L185" t="str">
            <v>MASCULINO</v>
          </cell>
          <cell r="M185" t="str">
            <v>Natural</v>
          </cell>
          <cell r="N185" t="str">
            <v>Ninguno</v>
          </cell>
          <cell r="O185">
            <v>35848</v>
          </cell>
          <cell r="P185">
            <v>46192</v>
          </cell>
          <cell r="Q185">
            <v>28</v>
          </cell>
          <cell r="R185" t="str">
            <v>INGENIERIA CIVIL</v>
          </cell>
          <cell r="S185" t="str">
            <v xml:space="preserve">CARRERA 52 B  # 38 A 35 SUR </v>
          </cell>
          <cell r="T185" t="str">
            <v>BOGOTA D.C.</v>
          </cell>
          <cell r="U185" t="str">
            <v>COLOMBIA</v>
          </cell>
          <cell r="V185" t="str">
            <v>FREDDY.P19986@HOTMAIL.COM</v>
          </cell>
          <cell r="W185">
            <v>3163386253</v>
          </cell>
          <cell r="X185" t="str">
            <v>NA</v>
          </cell>
          <cell r="Y185" t="str">
            <v>NA</v>
          </cell>
          <cell r="Z185" t="str">
            <v>Titulo profesional + titulo especializacion de 0 meses de experiencia profesional a 22 meses de experiencia profesional (Resolución 861 de 2025)</v>
          </cell>
          <cell r="AA185" t="str">
            <v>El/La CONTRATISTA se obliga a prestar a la ENTIDAD, con plena autonomía, técnica y administrativa por sus propios medios, los servicios como profesional especializado para prestar apoyo a la supervisión en los procesos de contratación de bienes y servicios que le sean asignados en sus diferentes etapas y atender los temas administrativos, operativos y logísticos del proceso de Gestión Administrativa a cargo del Grupo Interno de Trabajo de Apoyo Logístico y Documental de la Dirección Administrativa y Financiera-</v>
          </cell>
          <cell r="AB185" t="str">
            <v>2.2.2.1 Apoyar la supervisión de los contratos, convenios u órdenes de
compra que le sean asignados.
2.2.2.2. Realizar inspecciones técnicas para identificar las necesidades de
adecuación, remodelación o mantenimiento preventivo y/o
correctivo de los bienes muebles e inmuebles de la Entidad, que
sirva como insumo para la elaboración del anexo técnico o ficha
técnica del contrato de mantenimiento de bienes muebles e
inmuebles.
2.2.2.3. Elaborar un diagnóstico de las necesidades de implementación y
adecuación de la Entidad de implementación para dar cumplimiento
a lo establecido en la NTC 6047.
2.2.2.4. Brindar acompañamiento en el trámite y gestiones que sean
necesarias ante las autoridades respectivas, para la obtención de
los permisos a que haya lugar, en concordancia con las
instrucciones de la Entidad.
2.2.2.5. Presentar informes técnicos requeridos por el supervisor del
contrato, que faciliten la toma de decisiones de la alta dirección y
permitan un seguimiento continuo a las adecuaciones y/o
remodelaciones que se requieran.
2.2.2.6. Elaborar y presentar el Plan o Manual de mantenimiento de los
bienes muebles e inmuebles de la Entidad, de acuerdo con las necesidades identificadas y los lineamientos que establezca la
Dirección Administrativa y Financiera.
2.2.2.7. Apoyar en la elaboración o actualización de los documentos,
procedimientos y procesos, relacionados con el mantenimiento de
los bienes muebles e inmuebles de la Entidad, en el marco del
sistema de gestión de calidad.
2.2.2.8. Adelantar los trámites precontractuales relacionados con la
adquisición de bienes y/o servicios a cargo del proceso de Gestión
Administrativa que sean requeridos y asignados por el supervisor
del contrato de acuerdo con la programación del PAA.
2.2.2.9. Impulsar los trámites necesarios para solicitar la liquidación y el
cierre de los expedientes de contratos, convenios u órdenes de
compra asociados al proceso de Gestión Administrativa que le
sean asignados, dentro de los tiempos establecidos y garantizando
la oportunidad de los trámites.
2.2.2.10. Actualizar las bases de datos de seguimiento establecidas por el
supervisor de los contratos y/o convenios asignados para apoyo a la
supervisión con calidad y oportunidad.</v>
          </cell>
          <cell r="AC185" t="str">
            <v>2.2.2.1 Apoyar la supervisión de los contratos, convenios u órdenes de compra que le sean asignados.
2.2.2.2. Realizar inspecciones técnicas para identificar las necesidades de adecuación, remodelación o mantenimiento preventivo y/o correctivo de los bienes muebles e inmuebles de la Entidad, que sirva como insumo para la elaboración del anexo técnico o ficha técnica del contrato de mantenimiento de bienes muebles e inmuebles.
2.2.2.3. Elaborar un diagnóstico de las necesidades de implementación y adecuación de la Entidad de implementación para dar cumplimiento a lo establecido en la NTC 6047.
2.2.2.4. Brindar acompañamiento en el trámite y gestiones que sean necesarias ante las autoridades respectivas, para la obtención de los permisos a que haya lugar, en concordancia con las instrucciones de la Entidad.
2.2.2.5. Presentar informes técnicos requeridos por el supervisor del contrato, que faciliten la toma de decisiones de la alta dirección y permitan un seguimiento continuo a las adecuaciones y/o remodelaciones que se requieran.
2.2.2.6. Elaborar y presentar el Plan o Manual de mantenimiento de los bienes muebles e inmuebles de la Entidad, de acuerdo con las necesidades identificadas y los lineamientos que establezca la Dirección Administrativa y Financiera.
2.2.2.7. Apoyar en la elaboración o actualización de los documentos, procedimientos y procesos, relacionados con el mantenimiento de los bienes muebles e inmuebles de la Entidad, en el marco del sistema de gestión de calidad.
2.2.2.8. Adelantar los trámites precontractuales relacionados con la adquisición de bienes y/o servicios a cargo del proceso de Gestión Administrativa que sean requeridos y asignados por el supervisor del contrato de acuerdo con la programación del PAA.
2.2.2.9. Impulsar los trámites necesarios para solicitar la liquidación y el cierre de los expedientes de contratos, convenios u órdenes de compra asociados al proceso de Gestión Administrativa que le sean asignados, dentro de los tiempos establecidos y garantizando la oportunidad de los trámites.
2.2.2.10. Actualizar las bases de datos de seguimiento establecidas por el supervisor de los contratos y/o convenios asignados para apoyo a la supervisión con calidad y oportunidad.</v>
          </cell>
          <cell r="AD185" t="str">
            <v>Dirección Administrativa y Financiera</v>
          </cell>
          <cell r="AE185" t="str">
            <v>ANDRES FELIPE VALENCIA LOPEZ</v>
          </cell>
          <cell r="AF185">
            <v>75097407</v>
          </cell>
          <cell r="AG185" t="str">
            <v>Secretaria General</v>
          </cell>
          <cell r="AH185">
            <v>46036</v>
          </cell>
          <cell r="AI185">
            <v>46038</v>
          </cell>
          <cell r="AJ185">
            <v>46218</v>
          </cell>
          <cell r="AK185">
            <v>180</v>
          </cell>
          <cell r="AL185">
            <v>36000000</v>
          </cell>
          <cell r="AM185" t="str">
            <v>No</v>
          </cell>
          <cell r="AN185">
            <v>6180000</v>
          </cell>
          <cell r="AS185" t="str">
            <v>INVERSION</v>
          </cell>
          <cell r="AT185" t="str">
            <v>NACION</v>
          </cell>
          <cell r="AU185" t="str">
            <v>No</v>
          </cell>
          <cell r="AW185" t="str">
            <v>Supervisión</v>
          </cell>
          <cell r="AX185" t="str">
            <v>FANNY YANETH TORRES MESA</v>
          </cell>
          <cell r="AY185" t="str">
            <v>Cédula</v>
          </cell>
          <cell r="AZ185">
            <v>52065214</v>
          </cell>
          <cell r="BA185">
            <v>8</v>
          </cell>
          <cell r="BB185" t="str">
            <v xml:space="preserve">Profesional Especializado, Código 2028 Grado 19, de la Dirección Administrativa y Financiera – Coordinador Grupo Interno de Trabajo de Apoyo Logístico y Documental </v>
          </cell>
          <cell r="BC185">
            <v>46038</v>
          </cell>
          <cell r="BD185">
            <v>46037</v>
          </cell>
          <cell r="BE185" t="str">
            <v>SEGUROS DEL ESTADO S.A.</v>
          </cell>
          <cell r="BF185" t="str">
            <v>2 CUMPLIMIENTO</v>
          </cell>
          <cell r="BG185" t="str">
            <v>1 PÓLIZA</v>
          </cell>
          <cell r="BN185">
            <v>630000</v>
          </cell>
          <cell r="BO185">
            <v>46119</v>
          </cell>
          <cell r="BP185">
            <v>46121</v>
          </cell>
          <cell r="BQ185">
            <v>36630000</v>
          </cell>
          <cell r="CJ185">
            <v>46218</v>
          </cell>
          <cell r="CK185">
            <v>630000</v>
          </cell>
          <cell r="CM185" t="str">
            <v>ADICION Y OBLIGACIONES ESPECIFICAS //</v>
          </cell>
          <cell r="CN185">
            <v>36630000</v>
          </cell>
          <cell r="CO185" t="e">
            <v>#N/A</v>
          </cell>
          <cell r="CP185" t="e">
            <v>#N/A</v>
          </cell>
          <cell r="CQ185" t="e">
            <v>#N/A</v>
          </cell>
          <cell r="CR185">
            <v>80111600</v>
          </cell>
          <cell r="CS185" t="str">
            <v>https://community.secop.gov.co/Public/Tendering/OpportunityDetail/Index?noticeUID=CO1.NTC.9514387&amp;isFromPublicArea=True&amp;isModal=true&amp;asPopupView=true</v>
          </cell>
          <cell r="CT185" t="str">
            <v>En Ejecucion</v>
          </cell>
          <cell r="CU185">
            <v>46053</v>
          </cell>
          <cell r="CV185">
            <v>46142</v>
          </cell>
          <cell r="CW185" t="str">
            <v>ABRIL</v>
          </cell>
          <cell r="CX185" t="e">
            <v>#N/A</v>
          </cell>
          <cell r="CY185">
            <v>0</v>
          </cell>
          <cell r="CZ185" t="e">
            <v>#VALUE!</v>
          </cell>
        </row>
        <row r="186">
          <cell r="D186" t="str">
            <v>185-2026</v>
          </cell>
          <cell r="E186" t="str">
            <v>CPS-101-2026</v>
          </cell>
          <cell r="F186" t="str">
            <v>Contrato de Prestacion De Servicios Profesionales</v>
          </cell>
          <cell r="G186" t="str">
            <v>Contratación directa</v>
          </cell>
          <cell r="H186" t="str">
            <v>CATALINO MESA BENAVIDES</v>
          </cell>
          <cell r="I186" t="str">
            <v>Cédula</v>
          </cell>
          <cell r="J186">
            <v>1193319311</v>
          </cell>
          <cell r="K186">
            <v>9</v>
          </cell>
          <cell r="L186" t="str">
            <v>MASCULINO</v>
          </cell>
          <cell r="M186" t="str">
            <v>Natural</v>
          </cell>
          <cell r="N186" t="str">
            <v>Ninguno</v>
          </cell>
          <cell r="O186">
            <v>36625</v>
          </cell>
          <cell r="P186">
            <v>46192</v>
          </cell>
          <cell r="Q186">
            <v>26</v>
          </cell>
          <cell r="R186" t="str">
            <v>ECONOMISTA</v>
          </cell>
          <cell r="S186" t="str">
            <v>CARRERA 16B NORTE 185 17 NORTE</v>
          </cell>
          <cell r="T186" t="str">
            <v>BOGOTA D.C.</v>
          </cell>
          <cell r="U186" t="str">
            <v>COLOMBIA</v>
          </cell>
          <cell r="V186" t="str">
            <v>CATAMEBE@GMAIL.COM</v>
          </cell>
          <cell r="W186">
            <v>3217272525</v>
          </cell>
          <cell r="X186" t="str">
            <v>NA</v>
          </cell>
          <cell r="Y186" t="str">
            <v>NA</v>
          </cell>
          <cell r="Z186" t="str">
            <v>Titulo profesional de 0 a 21 mas meses de experiencia profesional (Resolución 861 de 2025)</v>
          </cell>
          <cell r="AA186" t="str">
            <v>Prestar a la entidad con plena autonomía técnica y administrativa servicios profesionales para brindar apoyo, acompañamiento y gestión a los procesos transversales de la Dirección de Ciencia, dando estricto cumplimiento al proceso y procedimientos establecidos por la Entidad.</v>
          </cell>
          <cell r="AB186" t="str">
            <v>2.2.2.1 Apoyar la orientación del equipo de trabajo para el diseño, formulación y seguimiento de políticas
públicas de CTeI y la formulación y seguimiento de la agenda de iniciativas normativas del Sistema Nacional
de Ciencia, Tecnología e Innovación, a cargo de la Direccion de Ciencia.
2.2.2.2 Acompañar el diseño, formulación e implementación de los retos y misiones derivados de las
recomendaciones de las políticas de investigación e innovación orientadas por misiones y de las estrategias del
ministerio
2.2.2.3 Brindar acompañamiento a la Dirección de ciencia, en la elaboración de reportes y análisis mensuales,
como los informes de Macrometas, sinergia, indicadores DNP, y otros requeridos.
2.2.2.4 Brindar acompañamiento a los procesos que su resultado, se vincule con la ejecución presupuestal de
los proyectos de inversión adscritos a la Dirección de Ciencia.
2.2.2.5 Apoyar en la organización de los expedientes y los documentos de los programas y proyectos de la
Dirección de Ciencia.
2.2.2.6 Apoyar en la construcción de reportes, memorias, actas y presentaciones requeridas por el supervisor
del contrato
2.2.2.7 Brindar apoyo técnico-administrativo en la elaboración de presentaciones y reportes estratégicos,
consolidando información clave y garantizando su coherencia con los objetivos de la Dirección de Ciencia.
2.2.2.8. Articular la estructuración de la agenda de eventos de la Dirección de Ciencia en lo concerniente a la
organización, logística y preparación de insumos de las reuniones y/o eventos que sean parte de la agenda del
Director según lo indicado por el supervisor del contrato.
2.2.2.19. Apoyar la ejecución del Plan de acción de la Dirección de Ciencia.
2.2.2.10 Realizar recolección de la información requerida para soportar procesos como presentaciones y
eventos.
2.2.2.11 Asistir a eventos y/o reuniones definidas por la supervisión y/o Director de la Dirección de Ciencia.</v>
          </cell>
          <cell r="AC186" t="str">
            <v>2.2.2.1 Apoyar la orientación del equipo de trabajo para el diseño, formulación y seguimiento de políticas públicas de CTeI y la formulación y seguimiento de la agenda de iniciativas normativas del Sistema Nacional de Ciencia, Tecnología e Innovación, a cargo de la Direccion de Ciencia.
2.2.2.2 Acompañar el diseño, formulación e implementación de los retos y misiones derivados de las recomendaciones de las políticas de investigación e innovación orientadas por misiones y de las estrategias del ministerio
2.2.2.3 Brindar acompañamiento a la Dirección de ciencia, en la elaboración de reportes y análisis mensuales, como los informes de Macrometas, sinergia, indicadores DNP, y otros requeridos.
2.2.2.4 Brindar acompañamiento a los procesos que su resultado, se vincule con la ejecución presupuestal de los proyectos de inversión adscritos a la Dirección de Ciencia.
2.2.2.5 Apoyar en la organización de los expedientes y los documentos de los programas y proyectos de la Dirección de Ciencia.
2.2.2.6 Apoyar en la construcción de reportes, memorias, actas y presentaciones requeridas por el supervisor del contrato
2.2.2.7 Brindar apoyo técnico-administrativo en la elaboración de presentaciones y reportes estratégicos, consolidando información clave y garantizando su coherencia con los objetivos de la Dirección de Ciencia.
2.2.2.8. Articular la estructuración de la agenda de eventos de la Dirección de Ciencia en lo concerniente a la organización, logística y preparación de insumos de las reuniones y/o eventos que sean parte de la agenda del Director según lo indicado por el supervisor del contrato.
2.2.2.19. Apoyar la ejecución del Plan de acción de la Dirección de Ciencia.
2.2.2.10 Realizar recolección de la información requerida para soportar procesos como presentaciones y eventos.
2.2.2.11 Asistir a eventos y/o reuniones definidas por la supervisión y/o Director de la Dirección de Ciencia.</v>
          </cell>
          <cell r="AD186" t="str">
            <v>Dirección de Ciencia</v>
          </cell>
          <cell r="AE186" t="str">
            <v>ANDRES FELIPE VALENCIA LOPEZ</v>
          </cell>
          <cell r="AF186">
            <v>75097407</v>
          </cell>
          <cell r="AG186" t="str">
            <v>Secretaria General</v>
          </cell>
          <cell r="AH186">
            <v>46037</v>
          </cell>
          <cell r="AI186">
            <v>46041</v>
          </cell>
          <cell r="AJ186">
            <v>46221</v>
          </cell>
          <cell r="AK186">
            <v>180</v>
          </cell>
          <cell r="AL186">
            <v>27054000</v>
          </cell>
          <cell r="AM186" t="str">
            <v>No</v>
          </cell>
          <cell r="AN186">
            <v>4509000</v>
          </cell>
          <cell r="AS186" t="str">
            <v>INVERSION</v>
          </cell>
          <cell r="AT186" t="str">
            <v>NACION</v>
          </cell>
          <cell r="AU186" t="str">
            <v>No</v>
          </cell>
          <cell r="AW186" t="str">
            <v>Supervisión</v>
          </cell>
          <cell r="AX186" t="str">
            <v xml:space="preserve">KEVIN FERNANDO HENAO MARTINEZ </v>
          </cell>
          <cell r="AY186" t="str">
            <v>Cédula</v>
          </cell>
          <cell r="AZ186">
            <v>1152202917</v>
          </cell>
          <cell r="BA186">
            <v>9</v>
          </cell>
          <cell r="BB186" t="str">
            <v>Asesor, Código 1020 Grado 13</v>
          </cell>
          <cell r="BC186">
            <v>46041</v>
          </cell>
          <cell r="BD186">
            <v>46038</v>
          </cell>
          <cell r="BE186" t="str">
            <v>ASEGURADORA SOLIDARIA DE COLOMBIA</v>
          </cell>
          <cell r="BF186" t="str">
            <v>2 CUMPLIMIENTO</v>
          </cell>
          <cell r="BG186" t="str">
            <v>1 PÓLIZA</v>
          </cell>
          <cell r="CJ186">
            <v>46221</v>
          </cell>
          <cell r="CK186">
            <v>0</v>
          </cell>
          <cell r="CN186">
            <v>27054000</v>
          </cell>
          <cell r="CO186" t="e">
            <v>#N/A</v>
          </cell>
          <cell r="CP186" t="e">
            <v>#N/A</v>
          </cell>
          <cell r="CQ186" t="e">
            <v>#N/A</v>
          </cell>
          <cell r="CR186">
            <v>80111600</v>
          </cell>
          <cell r="CS186" t="str">
            <v>https://community.secop.gov.co/Public/Tendering/OpportunityDetail/Index?noticeUID=CO1.NTC.9517399&amp;isFromPublicArea=True&amp;isModal=true&amp;asPopupView=true</v>
          </cell>
          <cell r="CT186" t="str">
            <v>En Ejecucion</v>
          </cell>
          <cell r="CU186">
            <v>46053</v>
          </cell>
          <cell r="CW186" t="str">
            <v>ENERO</v>
          </cell>
          <cell r="CX186" t="e">
            <v>#N/A</v>
          </cell>
          <cell r="CY186">
            <v>2</v>
          </cell>
          <cell r="CZ186" t="e">
            <v>#VALUE!</v>
          </cell>
        </row>
        <row r="187">
          <cell r="D187" t="str">
            <v>186-2026</v>
          </cell>
          <cell r="E187" t="str">
            <v>CPS-102-2026</v>
          </cell>
          <cell r="F187" t="str">
            <v>Contrato de Prestacion De Servicios Profesionales</v>
          </cell>
          <cell r="G187" t="str">
            <v>Contratación directa</v>
          </cell>
          <cell r="H187" t="str">
            <v>JORGE WILLIAM VANEGAS AREVALO</v>
          </cell>
          <cell r="I187" t="str">
            <v>Cédula</v>
          </cell>
          <cell r="J187">
            <v>1032458070</v>
          </cell>
          <cell r="K187">
            <v>1</v>
          </cell>
          <cell r="L187">
            <v>0</v>
          </cell>
          <cell r="M187" t="str">
            <v>Natural</v>
          </cell>
          <cell r="N187" t="str">
            <v>Ninguno</v>
          </cell>
          <cell r="O187">
            <v>34163</v>
          </cell>
          <cell r="P187">
            <v>46192</v>
          </cell>
          <cell r="Q187">
            <v>32</v>
          </cell>
          <cell r="R187" t="str">
            <v>ABOGADO</v>
          </cell>
          <cell r="S187" t="str">
            <v>CALLE 22 BIS NO. 44A  55</v>
          </cell>
          <cell r="T187" t="str">
            <v>BOGOTA D.C.</v>
          </cell>
          <cell r="U187" t="str">
            <v>COLOMBIA</v>
          </cell>
          <cell r="V187" t="str">
            <v>VANEGASAVOCAT@GMAIL.COM</v>
          </cell>
          <cell r="W187">
            <v>3003613521</v>
          </cell>
          <cell r="X187" t="str">
            <v>NA</v>
          </cell>
          <cell r="Y187" t="str">
            <v>NA</v>
          </cell>
          <cell r="Z187" t="str">
            <v>Titulo profesional + titulo especializacion de 22 meses de experiencia profesional a 32 meses de experiencia profesional (Resolución 861 de 2025)</v>
          </cell>
          <cell r="AA187" t="str">
            <v>El/La CONTRATISTA se obliga a prestar a la ENTIDAD, con plena autonomía, técnica y administrativa
por sus propios medios, los servicios como profesional especializado para prestar apoyo a la
supervisión en los procesos de contratación de bienes y servicios que le sean asignados en sus
diferentes etapas y atender los temas administrativos, operativos y logísticos del proceso de Gestión
Administrativa a cargo del Grupo Interno de Trabajo de Apoyo Logístico y Documental de la Dirección
Administrativa y Financiera.</v>
          </cell>
          <cell r="AB187" t="str">
            <v>2.2.2.1. Apoyar la supervisión de los contratos, convenios u órdenes de
compra que le sean asignados.
2.2.2.2. Adelantar los trámites precontractuales relacionados con la
adquisición de bienes y/o servicios a cargo del proceso de Gestión
Administrativa que sean requeridos y asignados por el supervisor
del contrato de acuerdo con la programación del PAA.
2.2.2.3. Impulsar los trámites necesarios para solicitar la liquidación y el
cierre de los expedientes de contratos, convenios u órdenes de
compra asociados al proceso de Gestión Administrativa que le sean
asignados, dentro de los tiempos establecidos y garantizando la
oportunidad de los trámites.
2.2.2.4. Atender y presentar con oportunidad y calidad los requerimientos o
informes solicitados por el supervisor del contrato, de acuerdo con
las necesidades, compromisos y/o requerimientos de entes internos
o externos, de competencia del proceso de Gestión Administrativa.
2.2.2.5. Apoyar las actividades operativas y administrativas del proceso de
Gestión Administrativa que sean asignadas, de acuerdo con los
tiempos y procedimientos establecidos.
2.2.2.6. Actualizar las bases de datos de seguimiento establecidas por el
supervisor de los contratos y/o convenios asignados para apoyo a la
supervisión con calidad y oportunidad.
2.2.1.7. Realizar seguimiento a la ejecución del Plan Anual de Adquisiciones
y a la ejecución presupuestal de los contratos, convenios u órdenes
de compra que se encuentren en ejecución a cargo del del proceso
de Gestión Administrativa y Documental y notificar mensualmente
el estado de los mismos a la supervisión.
2.2.1.8. Realizar la consolidación y seguimiento a la ejecución del Plan Anual
de Caja derivado de las necesidades y actividades del proceso de
Gestión Administrativa y Documental y reportar mensualmente a la
supervisión de acuerdo con las fechas establecidas.
2.2.1.9. Realizar la revisión y actualización de los procedimientos vinculados
al proceso de Gestión Administrativa junto con sus documentos
anexos y gestionar la socialización de los mismos.
2.2.1.10. Efectuar los reportes establecidos en el Sistema de Gestión de
Calidad que se encuentren asociados al proceso de Gestión
Administrativa de acuerdo con las fechas establecidas.</v>
          </cell>
          <cell r="AC187" t="str">
            <v>2.2.2.1. Apoyar la supervisión de los contratos, convenios u órdenes de compra que le sean asignados.
2.2.2.2. Adelantar los trámites precontractuales relacionados con la adquisición de bienes y/o servicios a cargo del proceso de Gestión Administrativa que sean requeridos y asignados por el supervisor del contrato de acuerdo con la programación del PAA.
2.2.2.3. Impulsar los trámites necesarios para solicitar la liquidación y el cierre de los expedientes de contratos, convenios u órdenes de compra asociados al proceso de Gestión Administrativa que le sean asignados, dentro de los tiempos establecidos y garantizando la oportunidad de los trámites.
2.2.2.4. Atender y presentar con oportunidad y calidad los requerimientos o informes solicitados por el supervisor del contrato, de acuerdo con las necesidades, compromisos y/o requerimientos de entes internos o externos, de competencia del proceso de Gestión Administrativa.
2.2.2.5. Apoyar las actividades operativas y administrativas del proceso de Gestión Administrativa que sean asignadas, de acuerdo con los tiempos y procedimientos establecidos.
2.2.2.6. Actualizar las bases de datos de seguimiento establecidas por el supervisor de los contratos y/o convenios asignados para apoyo a la supervisión con calidad y oportunidad.
2.2.1.7. Realizar seguimiento a la ejecución del Plan Anual de Adquisiciones y a la ejecución presupuestal de los contratos, convenios u órdenes de compra que se encuentren en ejecución a cargo del del proceso de Gestión Administrativa y Documental y notificar mensualmente el estado de los mismos a la supervisión.
2.2.1.8. Realizar la consolidación y seguimiento a la ejecución del Plan Anual de Caja derivado de las necesidades y actividades del proceso de Gestión Administrativa y Documental y reportar mensualmente a la supervisión de acuerdo con las fechas establecidas.
2.2.1.9. Realizar la revisión y actualización de los procedimientos vinculados al proceso de Gestión Administrativa junto con sus documentos anexos y gestionar la socialización de los mismos.
2.2.1.10. Efectuar los reportes establecidos en el Sistema de Gestión de Calidad que se encuentren asociados al proceso de Gestión Administrativa de acuerdo con las fechas establecidas.</v>
          </cell>
          <cell r="AD187" t="str">
            <v>Dirección Administrativa y Financiera</v>
          </cell>
          <cell r="AE187" t="str">
            <v>ANDRES FELIPE VALENCIA LOPEZ</v>
          </cell>
          <cell r="AF187">
            <v>75097407</v>
          </cell>
          <cell r="AG187" t="str">
            <v>Secretaria General</v>
          </cell>
          <cell r="AH187">
            <v>46037</v>
          </cell>
          <cell r="AI187">
            <v>46041</v>
          </cell>
          <cell r="AJ187">
            <v>46221</v>
          </cell>
          <cell r="AK187">
            <v>180</v>
          </cell>
          <cell r="AL187">
            <v>43260000</v>
          </cell>
          <cell r="AM187" t="str">
            <v>No</v>
          </cell>
          <cell r="AN187">
            <v>7210000</v>
          </cell>
          <cell r="AS187" t="str">
            <v>INVERSION</v>
          </cell>
          <cell r="AT187" t="str">
            <v>NACION</v>
          </cell>
          <cell r="AU187" t="str">
            <v>No</v>
          </cell>
          <cell r="AW187" t="str">
            <v>Supervisión</v>
          </cell>
          <cell r="AX187" t="str">
            <v>FANNY YANETH TORRES MESA</v>
          </cell>
          <cell r="AY187" t="str">
            <v>Cédula</v>
          </cell>
          <cell r="AZ187">
            <v>52065214</v>
          </cell>
          <cell r="BA187">
            <v>8</v>
          </cell>
          <cell r="BB187" t="str">
            <v xml:space="preserve">Profesional Especializado, Código 2028 Grado 19, de la Dirección Administrativa y Financiera – Coordinador Grupo Interno de Trabajo de Apoyo Logístico y Documental </v>
          </cell>
          <cell r="BC187">
            <v>46041</v>
          </cell>
          <cell r="BD187">
            <v>46041</v>
          </cell>
          <cell r="BE187" t="str">
            <v>COMPAÑIA MUNDIAL DE SEGUROS S.A</v>
          </cell>
          <cell r="BF187" t="str">
            <v>2 CUMPLIMIENTO</v>
          </cell>
          <cell r="BG187" t="str">
            <v>1 PÓLIZA</v>
          </cell>
          <cell r="CJ187">
            <v>46221</v>
          </cell>
          <cell r="CK187">
            <v>0</v>
          </cell>
          <cell r="CN187">
            <v>43260000</v>
          </cell>
          <cell r="CO187" t="e">
            <v>#N/A</v>
          </cell>
          <cell r="CP187" t="e">
            <v>#N/A</v>
          </cell>
          <cell r="CQ187" t="e">
            <v>#N/A</v>
          </cell>
          <cell r="CR187">
            <v>80111600</v>
          </cell>
          <cell r="CS187" t="str">
            <v>https://community.secop.gov.co/Public/Tendering/OpportunityDetail/Index?noticeUID=CO1.NTC.9522393&amp;isFromPublicArea=True&amp;isModal=true&amp;asPopupView=true</v>
          </cell>
          <cell r="CT187" t="str">
            <v>En Ejecucion</v>
          </cell>
          <cell r="CU187">
            <v>46053</v>
          </cell>
          <cell r="CW187" t="str">
            <v>ENERO</v>
          </cell>
          <cell r="CX187" t="e">
            <v>#N/A</v>
          </cell>
          <cell r="CY187">
            <v>1</v>
          </cell>
          <cell r="CZ187" t="e">
            <v>#VALUE!</v>
          </cell>
        </row>
        <row r="188">
          <cell r="D188" t="str">
            <v>187-2026</v>
          </cell>
          <cell r="E188" t="str">
            <v>CPS-103-2026</v>
          </cell>
          <cell r="F188" t="str">
            <v>Contrato de Prestacion De Servicios Profesionales</v>
          </cell>
          <cell r="G188" t="str">
            <v>Contratación directa</v>
          </cell>
          <cell r="H188" t="str">
            <v>MILTON ARNALDO BARRERA VALERO
CEDIDO A:
DANIEL GIOVANNI FAJARDO LOPEZ</v>
          </cell>
          <cell r="I188" t="str">
            <v>Cédula</v>
          </cell>
          <cell r="J188">
            <v>1032489267</v>
          </cell>
          <cell r="K188">
            <v>6</v>
          </cell>
          <cell r="L188" t="str">
            <v>MASCULINO</v>
          </cell>
          <cell r="M188" t="str">
            <v>Natural</v>
          </cell>
          <cell r="N188" t="str">
            <v>Ninguno</v>
          </cell>
          <cell r="O188">
            <v>35479</v>
          </cell>
          <cell r="P188">
            <v>46192</v>
          </cell>
          <cell r="Q188">
            <v>29</v>
          </cell>
          <cell r="R188" t="str">
            <v>INGENIERO ELECTRONICO</v>
          </cell>
          <cell r="S188" t="str">
            <v>CALLE 6 SUR # 24 - 57</v>
          </cell>
          <cell r="T188" t="str">
            <v>SANDONA</v>
          </cell>
          <cell r="U188" t="str">
            <v>COLOMBIA</v>
          </cell>
          <cell r="V188" t="str">
            <v>DANIELFAJARDOC45@GMAIL.COM</v>
          </cell>
          <cell r="W188">
            <v>3182290142</v>
          </cell>
          <cell r="X188" t="str">
            <v>NA</v>
          </cell>
          <cell r="Y188" t="str">
            <v>NA</v>
          </cell>
          <cell r="Z188" t="str">
            <v>Titulo profesional + titulo especializacion de 22 meses de experiencia profesional a 32 meses de experiencia profesional (Resolución 861 de 2025)</v>
          </cell>
          <cell r="AA188" t="str">
            <v>EL CONTRATISTA se compromete a prestar a la ENTIDAD, con plena autonomía técnica y administrativa, servicios profesionales especializados orientados al análisis y gestión de requerimientos, así como al diseño, ejecución y validación de pruebas funcionales de las soluciones tecnológicas del Ministerio, asegurando la calidad de los entregables, el seguimiento de incidencias y la articulación con proveedores, conforme a los lineamientos del Ministerio de Ciencia, Tecnología e Innovación.</v>
          </cell>
          <cell r="AB188" t="str">
            <v>2.2.2.1. Realizar el levantamiento, análisis, documentación y validación de requerimientos
funcionales y técnicos con las áreas solicitantes y usuarios finales, asegurando su
correcta comunicación a proveedores y su alineación con las necesidades
institucionales.
2.2.2.2.Validar la calidad de los entregables de software y certificar que las soluciones cumplan
con los estándares de calidad, funcionalidad y rendimiento establecidos por la entidad.
2.2.2.3.Diseñar casos de prueba funcionales, de integración y de regresión para las soluciones
tecnológicas institucionales, así como su ejecución garantizando la cobertura adecuada
de los requerimientos y escenarios de uso.
2.2.2.4.Gestionar la planificación y coordinación de cambios en aplicaciones productivas,
participando en la validación de impacto de cambios funcionales y coordinación de
ventanas de mantenimiento.
2.2.2.5.Verificar el cumplimiento normativo de las aplicaciones institucionales, incluyendo
accesibilidad web, transparencia activa, arquitectura de información y lineamientos de
Gobierno Digital vigentes.
2.2.2.6.Elaborar, actualizar y mantener documentación de pruebas, especificaciones técnicas,
matrices de trazabilidad y reportes de calidad de las soluciones tecnológicas
institucionales.
2.2.2.7.Cumplir y aplicar las políticas, estándares, normativas y mejores prácticas establecidas
para la gestión de requerimientos y aseguramiento de calidad de software, incluyendo
metodologías de pruebas y estándares de calidad institucionales
2.2.2.8. Participar en los procesos de contratación para el desarrollo de software y servicios
tecnológicos, incluyendo la evaluación de alternativas, brindando apoyo técnico en la
definición de especificaciones técnicas y criterios de aceptación, la evaluación de
propuestas y seguimiento contractual cuando corresponda.</v>
          </cell>
          <cell r="AC188" t="str">
            <v>2.2.2.1. Realizar el levantamiento, análisis, documentación y validación de requerimientos funcionales y técnicos con las áreas solicitantes y usuarios finales, asegurando su correcta comunicación a proveedores y su alineación con las necesidades institucionales.
2.2.2.2.Validar la calidad de los entregables de software y certificar que las soluciones cumplan con los estándares de calidad, funcionalidad y rendimiento establecidos por la entidad.
2.2.2.3.Diseñar casos de prueba funcionales, de integración y de regresión para las soluciones tecnológicas institucionales, así como su ejecución garantizando la cobertura adecuada de los requerimientos y escenarios de uso.
2.2.2.4.Gestionar la planificación y coordinación de cambios en aplicaciones productivas, participando en la validación de impacto de cambios funcionales y coordinación de ventanas de mantenimiento.
2.2.2.5.Verificar el cumplimiento normativo de las aplicaciones institucionales, incluyendo accesibilidad web, transparencia activa, arquitectura de información y lineamientos de Gobierno Digital vigentes.
2.2.2.6.Elaborar, actualizar y mantener documentación de pruebas, especificaciones técnicas, matrices de trazabilidad y reportes de calidad de las soluciones tecnológicas institucionales.
2.2.2.7.Cumplir y aplicar las políticas, estándares, normativas y mejores prácticas establecidas para la gestión de requerimientos y aseguramiento de calidad de software, incluyendo metodologías de pruebas y estándares de calidad institucionales
2.2.2.8. Participar en los procesos de contratación para el desarrollo de software y servicios tecnológicos, incluyendo la evaluación de alternativas, brindando apoyo técnico en la definición de especificaciones técnicas y criterios de aceptación, la evaluación de propuestas y seguimiento contractual cuando corresponda.</v>
          </cell>
          <cell r="AD188" t="str">
            <v>Oficina de Tecnologías y Sistemas de Información</v>
          </cell>
          <cell r="AE188" t="str">
            <v>ANDRES FELIPE VALENCIA LOPEZ</v>
          </cell>
          <cell r="AF188">
            <v>75097407</v>
          </cell>
          <cell r="AG188" t="str">
            <v>Secretaria General</v>
          </cell>
          <cell r="AH188">
            <v>46037</v>
          </cell>
          <cell r="AI188">
            <v>46038</v>
          </cell>
          <cell r="AJ188">
            <v>46218</v>
          </cell>
          <cell r="AK188">
            <v>180</v>
          </cell>
          <cell r="AL188">
            <v>45000000</v>
          </cell>
          <cell r="AM188" t="str">
            <v>No</v>
          </cell>
          <cell r="AN188">
            <v>7500000</v>
          </cell>
          <cell r="AS188" t="str">
            <v>INVERSION</v>
          </cell>
          <cell r="AT188" t="str">
            <v>NACION</v>
          </cell>
          <cell r="AU188" t="str">
            <v>No</v>
          </cell>
          <cell r="AW188" t="str">
            <v>Supervisión</v>
          </cell>
          <cell r="AX188" t="str">
            <v>JOSE IGNACION ESPAÑOL PEREZ</v>
          </cell>
          <cell r="AY188" t="str">
            <v>Cédula</v>
          </cell>
          <cell r="AZ188">
            <v>79873235</v>
          </cell>
          <cell r="BA188">
            <v>7</v>
          </cell>
          <cell r="BB188">
            <v>0</v>
          </cell>
          <cell r="BC188">
            <v>46038</v>
          </cell>
          <cell r="BD188">
            <v>46037</v>
          </cell>
          <cell r="BE188" t="str">
            <v>SEGUROS DEL ESTADO S.A.</v>
          </cell>
          <cell r="BF188" t="str">
            <v>2 CUMPLIMIENTO</v>
          </cell>
          <cell r="BG188" t="str">
            <v>1 PÓLIZA</v>
          </cell>
          <cell r="CD188">
            <v>46168</v>
          </cell>
          <cell r="CJ188">
            <v>46218</v>
          </cell>
          <cell r="CK188">
            <v>0</v>
          </cell>
          <cell r="CM188" t="str">
            <v>CEDIDO A: DANIEL GIOVANNI FAJARDO LOPEZ</v>
          </cell>
          <cell r="CN188">
            <v>45000000</v>
          </cell>
          <cell r="CO188" t="e">
            <v>#N/A</v>
          </cell>
          <cell r="CP188" t="e">
            <v>#N/A</v>
          </cell>
          <cell r="CQ188" t="e">
            <v>#N/A</v>
          </cell>
          <cell r="CR188">
            <v>80111600</v>
          </cell>
          <cell r="CS188" t="str">
            <v>https://community.secop.gov.co/Public/Tendering/OpportunityDetail/Index?noticeUID=CO1.NTC.9522472&amp;isFromPublicArea=True&amp;isModal=true&amp;asPopupView=true</v>
          </cell>
          <cell r="CT188" t="str">
            <v>En Ejecucion</v>
          </cell>
          <cell r="CU188">
            <v>46053</v>
          </cell>
          <cell r="CV188">
            <v>46173</v>
          </cell>
          <cell r="CW188" t="str">
            <v>MAYO</v>
          </cell>
          <cell r="CX188" t="e">
            <v>#N/A</v>
          </cell>
          <cell r="CY188">
            <v>5</v>
          </cell>
          <cell r="CZ188" t="e">
            <v>#VALUE!</v>
          </cell>
        </row>
        <row r="189">
          <cell r="D189" t="str">
            <v>188-2026</v>
          </cell>
          <cell r="E189" t="str">
            <v>CPS-104-2026</v>
          </cell>
          <cell r="F189" t="str">
            <v>Contrato de Prestacion De Servicios Profesionales</v>
          </cell>
          <cell r="G189" t="str">
            <v>Contratación directa</v>
          </cell>
          <cell r="H189" t="str">
            <v>MARTHA CECILIA IGLESIAS GARAY</v>
          </cell>
          <cell r="I189" t="str">
            <v>Cédula</v>
          </cell>
          <cell r="J189">
            <v>52713531</v>
          </cell>
          <cell r="K189">
            <v>9</v>
          </cell>
          <cell r="L189" t="str">
            <v>FEMENINO</v>
          </cell>
          <cell r="M189" t="str">
            <v>Natural</v>
          </cell>
          <cell r="N189" t="str">
            <v>Ninguno</v>
          </cell>
          <cell r="O189">
            <v>29615</v>
          </cell>
          <cell r="P189">
            <v>46192</v>
          </cell>
          <cell r="Q189">
            <v>45</v>
          </cell>
          <cell r="R189" t="str">
            <v>ABOGADO</v>
          </cell>
          <cell r="S189" t="str">
            <v>CALLE 22 B NO. 63 - 24 TORRE 3 APTO. 704</v>
          </cell>
          <cell r="T189" t="str">
            <v>BOGOTA D.C.</v>
          </cell>
          <cell r="U189" t="str">
            <v>COLOMBIA</v>
          </cell>
          <cell r="V189" t="str">
            <v>MARTHA.IGLESIAS@GMAIL.COM</v>
          </cell>
          <cell r="W189">
            <v>3015497427</v>
          </cell>
          <cell r="X189" t="str">
            <v>NA</v>
          </cell>
          <cell r="Y189" t="str">
            <v>NA</v>
          </cell>
          <cell r="Z189" t="str">
            <v>Titulo profesional + titulo especializacion de 22 meses de experiencia profesional a 32 meses de experiencia profesional (Resolución 861 de 2025)</v>
          </cell>
          <cell r="AA189" t="str">
            <v>EL/LA CONTRATISTA se obliga a prestar a la entidad, con plena autonomía técnica y administrativa, sus servicios profesionales especializados para brindar apoyo jurídico integral en la gestión contractual de la Dirección Administrativa y Financiera del Ministerio de Ciencia, Tecnología e Innovación.</v>
          </cell>
          <cell r="AB189" t="str">
            <v>2.2.2.1 Orientar y acompañar, desde el punto de vista jurídico, a la Dirección
Administrativa y Financiera en la identificación, estructuración y/o
modificación de sus necesidades de bienes y servicios.
2.2.2.2 Proyectar, revisar, gestionar y/o ajustar, desde el punto de vista
jurídico, los estudios previos, análisis del sector, matriz de riesgos y
demás documentos que soporten la gestión contractual de la
Dirección Administrativa y Financiera y sus Grupos Internos de
Trabajo.
2.2.2.3 Revisar, orientar y/o apoyar en la proyección de respuestas a
observaciones recibidas en el marco de los distintos procesos de
contratación que se adelanten por la entidad para la satisfacción de
las necesidades de bienes y servicios del Ministerio.
2.2.2.4 Brindar apoyo y acompañamiento, desde una perspectiva jurídica, a
la Dirección Administrativa y Financiera en los temas que se traten
en los Comités de Contratación.
2.2.2.5 Revisar, proyectar, consolidar, complementar y/o ajustar las
respuestas a las peticiones, consultas, requerimientos de entes de
control, informes de auditorías, y demás solicitudes relacionadas
con la gestión contractual y/o la atención de los asuntos de la
Dirección Administrativa y Financiera.
2.2.2.6 Brindar apoyo jurídico en los trámites precontractuales,
contractuales y poscontractuales, de los temas que se tramiten bajo
la ordenación del gasto delegada a la Dirección Administrativa y
Financiera.
2.2.2.7 Realizar el estudio y análisis jurídico que le sea requerido para la
proyección de consultas, informes, actos administrativos y demás
actuaciones que se requieran para la atención de los asuntos a
cargo de la Dirección Administrativa y Financiera.
2.2.2.8 Asistir y/o participar en las reuniones, talleres, mesas de trabajo,
socializaciones y demás eventos en los que participe la Dirección
Administrativa y Financiera para el cumplimiento de sus
obligaciones, incluyendo estructuradores, de evaluación, mesas
precontractuales.
2.2.2.9 Apoyar las actividades que le sean asignadas por el supervisor del
contrato en relación con el análisis, desarrollo, proyección y revisión de los diferentes procesos contractuales a cargo de la Dirección
Administrativa y Financiera en todas sus etapas.</v>
          </cell>
          <cell r="AC189" t="str">
            <v>2.2.2.1 Orientar y acompañar, desde el punto de vista jurídico, a la Dirección Administrativa y Financiera en la identificación, estructuración y/o modificación de sus necesidades de bienes y servicios.
2.2.2.2 Proyectar, revisar, gestionar y/o ajustar, desde el punto de vista jurídico, los estudios previos, análisis del sector, matriz de riesgos y demás documentos que soporten la gestión contractual de la Dirección Administrativa y Financiera y sus Grupos Internos de Trabajo.
2.2.2.3 Revisar, orientar y/o apoyar en la proyección de respuestas a observaciones recibidas en el marco de los distintos procesos de contratación que se adelanten por la entidad para la satisfacción de las necesidades de bienes y servicios del Ministerio.
2.2.2.4 Brindar apoyo y acompañamiento, desde una perspectiva jurídica, a la Dirección Administrativa y Financiera en los temas que se traten en los Comités de Contratación.
2.2.2.5 Revisar, proyectar, consolidar, complementar y/o ajustar las respuestas a las peticiones, consultas, requerimientos de entes de control, informes de auditorías, y demás solicitudes relacionadas con la gestión contractual y/o la atención de los asuntos de la Dirección Administrativa y Financiera.
2.2.2.6 Brindar apoyo jurídico en los trámites precontractuales, contractuales y poscontractuales, de los temas que se tramiten bajo la ordenación del gasto delegada a la Dirección Administrativa y Financiera.
2.2.2.7 Realizar el estudio y análisis jurídico que le sea requerido para la proyección de consultas, informes, actos administrativos y demás actuaciones que se requieran para la atención de los asuntos a cargo de la Dirección Administrativa y Financiera.
2.2.2.8 Asistir y/o participar en las reuniones, talleres, mesas de trabajo, socializaciones y demás eventos en los que participe la Dirección Administrativa y Financiera para el cumplimiento de sus obligaciones, incluyendo estructuradores, de evaluación, mesas precontractuales.
2.2.2.9 Apoyar las actividades que le sean asignadas por el supervisor del contrato en relación con el análisis, desarrollo, proyección y revisión de los diferentes procesos contractuales a cargo de la Dirección Administrativa y Financiera en todas sus etapas.</v>
          </cell>
          <cell r="AD189" t="str">
            <v>Dirección Administrativa y Financiera</v>
          </cell>
          <cell r="AE189" t="str">
            <v>ANDRES FELIPE VALENCIA LOPEZ</v>
          </cell>
          <cell r="AF189">
            <v>75097407</v>
          </cell>
          <cell r="AG189" t="str">
            <v>Secretaria General</v>
          </cell>
          <cell r="AH189">
            <v>46037</v>
          </cell>
          <cell r="AI189">
            <v>46041</v>
          </cell>
          <cell r="AJ189">
            <v>46221</v>
          </cell>
          <cell r="AK189">
            <v>180</v>
          </cell>
          <cell r="AL189">
            <v>51000000</v>
          </cell>
          <cell r="AM189" t="str">
            <v>No</v>
          </cell>
          <cell r="AN189">
            <v>8500000</v>
          </cell>
          <cell r="AS189" t="str">
            <v>INVERSION</v>
          </cell>
          <cell r="AT189" t="str">
            <v>NACION</v>
          </cell>
          <cell r="AU189" t="str">
            <v>No</v>
          </cell>
          <cell r="AW189" t="str">
            <v>Supervisión</v>
          </cell>
          <cell r="AX189" t="str">
            <v>MIGUEL ANGEL LAVERDE SARMIENTO</v>
          </cell>
          <cell r="AY189" t="str">
            <v>Cédula</v>
          </cell>
          <cell r="AZ189">
            <v>1018406933</v>
          </cell>
          <cell r="BA189">
            <v>7</v>
          </cell>
          <cell r="BB189" t="str">
            <v>Director Administrativo y Financiero</v>
          </cell>
          <cell r="BC189">
            <v>46041</v>
          </cell>
          <cell r="BD189">
            <v>46032</v>
          </cell>
          <cell r="BE189" t="str">
            <v>SEGUROS DEL ESTADO S.A.</v>
          </cell>
          <cell r="BF189" t="str">
            <v>2 CUMPLIMIENTO</v>
          </cell>
          <cell r="BG189" t="str">
            <v>1 PÓLIZA</v>
          </cell>
          <cell r="CJ189">
            <v>46221</v>
          </cell>
          <cell r="CK189">
            <v>0</v>
          </cell>
          <cell r="CN189">
            <v>51000000</v>
          </cell>
          <cell r="CO189" t="e">
            <v>#N/A</v>
          </cell>
          <cell r="CP189" t="e">
            <v>#N/A</v>
          </cell>
          <cell r="CQ189" t="e">
            <v>#N/A</v>
          </cell>
          <cell r="CR189">
            <v>80111600</v>
          </cell>
          <cell r="CS189" t="str">
            <v>https://community.secop.gov.co/Public/Tendering/OpportunityDetail/Index?noticeUID=CO1.NTC.9522404&amp;isFromPublicArea=True&amp;isModal=true&amp;asPopupView=true</v>
          </cell>
          <cell r="CT189" t="str">
            <v>En Ejecucion</v>
          </cell>
          <cell r="CU189">
            <v>46053</v>
          </cell>
          <cell r="CW189" t="str">
            <v>ENERO</v>
          </cell>
          <cell r="CX189" t="e">
            <v>#N/A</v>
          </cell>
          <cell r="CY189">
            <v>2</v>
          </cell>
          <cell r="CZ189" t="e">
            <v>#VALUE!</v>
          </cell>
        </row>
        <row r="190">
          <cell r="D190" t="str">
            <v>189-2026</v>
          </cell>
          <cell r="E190" t="str">
            <v>CPS-106-2026</v>
          </cell>
          <cell r="F190" t="str">
            <v>Contrato de Prestacion De Servicios Profesionales</v>
          </cell>
          <cell r="G190" t="str">
            <v>Contratación directa</v>
          </cell>
          <cell r="H190" t="str">
            <v>EDWIN ANDRES GARIBELLO SAENZ</v>
          </cell>
          <cell r="I190" t="str">
            <v>Cédula</v>
          </cell>
          <cell r="J190">
            <v>80138057</v>
          </cell>
          <cell r="K190">
            <v>4</v>
          </cell>
          <cell r="L190" t="str">
            <v>MASCULINO</v>
          </cell>
          <cell r="M190" t="str">
            <v>Natural</v>
          </cell>
          <cell r="N190" t="str">
            <v>Ninguno</v>
          </cell>
          <cell r="O190">
            <v>30110</v>
          </cell>
          <cell r="P190">
            <v>46192</v>
          </cell>
          <cell r="Q190">
            <v>44</v>
          </cell>
          <cell r="R190" t="str">
            <v>INGENIERO DE SISTEMAS</v>
          </cell>
          <cell r="S190" t="str">
            <v xml:space="preserve">CALLE 71 B  # 78 A 28 , BARRIO CARLOS ALBAN </v>
          </cell>
          <cell r="T190" t="str">
            <v>BOGOTA D.C.</v>
          </cell>
          <cell r="U190" t="str">
            <v>COLOMBIA</v>
          </cell>
          <cell r="V190" t="str">
            <v>EDWINGARIBELLO@GMAIL.COM</v>
          </cell>
          <cell r="W190">
            <v>3123214747</v>
          </cell>
          <cell r="X190" t="str">
            <v>NA</v>
          </cell>
          <cell r="Y190" t="str">
            <v>NA</v>
          </cell>
          <cell r="Z190" t="str">
            <v>Titulo profesional + titulo especializacion de 22 meses de experiencia profesional a 32 meses de experiencia profesional (Resolución 861 de 2025)</v>
          </cell>
          <cell r="AA190" t="str">
            <v>EL CONTRATISTA se compromete a prestar a la ENTIDAD, con plena autonomía técnica y administrativa, servicios profesionales especializados para la gestión, administración y soporte funcional de la plataforma SCIENTI, atendiendo requerimientos, realizando seguimiento a incidentes, articulando con proveedores y apoyando la operación y mejora continua de la plataforma, conforme a los lineamientos del Ministerio de Ciencia, Tecnología e Innovación.</v>
          </cell>
          <cell r="AB190" t="str">
            <v>2.2.2.1. Gestionar, administrar y brindar soporte funcional a la plataforma ScienTI institucional,
garantizando su disponibilidad, operación continua y cumplimiento de los acuerdos de nivel
de servicio establecidos.
2.2.2.2. Atender y gestionar los requerimientos, incidentes y solicitudes de los usuarios relacionados
con los módulos de la plataforma ScienTI, mediante diagnóstico, escalamiento,
documentación y solución, de acuerdo con los procedimientos establecidos y mejores
prácticas.
2.2.2.3. Configurar y gestionar pipelines de despliegue y entrega continua de cada uno de los módulos
que hacen parte de la plataforma ScienTI, automatizando procesos de implementación,
gestionando ambientes de pruebas y producción, y coordinando despliegues del sistema.
2.2.2.4. Colaborar con el monitoreo del rendimiento y disponibilidad de los módulos que conforman
la plataforma ScienTI, analizar logs y trazabilidad del sistema, identificar cuellos de botella
y proponer optimizaciones, manteniendo registro detallado del estado de la plataforma.
2.2.2.5. Gestionar y articular la relación con proveedores de la plataforma ScienTI, participando en
el seguimiento del contrato, el cumplimiento de los acuerdos de nivel de servicio, la atención
de requerimientos y solicitudes y validación de los entregables aportados.
2.2.2.6. Planificar y coordinar cambios en la plataforma ScienTI en ambientes de pruebas y
producción, coordinando actividades de mantenimiento correctivo, preventivo y evolutivo, y
documentar cambios realizados en el sistema.
2.2.2.7. Verificar el cumplimiento normativo de la plataforma ScienTI, validando que las
configuraciones y funcionalidades cumplan con los lineamientos de Ciencia, Tecnología e
Innovación, protección de datos personales y políticas de Gobierno Digital y de
transformación digital vigentes.
2.2.2.8. Cumplir y aplicar las políticas, estándares, normativas y mejores prácticas establecidas para
la plataforma ScienTI, incluyendo seguridad de la información, calidad de datos y continuidad
operacional.
2.2.2.9. Participar en procesos de contratación relacionados con la plataforma ScienTI, incluyendo la
evaluación de alternativas, brindando apoyo técnico en la definición de especificaciones
técnicas y criterios de aceptación, la evaluación de propuestas y seguimiento contractual
cuando corresponda.</v>
          </cell>
          <cell r="AC190" t="str">
            <v>2.2.2.1. Gestionar, administrar y brindar soporte funcional a la plataforma ScienTI institucional, garantizando su disponibilidad, operación continua y cumplimiento de los acuerdos de nivel de servicio establecidos.
2.2.2.2. Atender y gestionar los requerimientos, incidentes y solicitudes de los usuarios relacionados con los módulos de la plataforma ScienTI, mediante diagnóstico, escalamiento, documentación y solución, de acuerdo con los procedimientos establecidos y mejores prácticas.
2.2.2.3. Configurar y gestionar pipelines de despliegue y entrega continua de cada uno de los módulos que hacen parte de la plataforma ScienTI, automatizando procesos de implementación, gestionando ambientes de pruebas y producción, y coordinando despliegues del sistema.
2.2.2.4. Colaborar con el monitoreo del rendimiento y disponibilidad de los módulos que conforman la plataforma ScienTI, analizar logs y trazabilidad del sistema, identificar cuellos de botella y proponer optimizaciones, manteniendo registro detallado del estado de la plataforma.
2.2.2.5. Gestionar y articular la relación con proveedores de la plataforma ScienTI, participando en el seguimiento del contrato, el cumplimiento de los acuerdos de nivel de servicio, la atención de requerimientos y solicitudes y validación de los entregables aportados.
2.2.2.6. Planificar y coordinar cambios en la plataforma ScienTI en ambientes de pruebas y producción, coordinando actividades de mantenimiento correctivo, preventivo y evolutivo, y documentar cambios realizados en el sistema.
2.2.2.7. Verificar el cumplimiento normativo de la plataforma ScienTI, validando que las configuraciones y funcionalidades cumplan con los lineamientos de Ciencia, Tecnología e Innovación, protección de datos personales y políticas de Gobierno Digital y de transformación digital vigentes.
2.2.2.8. Cumplir y aplicar las políticas, estándares, normativas y mejores prácticas establecidas para la plataforma ScienTI, incluyendo seguridad de la información, calidad de datos y continuidad operacional.
2.2.2.9. Participar en procesos de contratación relacionados con la plataforma ScienTI, incluyendo la evaluación de alternativas, brindando apoyo técnico en la definición de especificaciones técnicas y criterios de aceptación, la evaluación de propuestas y seguimiento contractual cuando corresponda.</v>
          </cell>
          <cell r="AD190" t="str">
            <v>Oficina de Tecnologías y Sistemas de Información</v>
          </cell>
          <cell r="AE190" t="str">
            <v>ANDRES FELIPE VALENCIA LOPEZ</v>
          </cell>
          <cell r="AF190">
            <v>75097407</v>
          </cell>
          <cell r="AG190" t="str">
            <v>Secretaria General</v>
          </cell>
          <cell r="AH190">
            <v>46037</v>
          </cell>
          <cell r="AI190">
            <v>46043</v>
          </cell>
          <cell r="AJ190">
            <v>46223</v>
          </cell>
          <cell r="AK190">
            <v>180</v>
          </cell>
          <cell r="AL190">
            <v>45000000</v>
          </cell>
          <cell r="AM190" t="str">
            <v>No</v>
          </cell>
          <cell r="AN190">
            <v>7500000</v>
          </cell>
          <cell r="AS190" t="str">
            <v>INVERSION</v>
          </cell>
          <cell r="AT190" t="str">
            <v>NACION</v>
          </cell>
          <cell r="AU190" t="str">
            <v>No</v>
          </cell>
          <cell r="AW190" t="str">
            <v>Supervisión</v>
          </cell>
          <cell r="AX190" t="str">
            <v>JOSE IGNACION ESPAÑOL PEREZ</v>
          </cell>
          <cell r="AY190" t="str">
            <v>Cédula</v>
          </cell>
          <cell r="AZ190">
            <v>79873235</v>
          </cell>
          <cell r="BA190">
            <v>7</v>
          </cell>
          <cell r="BB190">
            <v>0</v>
          </cell>
          <cell r="BC190">
            <v>46043</v>
          </cell>
          <cell r="BD190">
            <v>46037</v>
          </cell>
          <cell r="BE190" t="str">
            <v>COMPAÑIA MUNDIAL DE SEGUROS S.A</v>
          </cell>
          <cell r="BF190" t="str">
            <v>2 CUMPLIMIENTO</v>
          </cell>
          <cell r="BG190" t="str">
            <v>1 PÓLIZA</v>
          </cell>
          <cell r="CJ190">
            <v>46223</v>
          </cell>
          <cell r="CK190">
            <v>0</v>
          </cell>
          <cell r="CN190">
            <v>45000000</v>
          </cell>
          <cell r="CO190" t="e">
            <v>#N/A</v>
          </cell>
          <cell r="CP190" t="e">
            <v>#N/A</v>
          </cell>
          <cell r="CQ190" t="e">
            <v>#N/A</v>
          </cell>
          <cell r="CR190">
            <v>80111600</v>
          </cell>
          <cell r="CS190" t="str">
            <v>https://community.secop.gov.co/Public/Tendering/OpportunityDetail/Index?noticeUID=CO1.NTC.9523801&amp;isFromPublicArea=True&amp;isModal=true&amp;asPopupView=true</v>
          </cell>
          <cell r="CT190" t="str">
            <v>En Ejecucion</v>
          </cell>
          <cell r="CU190">
            <v>46053</v>
          </cell>
          <cell r="CW190" t="str">
            <v>ENERO</v>
          </cell>
          <cell r="CX190" t="e">
            <v>#N/A</v>
          </cell>
          <cell r="CY190">
            <v>7</v>
          </cell>
          <cell r="CZ190" t="e">
            <v>#VALUE!</v>
          </cell>
        </row>
        <row r="191">
          <cell r="D191" t="str">
            <v>190-2026</v>
          </cell>
          <cell r="E191" t="str">
            <v>CPS-107-2026</v>
          </cell>
          <cell r="F191" t="str">
            <v>Contrato de Prestacion De Servicios Profesionales</v>
          </cell>
          <cell r="G191" t="str">
            <v>Contratación directa</v>
          </cell>
          <cell r="H191" t="str">
            <v>ANGIE JULIETH ORJUELA JAIMES</v>
          </cell>
          <cell r="I191" t="str">
            <v>Cédula</v>
          </cell>
          <cell r="J191">
            <v>1023927730</v>
          </cell>
          <cell r="K191">
            <v>2</v>
          </cell>
          <cell r="L191" t="str">
            <v>FEMENINO</v>
          </cell>
          <cell r="M191" t="str">
            <v>Natural</v>
          </cell>
          <cell r="N191" t="str">
            <v>Ninguno</v>
          </cell>
          <cell r="O191">
            <v>34225</v>
          </cell>
          <cell r="P191">
            <v>46192</v>
          </cell>
          <cell r="Q191">
            <v>32</v>
          </cell>
          <cell r="R191" t="str">
            <v>INGENIERO AMBIENTAL</v>
          </cell>
          <cell r="S191" t="str">
            <v xml:space="preserve">CALLE 167  # 62 55 </v>
          </cell>
          <cell r="T191" t="str">
            <v>BOGOTA D.C.</v>
          </cell>
          <cell r="U191" t="str">
            <v>COLOMBIA</v>
          </cell>
          <cell r="V191" t="str">
            <v>ANGIE_13-09@HOTMAIL.COM</v>
          </cell>
          <cell r="W191">
            <v>3209482855</v>
          </cell>
          <cell r="X191" t="str">
            <v>NA</v>
          </cell>
          <cell r="Y191" t="str">
            <v>NA</v>
          </cell>
          <cell r="Z191" t="str">
            <v>Titulo profesional + titulo especializacion de 0 meses de experiencia profesional a 22 meses de experiencia profesional (Resolución 861 de 2025)</v>
          </cell>
          <cell r="AA191" t="str">
            <v>EL/LA CONTRATISTA se obliga a prestar sus servicios profesionales especializados, con plena autonomía técnica, administrativa y financiera, para la gestión, control y seguimiento del Plan Institucional de Gestión Ambiental y de los procesos de sostenibilidad ambiental del Ministerio de Ciencia, Tecnología e Innovación.</v>
          </cell>
          <cell r="AB191" t="str">
            <v>2.2.2.1. Proyectar, revisar y actualizar la política, objetivos, manuales, guías y
demás documentos requeridos conforme lo establece la norma ISO 14001 del
2015 para la implementación del Plan Institucional de Gestión Ambiental –
PIGA.
2.2.2.2. Articular y realizar mesas de trabajo internas para definir e
implementar la guía para la contratación pública sostenible y responsable.
2.2.2.3. Programar y desarrollar capacitaciones y campañas de sensibilización
para el personal del Ministerio sobre prácticas sostenibles, responsabilidad
ambiental y compras verdes y temas relacionados.
2.2.2.4. Establecer mecanismos de seguimiento y medición para evaluar el
progreso en el proceso de implementación del PIGA y ajustar según sea
necesario.
2.2.2.5. Presentar un informe al finalizar la ejecución del contrato, que dé
cuenta del avance del proceso de implementación, el estado de resultados del
PIGA y el proceso de articulación institucional junto con las actividades
proyectadas para garantizar la continuidad del proceso.
2.2.2.6. Articular el Plan Institucional de Gestión Ambiental – PIGA, con los
sistemas de gestión establecidos al interior de la Entidad.
2.2.2.7. Atender y presentar con oportunidad y calidad los requerimientos o
informes solicitados por el supervisor del contrato, de acuerdo con las
necesidades, compromisos y/o requerimientos de entes internos o externos.
2.2.2.8. Apoyar las actividades operativas y administrativas de la Dirección
Administrativa y Financiera que sean asignadas por el supervisor del contrato,
de acuerdo con los tiempos y procedimientos establecidos por la entidad.</v>
          </cell>
          <cell r="AC191" t="str">
            <v>2.2.2.1. Proyectar, revisar y actualizar la política, objetivos, manuales, guías y demás documentos requeridos conforme lo establece la norma ISO 14001 del 2015 para la implementación del Plan Institucional de Gestión Ambiental – PIGA.
2.2.2.2. Articular y realizar mesas de trabajo internas para definir e implementar la guía para la contratación pública sostenible y responsable.
2.2.2.3. Programar y desarrollar capacitaciones y campañas de sensibilización para el personal del Ministerio sobre prácticas sostenibles, responsabilidad ambiental y compras verdes y temas relacionados.
2.2.2.4. Establecer mecanismos de seguimiento y medición para evaluar el progreso en el proceso de implementación del PIGA y ajustar según sea necesario.
2.2.2.5. Presentar un informe al finalizar la ejecución del contrato, que dé cuenta del avance del proceso de implementación, el estado de resultados del PIGA y el proceso de articulación institucional junto con las actividades proyectadas para garantizar la continuidad del proceso.
2.2.2.6. Articular el Plan Institucional de Gestión Ambiental – PIGA, con los sistemas de gestión establecidos al interior de la Entidad.
2.2.2.7. Atender y presentar con oportunidad y calidad los requerimientos o informes solicitados por el supervisor del contrato, de acuerdo con las necesidades, compromisos y/o requerimientos de entes internos o externos.
2.2.2.8. Apoyar las actividades operativas y administrativas de la Dirección Administrativa y Financiera que sean asignadas por el supervisor del contrato, de acuerdo con los tiempos y procedimientos establecidos por la entidad.</v>
          </cell>
          <cell r="AD191" t="str">
            <v>Dirección Administrativa y Financiera</v>
          </cell>
          <cell r="AE191" t="str">
            <v>ANDRES FELIPE VALENCIA LOPEZ</v>
          </cell>
          <cell r="AF191">
            <v>75097407</v>
          </cell>
          <cell r="AG191" t="str">
            <v>Secretaria General</v>
          </cell>
          <cell r="AH191">
            <v>46037</v>
          </cell>
          <cell r="AI191">
            <v>46044</v>
          </cell>
          <cell r="AJ191">
            <v>46224</v>
          </cell>
          <cell r="AK191">
            <v>180</v>
          </cell>
          <cell r="AL191">
            <v>38192400</v>
          </cell>
          <cell r="AM191" t="str">
            <v>No</v>
          </cell>
          <cell r="AN191">
            <v>6365400</v>
          </cell>
          <cell r="AS191" t="str">
            <v>INVERSION</v>
          </cell>
          <cell r="AT191" t="str">
            <v>NACION</v>
          </cell>
          <cell r="AU191" t="str">
            <v>No</v>
          </cell>
          <cell r="AW191" t="str">
            <v>Supervisión</v>
          </cell>
          <cell r="AX191" t="str">
            <v>MIGUEL ANGEL LAVERDE SARMIENTO</v>
          </cell>
          <cell r="AY191" t="str">
            <v>Cédula</v>
          </cell>
          <cell r="AZ191">
            <v>1018406933</v>
          </cell>
          <cell r="BA191">
            <v>7</v>
          </cell>
          <cell r="BB191" t="str">
            <v>Director Administrativo y Financiero</v>
          </cell>
          <cell r="BC191">
            <v>46044</v>
          </cell>
          <cell r="BD191">
            <v>46043</v>
          </cell>
          <cell r="BE191" t="str">
            <v>SEGUROS DEL ESTADO S.A.</v>
          </cell>
          <cell r="BF191" t="str">
            <v>2 CUMPLIMIENTO</v>
          </cell>
          <cell r="BG191" t="str">
            <v>1 PÓLIZA</v>
          </cell>
          <cell r="CJ191">
            <v>46224</v>
          </cell>
          <cell r="CK191">
            <v>0</v>
          </cell>
          <cell r="CN191">
            <v>38192400</v>
          </cell>
          <cell r="CO191" t="e">
            <v>#N/A</v>
          </cell>
          <cell r="CP191" t="e">
            <v>#N/A</v>
          </cell>
          <cell r="CQ191" t="e">
            <v>#N/A</v>
          </cell>
          <cell r="CR191">
            <v>80111600</v>
          </cell>
          <cell r="CS191" t="str">
            <v>https://community.secop.gov.co/Public/Tendering/OpportunityDetail/Index?noticeUID=CO1.NTC.9523162&amp;isFromPublicArea=True&amp;isModal=true&amp;asPopupView=true</v>
          </cell>
          <cell r="CT191" t="str">
            <v>En Ejecucion</v>
          </cell>
          <cell r="CU191">
            <v>46053</v>
          </cell>
          <cell r="CW191" t="str">
            <v>ENERO</v>
          </cell>
          <cell r="CX191" t="e">
            <v>#N/A</v>
          </cell>
          <cell r="CY191">
            <v>9</v>
          </cell>
          <cell r="CZ191" t="e">
            <v>#VALUE!</v>
          </cell>
        </row>
        <row r="192">
          <cell r="D192" t="str">
            <v>191-2026</v>
          </cell>
          <cell r="E192" t="str">
            <v>CPS-108-2026</v>
          </cell>
          <cell r="F192" t="str">
            <v>Contrato de Prestacion De Servicios De Apoyo a La Gestion</v>
          </cell>
          <cell r="G192" t="str">
            <v>Contratación directa</v>
          </cell>
          <cell r="H192" t="str">
            <v>CARLOS MARIO CARRERA DE LA ROSA</v>
          </cell>
          <cell r="I192" t="str">
            <v>Cédula</v>
          </cell>
          <cell r="J192">
            <v>79217272</v>
          </cell>
          <cell r="K192">
            <v>7</v>
          </cell>
          <cell r="L192" t="str">
            <v>MASCULINO</v>
          </cell>
          <cell r="M192" t="str">
            <v>Natural</v>
          </cell>
          <cell r="N192" t="str">
            <v>Ninguno</v>
          </cell>
          <cell r="O192">
            <v>29508</v>
          </cell>
          <cell r="P192">
            <v>46192</v>
          </cell>
          <cell r="Q192">
            <v>45</v>
          </cell>
          <cell r="R192" t="str">
            <v>TECNOLOGIA EN GESTION DE SEGURIDAD Y SALUD EN EL TRABAJO</v>
          </cell>
          <cell r="S192" t="str">
            <v xml:space="preserve">CARRERA 79 F  # 42 16 SUR CASA 3 PISO ESTADOS UNIDOSK ENNEDY COMUNA 1 </v>
          </cell>
          <cell r="T192" t="str">
            <v>BOGOTA D.C.</v>
          </cell>
          <cell r="U192" t="str">
            <v>COLOMBIA</v>
          </cell>
          <cell r="V192" t="str">
            <v>CARLOS98734@HOTMAIL.COM</v>
          </cell>
          <cell r="W192">
            <v>3505972354</v>
          </cell>
          <cell r="X192" t="str">
            <v>NA</v>
          </cell>
          <cell r="Y192" t="str">
            <v>NA</v>
          </cell>
          <cell r="Z192" t="str">
            <v>Titulo de tecnico de 0 a 12 meses de experiencia laboral (tecnico o tecnologo) o 24 meses de experiencia laboral relacionada (bachiller) (Resolución 861 de 2025)</v>
          </cell>
          <cell r="AA192" t="str">
            <v>El/La CONTRATISTA se obliga a prestar a la ENTIDAD, con plena autonomía, técnica y administrativa, los servicios de apoyo a la gestión, como técnico para desarrollar actividades orientadas al cumplimiento de los procesos de la gestión documental, competencia del Grupo Interno de Trabajo de Apoyo Logístico y Documental, de acuerdo con los procesos y procedimientos del Ministerio de Ciencia, Tecnología e Innovación.</v>
          </cell>
          <cell r="AB192" t="str">
            <v>2.2.2.1 Apoyar en la atención a los requerimientos de información realizados por las
dependencias del Ministerio conforme a los lineamientos establecidos en el
proceso de gestión documental.
2.2.2.2 Apoyar los procesos técnicos operativos que garanticen la debida clasificación,
ordenación y descripción de la información a nivel institucional en cualquier
soporte.
2.2.2.3 Apoyar la actualización de los inventarios documentales de los expedientes del
de las series documentales asignadas, aplicando el Formato Único de Inventario
Documental –FUID.
2.2.2.4 Apoyar los procesos de validación de los expedientes físicos y/o electrónicos que
le sean asignados.
2.2.2.5 Apoyar los acompañamientos y/o capacitaciones a los usuarios internos para la
orientación en el cumplimiento de los procedimientos propios del proceso de
gestión documental, y la implementación del SGDEA, como fortalecimiento en
la implementación de la política de gestión documental del Ministerio</v>
          </cell>
          <cell r="AC192" t="str">
            <v>2.2.2.1 Apoyar en la atención a los requerimientos de información realizados por las dependencias del Ministerio conforme a los lineamientos establecidos en el proceso de gestión documental.
2.2.2.2 Apoyar los procesos técnicos operativos que garanticen la debida clasificación, ordenación y descripción de la información a nivel institucional en cualquier soporte.
2.2.2.3 Apoyar la actualización de los inventarios documentales de los expedientes del de las series documentales asignadas, aplicando el Formato Único de Inventario Documental –FUID.
2.2.2.4 Apoyar los procesos de validación de los expedientes físicos y/o electrónicos que le sean asignados.
2.2.2.5 Apoyar los acompañamientos y/o capacitaciones a los usuarios internos para la orientación en el cumplimiento de los procedimientos propios del proceso de gestión documental, y la implementación del SGDEA, como fortalecimiento en la implementación de la política de gestión documental del Ministerio</v>
          </cell>
          <cell r="AD192" t="str">
            <v>Dirección Administrativa y Financiera</v>
          </cell>
          <cell r="AE192" t="str">
            <v>ANDRES FELIPE VALENCIA LOPEZ</v>
          </cell>
          <cell r="AF192">
            <v>75097407</v>
          </cell>
          <cell r="AG192" t="str">
            <v>Secretaria General</v>
          </cell>
          <cell r="AH192">
            <v>46037</v>
          </cell>
          <cell r="AI192">
            <v>46044</v>
          </cell>
          <cell r="AJ192">
            <v>46224</v>
          </cell>
          <cell r="AK192">
            <v>180</v>
          </cell>
          <cell r="AL192">
            <v>17786292</v>
          </cell>
          <cell r="AM192" t="str">
            <v>No</v>
          </cell>
          <cell r="AN192">
            <v>2964382</v>
          </cell>
          <cell r="AS192" t="str">
            <v>INVERSION</v>
          </cell>
          <cell r="AT192" t="str">
            <v>NACION</v>
          </cell>
          <cell r="AU192" t="str">
            <v>No</v>
          </cell>
          <cell r="AW192" t="str">
            <v>Supervisión</v>
          </cell>
          <cell r="AX192" t="str">
            <v>FANNY YANETH TORRES MESA</v>
          </cell>
          <cell r="AY192" t="str">
            <v>Cédula</v>
          </cell>
          <cell r="AZ192">
            <v>52065214</v>
          </cell>
          <cell r="BA192">
            <v>8</v>
          </cell>
          <cell r="BB192" t="str">
            <v xml:space="preserve">Profesional Especializado, Código 2028 Grado 19, de la Dirección Administrativa y Financiera – Coordinador Grupo Interno de Trabajo de Apoyo Logístico y Documental </v>
          </cell>
          <cell r="BC192">
            <v>46044</v>
          </cell>
          <cell r="BD192">
            <v>46037</v>
          </cell>
          <cell r="BE192" t="str">
            <v>SEGUROS DEL ESTADO S.A.</v>
          </cell>
          <cell r="BF192" t="str">
            <v>2 CUMPLIMIENTO</v>
          </cell>
          <cell r="BG192" t="str">
            <v>1 PÓLIZA</v>
          </cell>
          <cell r="CJ192">
            <v>46224</v>
          </cell>
          <cell r="CK192">
            <v>0</v>
          </cell>
          <cell r="CN192">
            <v>17786292</v>
          </cell>
          <cell r="CO192" t="e">
            <v>#N/A</v>
          </cell>
          <cell r="CP192" t="e">
            <v>#N/A</v>
          </cell>
          <cell r="CQ192" t="e">
            <v>#N/A</v>
          </cell>
          <cell r="CR192">
            <v>80111600</v>
          </cell>
          <cell r="CS192" t="str">
            <v>https://community.secop.gov.co/Public/Tendering/OpportunityDetail/Index?noticeUID=CO1.NTC.9523478&amp;isFromPublicArea=True&amp;isModal=true&amp;asPopupView=true</v>
          </cell>
          <cell r="CT192" t="str">
            <v>En Ejecucion</v>
          </cell>
          <cell r="CU192">
            <v>46053</v>
          </cell>
          <cell r="CW192" t="str">
            <v>ENERO</v>
          </cell>
          <cell r="CX192" t="e">
            <v>#N/A</v>
          </cell>
          <cell r="CY192">
            <v>4</v>
          </cell>
          <cell r="CZ192" t="e">
            <v>#VALUE!</v>
          </cell>
        </row>
        <row r="193">
          <cell r="D193" t="str">
            <v>192-2026</v>
          </cell>
          <cell r="E193" t="str">
            <v>CPS-109-2026</v>
          </cell>
          <cell r="F193" t="str">
            <v>Contrato de Prestacion De Servicios De Apoyo a La Gestion</v>
          </cell>
          <cell r="G193" t="str">
            <v>Contratación directa</v>
          </cell>
          <cell r="H193" t="str">
            <v>DIANA PATRICIA CARABALLO ACEVEDO</v>
          </cell>
          <cell r="I193" t="str">
            <v>Cédula</v>
          </cell>
          <cell r="J193">
            <v>52730965</v>
          </cell>
          <cell r="K193">
            <v>3</v>
          </cell>
          <cell r="L193" t="str">
            <v>FEMENINO</v>
          </cell>
          <cell r="M193" t="str">
            <v>Natural</v>
          </cell>
          <cell r="N193" t="str">
            <v>Ninguno</v>
          </cell>
          <cell r="O193">
            <v>30197</v>
          </cell>
          <cell r="P193">
            <v>46192</v>
          </cell>
          <cell r="Q193">
            <v>43</v>
          </cell>
          <cell r="R193" t="str">
            <v>TECNOLOGO EN GESTION DOCUMENTAL</v>
          </cell>
          <cell r="S193" t="str">
            <v xml:space="preserve">CARRERA 9 H  # 39 69 SUR CASA LOMAS RAFAEL URIBE URIBE </v>
          </cell>
          <cell r="T193" t="str">
            <v>BOGOTA D.C.</v>
          </cell>
          <cell r="U193" t="str">
            <v>COLOMBIA</v>
          </cell>
          <cell r="V193" t="str">
            <v>PATYROSE21@GMAIL.COM</v>
          </cell>
          <cell r="W193">
            <v>3208175916</v>
          </cell>
          <cell r="X193" t="str">
            <v>NA</v>
          </cell>
          <cell r="Y193" t="str">
            <v>NA</v>
          </cell>
          <cell r="Z193" t="str">
            <v>Titulo de tecnologo de 13 o mas meses de experiencia laboral (tecnico o tecnologo) o 36 meses de experiencia laboral relacionada (bachiller) (Resolución 861 de 2025)</v>
          </cell>
          <cell r="AA193" t="str">
            <v>El/La CONTRATISTA se obliga a prestar a la ENTIDAD, con plena autonomía técnica y administrativa, los servicios de apoyo a la gestión, para desarrollar actividades orientadas a la implementación de las Tablas de Valoración Documental, conforme a la normatividad archivística establecida para tal fin.</v>
          </cell>
          <cell r="AB193" t="str">
            <v xml:space="preserve">2.2.2.1 Apoyar en la implementación de los instrumentos archivísticos para la organización de los archivos de la entidad, acorde con los requisitos técnicos y normativos. 
2.2.2.2 Apoyar en la elaboración de respuestas, documentos, informes que se requieran para el reporte de avance de los diferentes planes y/o proyectos asociados al proceso de gestión documental. 
2.2.2.3 Apoyar en la actualización y/o revisión de los inventarios documentales de los archivos de gestión y/o centrales entregados por las dependencias o personas jurídicas externas, conforme a los lineamientos establecidos. 
2.2.2.4 Apoyar al profesional responsable del proceso de gestión documental en el seguimiento al equipo operativo conforme al proceso asignado e informar de las situaciones que afecten el normal desarrollo de las actividades establecidas al profesional responsable de la definición técnica del proceso.
2.2.2.5 Establecer las actividades técnico-operativas necesarias que se requieran para la implementación del instrumento archivístico respectivo (TRD-TVD) conforme a los lineamientos establecidos en la normatividad respectiva. </v>
          </cell>
          <cell r="AC193" t="str">
            <v xml:space="preserve">2.2.2.1 Apoyar en la implementación de los instrumentos archivísticos para la organización de los archivos de la entidad, acorde con los requisitos técnicos y normativos. 
2.2.2.2 Apoyar en la elaboración de respuestas, documentos, informes que se requieran para el reporte de avance de los diferentes planes y/o proyectos asociados al proceso de gestión documental. 
2.2.2.3 Apoyar en la actualización y/o revisión de los inventarios documentales de los archivos de gestión y/o centrales entregados por las dependencias o personas jurídicas externas, conforme a los lineamientos establecidos. 
2.2.2.4 Apoyar al profesional responsable del proceso de gestión documental en el seguimiento al equipo operativo conforme al proceso asignado e informar de las situaciones que afecten el normal desarrollo de las actividades establecidas al profesional responsable de la definición técnica del proceso.
2.2.2.5 Establecer las actividades técnico-operativas necesarias que se requieran para la implementación del instrumento archivístico respectivo (TRD-TVD) conforme a los lineamientos establecidos en la normatividad respectiva. </v>
          </cell>
          <cell r="AD193" t="str">
            <v>Dirección Administrativa y Financiera</v>
          </cell>
          <cell r="AE193" t="str">
            <v>ANDRES FELIPE VALENCIA LOPEZ</v>
          </cell>
          <cell r="AF193">
            <v>75097407</v>
          </cell>
          <cell r="AG193" t="str">
            <v>Secretaria General</v>
          </cell>
          <cell r="AH193">
            <v>46037</v>
          </cell>
          <cell r="AI193">
            <v>46038</v>
          </cell>
          <cell r="AJ193">
            <v>46218</v>
          </cell>
          <cell r="AK193">
            <v>180</v>
          </cell>
          <cell r="AL193">
            <v>19776000</v>
          </cell>
          <cell r="AM193" t="str">
            <v>No</v>
          </cell>
          <cell r="AN193">
            <v>3296000</v>
          </cell>
          <cell r="AS193" t="str">
            <v>INVERSION</v>
          </cell>
          <cell r="AT193" t="str">
            <v>NACION</v>
          </cell>
          <cell r="AU193" t="str">
            <v>No</v>
          </cell>
          <cell r="AW193" t="str">
            <v>Supervisión</v>
          </cell>
          <cell r="AX193" t="str">
            <v>FANNY YANETH TORRES MESA</v>
          </cell>
          <cell r="AY193" t="str">
            <v>Cédula</v>
          </cell>
          <cell r="AZ193">
            <v>52065214</v>
          </cell>
          <cell r="BA193">
            <v>8</v>
          </cell>
          <cell r="BB193" t="str">
            <v xml:space="preserve">Profesional Especializado, Código 2028 Grado 19, de la Dirección Administrativa y Financiera – Coordinador Grupo Interno de Trabajo de Apoyo Logístico y Documental </v>
          </cell>
          <cell r="BC193">
            <v>46038</v>
          </cell>
          <cell r="BD193">
            <v>46037</v>
          </cell>
          <cell r="BE193" t="str">
            <v>SEGUROS DEL ESTADO S.A.</v>
          </cell>
          <cell r="BF193" t="str">
            <v>2 CUMPLIMIENTO</v>
          </cell>
          <cell r="BG193" t="str">
            <v>1 PÓLIZA</v>
          </cell>
          <cell r="CJ193">
            <v>46218</v>
          </cell>
          <cell r="CK193">
            <v>0</v>
          </cell>
          <cell r="CN193">
            <v>19776000</v>
          </cell>
          <cell r="CO193" t="e">
            <v>#N/A</v>
          </cell>
          <cell r="CP193" t="e">
            <v>#N/A</v>
          </cell>
          <cell r="CQ193" t="e">
            <v>#N/A</v>
          </cell>
          <cell r="CR193">
            <v>80111600</v>
          </cell>
          <cell r="CS193" t="str">
            <v>https://community.secop.gov.co/Public/Tendering/OpportunityDetail/Index?noticeUID=CO1.NTC.9522832&amp;isFromPublicArea=True&amp;isModal=true&amp;asPopupView=true</v>
          </cell>
          <cell r="CT193" t="str">
            <v>En Ejecucion</v>
          </cell>
          <cell r="CU193">
            <v>46053</v>
          </cell>
          <cell r="CW193" t="str">
            <v>ENERO</v>
          </cell>
          <cell r="CX193" t="e">
            <v>#N/A</v>
          </cell>
          <cell r="CY193">
            <v>8</v>
          </cell>
          <cell r="CZ193" t="e">
            <v>#VALUE!</v>
          </cell>
        </row>
        <row r="194">
          <cell r="D194" t="str">
            <v>193-2026</v>
          </cell>
          <cell r="E194" t="str">
            <v>CPS-110-2026</v>
          </cell>
          <cell r="F194" t="str">
            <v>Contrato de Prestacion De Servicios Profesionales</v>
          </cell>
          <cell r="G194" t="str">
            <v>Contratación directa</v>
          </cell>
          <cell r="H194" t="str">
            <v>OSCAR DANIEL SANCHEZ PLAZAS</v>
          </cell>
          <cell r="I194" t="str">
            <v>Cédula</v>
          </cell>
          <cell r="J194">
            <v>80903556</v>
          </cell>
          <cell r="K194">
            <v>1</v>
          </cell>
          <cell r="L194" t="str">
            <v>MASCULINO</v>
          </cell>
          <cell r="M194" t="str">
            <v>Natural</v>
          </cell>
          <cell r="N194" t="str">
            <v>Ninguno</v>
          </cell>
          <cell r="O194">
            <v>31059</v>
          </cell>
          <cell r="P194">
            <v>46192</v>
          </cell>
          <cell r="Q194">
            <v>41</v>
          </cell>
          <cell r="R194" t="str">
            <v>INGENIERIA MECANICA</v>
          </cell>
          <cell r="S194" t="str">
            <v xml:space="preserve">CALLE 6   T A  # 26 74 EDIFICIO AVANTI APTO 1501 </v>
          </cell>
          <cell r="T194" t="str">
            <v>BOGOTA D.C.</v>
          </cell>
          <cell r="U194" t="str">
            <v>COLOMBIA</v>
          </cell>
          <cell r="V194" t="str">
            <v>ODSANCHEZP@OUTLOOK.COM</v>
          </cell>
          <cell r="W194">
            <v>3168202913</v>
          </cell>
          <cell r="X194" t="str">
            <v>NA</v>
          </cell>
          <cell r="Y194" t="str">
            <v>NA</v>
          </cell>
          <cell r="Z194" t="str">
            <v>Titulo profesional + titulo especializacion de 22 meses de experiencia profesional a 32 meses de experiencia profesional (Resolución 861 de 2025)</v>
          </cell>
          <cell r="AA194" t="str">
            <v>Prestar a la entidad, con plena autonomía técnica y administrativa, servicios profesionales especializados para apoyar a la Dirección de Ciencia en la elaboración de políticas, planes, instrumentos, proyectos, programas, estrategias y demás actividades de Ciencia, Tecnología e Innovación, que se desarrollen en el marco del Reto Institucional de Transición Energética, en el foco de Energías Sostenibles</v>
          </cell>
          <cell r="AB194" t="str">
            <v>2.2.1.1 Apoyar la implementación de la Política Investigación e Innovación Orientada por Misiones en
Transición Energética
2.2.1.2 Apoyar en la construcción de política y modelos para la consolidación de las capacidades del SNCTeI
en materia de generación de conocimiento para el reto institucional de Transición Energética y el foco de
Energías Sostenibles.
2.2.1.3 Apoyar en la creación y fortalecimiento de instrumentos para la ampliación de capacidades, el
desarrollo de actividades de CTel e impulsen e incentiven la generación de conocimiento en la Universidad,
Empresa, Estado y Sociedad.
2.2.1.4 Asesorar a la Dirección de Ciencia en la formulación e implementación de convenios, políticas, planes,
programas y proyectos estratégicos de ciencia, tecnología e innovación en materia minero-energética.
2.2.1.5 Apoyar la evaluación de la política en las temáticas de competencia de la Dirección de Ciencia y los
instrumentos y mecanismos definidos para su ejecución.
2.2.1.6 Apoyar los procesos de planeación estratégica en la Dirección de Ciencia.
2.2.1.7 Apoyar a los gestores de CTel en la gestión y evaluación de las estrategias para el fomento del
SNCTeI.
2.2.1.8 Asistir y participar en los consejos, comités, comisiones, reuniones, mesas y/o demás espacios que
indique el supervisor del contrato o que sean convocados y que se encuentren relacionados con el objeto y
obligaciones contractuales
2.2.1.9 Asistir y/o apoyar los Comités y reuniones técnicas que surjan del diseño e implementación de la hoja
de ruta para el reto institucional de Transición Energética, así como apoyar la gestión de los compromisos
surgidos en estos.
2.2.1.10 Elaborar y entregar informes de resultados de los diferentes procesos que incluyan metas e
indicadores.
2.2.1.11 Apoyar la ejecución del Plan de acción de la Dirección de Ciencia.
2.2.1.12 Proyectar de acuerdo con la asignación realizada por el supervisor del contrato, las respuestas a las
consultas, peticiones, quejas y reclamos radicadas en la dependencia por los usuarios internos y externos,
tomando en consideración los términos de Ley y los procedimientos internos establecidos.
2.2.1.13 Apoyar la elaboración de informes, presentaciones, conceptos técnicos relacionados con las temáticas
de competencia de la Dirección de Ciencia.
2.2.1.14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
2.2.2.15 Apoyar la implementación de actividades y estrategias para la promoción, divulgación y
posicionamiento de los programas y estrategias en el marco de la Política Investigación e Innovación Orientada
por Misiones en Transición Energética,
2.2.2.16 Apoyar la evaluación de convocatorias que se den en el marco de Política Investigación e Innovación
Orientada por Misiones en Transición Energética.</v>
          </cell>
          <cell r="AC194" t="str">
            <v>2.2.1.1 Apoyar la implementación de la Política Investigación e Innovación Orientada por Misiones en Transición Energética
2.2.1.2 Apoyar en la construcción de política y modelos para la consolidación de las capacidades del SNCTeI en materia de generación de conocimiento para el reto institucional de Transición Energética y el foco de Energías Sostenibles.
2.2.1.3 Apoyar en la creación y fortalecimiento de instrumentos para la ampliación de capacidades, el desarrollo de actividades de CTel e impulsen e incentiven la generación de conocimiento en la Universidad, Empresa, Estado y Sociedad.
2.2.1.4 Asesorar a la Dirección de Ciencia en la formulación e implementación de convenios, políticas, planes, programas y proyectos estratégicos de ciencia, tecnología e innovación en materia minero-energética.
2.2.1.5 Apoyar la evaluación de la política en las temáticas de competencia de la Dirección de Ciencia y los instrumentos y mecanismos definidos para su ejecución.
2.2.1.6 Apoyar los procesos de planeación estratégica en la Dirección de Ciencia.
2.2.1.7 Apoyar a los gestores de CTel en la gestión y evaluación de las estrategias para el fomento del SNCTeI.
2.2.1.8 Asistir y participar en los consejos, comités, comisiones, reuniones, mesas y/o demás espacios que indique el supervisor del contrato o que sean convocados y que se encuentren relacionados con el objeto y obligaciones contractuales
2.2.1.9 Asistir y/o apoyar los Comités y reuniones técnicas que surjan del diseño e implementación de la hoja de ruta para el reto institucional de Transición Energética, así como apoyar la gestión de los compromisos surgidos en estos.
2.2.1.10 Elaborar y entregar informes de resultados de los diferentes procesos que incluyan metas e indicadores.
2.2.1.11 Apoyar la ejecución del Plan de acción de la Dirección de Ciencia.
2.2.1.12 Proyectar de acuerdo con la asignación realizada por el supervisor del contrato, las respuestas a las consultas, peticiones, quejas y reclamos radicadas en la dependencia por los usuarios internos y externos, tomando en consideración los términos de Ley y los procedimientos internos establecidos.
2.2.1.13 Apoyar la elaboración de informes, presentaciones, conceptos técnicos relacionados con las temáticas de competencia de la Dirección de Ciencia.
2.2.1.14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
2.2.2.15 Apoyar la implementación de actividades y estrategias para la promoción, divulgación y posicionamiento de los programas y estrategias en el marco de la Política Investigación e Innovación Orientada por Misiones en Transición Energética,
2.2.2.16 Apoyar la evaluación de convocatorias que se den en el marco de Política Investigación e Innovación Orientada por Misiones en Transición Energética.</v>
          </cell>
          <cell r="AD194" t="str">
            <v>Dirección de Ciencia</v>
          </cell>
          <cell r="AE194" t="str">
            <v>ANDRES FELIPE VALENCIA LOPEZ</v>
          </cell>
          <cell r="AF194">
            <v>75097407</v>
          </cell>
          <cell r="AG194" t="str">
            <v>Secretaria General</v>
          </cell>
          <cell r="AH194">
            <v>46037</v>
          </cell>
          <cell r="AI194">
            <v>46042</v>
          </cell>
          <cell r="AJ194">
            <v>46222</v>
          </cell>
          <cell r="AK194">
            <v>180</v>
          </cell>
          <cell r="AL194">
            <v>47740500</v>
          </cell>
          <cell r="AM194" t="str">
            <v>No</v>
          </cell>
          <cell r="AN194">
            <v>7956750</v>
          </cell>
          <cell r="AS194" t="str">
            <v>INVERSION</v>
          </cell>
          <cell r="AT194" t="str">
            <v>NACION</v>
          </cell>
          <cell r="AU194" t="str">
            <v>No</v>
          </cell>
          <cell r="AW194" t="str">
            <v>Supervisión</v>
          </cell>
          <cell r="AX194" t="str">
            <v xml:space="preserve">KEVIN FERNANDO HENAO MARTINEZ </v>
          </cell>
          <cell r="AY194" t="str">
            <v>Cédula</v>
          </cell>
          <cell r="AZ194">
            <v>1152202917</v>
          </cell>
          <cell r="BA194">
            <v>9</v>
          </cell>
          <cell r="BB194" t="str">
            <v>Asesor, Código 1020 Grado 13</v>
          </cell>
          <cell r="BC194">
            <v>46042</v>
          </cell>
          <cell r="BD194">
            <v>46038</v>
          </cell>
          <cell r="BE194" t="str">
            <v>ASEGURADORA SOLIDARIA DE COLOMBIA</v>
          </cell>
          <cell r="BF194" t="str">
            <v>2 CUMPLIMIENTO</v>
          </cell>
          <cell r="BG194" t="str">
            <v>1 PÓLIZA</v>
          </cell>
          <cell r="CJ194">
            <v>46222</v>
          </cell>
          <cell r="CK194">
            <v>0</v>
          </cell>
          <cell r="CN194">
            <v>47740500</v>
          </cell>
          <cell r="CO194" t="e">
            <v>#N/A</v>
          </cell>
          <cell r="CP194" t="e">
            <v>#N/A</v>
          </cell>
          <cell r="CQ194" t="e">
            <v>#N/A</v>
          </cell>
          <cell r="CR194">
            <v>80111600</v>
          </cell>
          <cell r="CS194" t="str">
            <v>https://community.secop.gov.co/Public/Tendering/OpportunityDetail/Index?noticeUID=CO1.NTC.9533286&amp;isFromPublicArea=True&amp;isModal=true&amp;asPopupView=true</v>
          </cell>
          <cell r="CT194" t="str">
            <v>En Ejecucion</v>
          </cell>
          <cell r="CU194">
            <v>46053</v>
          </cell>
          <cell r="CW194" t="str">
            <v>ENERO</v>
          </cell>
          <cell r="CX194" t="e">
            <v>#N/A</v>
          </cell>
          <cell r="CY194">
            <v>1</v>
          </cell>
          <cell r="CZ194" t="e">
            <v>#VALUE!</v>
          </cell>
        </row>
        <row r="195">
          <cell r="D195" t="str">
            <v>194-2026</v>
          </cell>
          <cell r="E195" t="str">
            <v>CPS-111-2026</v>
          </cell>
          <cell r="F195" t="str">
            <v>Contrato de Prestacion De Servicios Profesionales</v>
          </cell>
          <cell r="G195" t="str">
            <v>Contratación directa</v>
          </cell>
          <cell r="H195" t="str">
            <v>JORGE ORLANDO CAMARGO HERRERA</v>
          </cell>
          <cell r="I195" t="str">
            <v>Cédula</v>
          </cell>
          <cell r="J195">
            <v>1070982046</v>
          </cell>
          <cell r="K195">
            <v>7</v>
          </cell>
          <cell r="L195" t="str">
            <v>MASCULINO</v>
          </cell>
          <cell r="M195" t="str">
            <v>Natural</v>
          </cell>
          <cell r="N195" t="str">
            <v>Ninguno</v>
          </cell>
          <cell r="O195">
            <v>35669</v>
          </cell>
          <cell r="P195">
            <v>46192</v>
          </cell>
          <cell r="Q195">
            <v>28</v>
          </cell>
          <cell r="R195" t="str">
            <v>INGENIERO INDUSTRIAL</v>
          </cell>
          <cell r="S195" t="str">
            <v xml:space="preserve">CALLE 147 C  # 90 6 APT 401 </v>
          </cell>
          <cell r="T195" t="str">
            <v>FACATATIVA</v>
          </cell>
          <cell r="U195" t="str">
            <v>COLOMBIA</v>
          </cell>
          <cell r="V195" t="str">
            <v>JORGE12122011@HOTMAIL.COM</v>
          </cell>
          <cell r="W195">
            <v>3508503947</v>
          </cell>
          <cell r="X195" t="str">
            <v>NA</v>
          </cell>
          <cell r="Y195" t="str">
            <v>NA</v>
          </cell>
          <cell r="Z195" t="str">
            <v>Titulo profesional + titulo especializacion de 22 meses de experiencia profesional a 32 meses de experiencia profesional (Resolución 861 de 2025)</v>
          </cell>
          <cell r="AA195" t="str">
            <v>El CONTRATISTA se obliga a prestar a la ENTIDAD, con plena autonomía técnica y administrativa, sus servicios profesionales especializados en la Oficina de Control Interno del Ministerio de Ciencia y Tecnología e Innovación en apoyar las gestiones asociadas en las gestiones derivadas de las auditorías de la Contraloría General de la República, a los requerimientos de publicación en página web así como la ejecución, apoyo a las auditorías, evaluaciones y/o seguimientos, así como en el seguimiento a los Planes de Mejoramiento que se deriven del plan anual de auditorías evaluaciones y/o seguimientos.”</v>
          </cell>
          <cell r="AB195" t="str">
            <v>2.2.2.1. Acompañar las auditorías y seguimientos que realice la Contraloría General de la República al Ministerio y realizar
seguimiento al Plan de Mejoramiento Institucional que se derive.
2.2.2.2. Brindar soporte en la recepción, análisis y respuesta a los requerimientos de la Contraloría General de la República
que sean de competencia de la Oficina de Control Interno y colaborar activamente con las demás dependencias del Ministerio
en el acompañamiento y seguimiento de los requerimientos que les sean dirigidos.
2.2.2.3. Realizar la evaluación a la gestión por dependencias.
2.2.2.4. Apoyar las actividades del Jefe de la Oficina de Control Interno en el ejercicio de su rol en Secretaría Técnica del
Comité de Coordinación del Sistema de Control Interno y en los demás comités donde sea requerida la Oficina de Control
Interno.
2.2.2.5. Apoyar en la elaboración de los informes que deba presentar la Oficina de Control Interno.
2.2.2.6. Ejecutar y apoyar las auditorías, seguimientos y evaluaciones que le sean asignadas, en desarrollo del Plan Anual
de Auditorías, Evaluaciones y/o Seguimientos establecido para la Oficina de Control Interno.
2.2.2.7. Realizar seguimiento y/o evaluación de la efectividad en la ejecución de los Planes de Mejoramiento objeto de las
auditorías realizadas.
2.2.2.8. Apoyar las gestiones de contratación de prestación de servicios profesionales requeridas por la oficina de control
interno.
2.2.2.9. Apoyar en la realización de la metodología de priorización y construcción del plan anual de auditorías, evaluaciones
y seguimientos del Ministerio de Ciencia, Tecnología e Innovación.
2.2.2.10. Colaborar en la Oficina de Control Interno en las tareas relacionadas con la gestión de la página web, especialmente
en lo referente a las actividades de publicación propias de dicha oficina.
2.2.2.11. Verificar en cada auditoría, evaluación y seguimiento que los controles definidos para los procesos, procedimientos
y actividades del Ministerio estén definidos, sean apropiados y se cumplan por parte de los responsables de su ejecución.
2.2.2.12. Realizar seguimiento al cumplimiento de las leyes, normas, políticas, planes, programas, proyectos, metas e
instructivos y procedimientos internos vigentes, en el marco de cada auditoría, evaluación y/o seguimiento.
2.2.2.13. Apoyar a la Oficina de Control Interno en dar respuesta a las comunicaciones que sean requeridas en el ámbito de
las funciones propias de la entidad.
2.2.2.14. Participar en las reuniones y/o formaciones que se deriven de los deberes y funciones de Oficina de Control Interno.
2.2.2.15. Las demás actividades que sean asignadas por parte del supervisor, de acuerdo con la naturaleza del objeto
contractual.</v>
          </cell>
          <cell r="AC195" t="str">
            <v>2.2.2.1. Acompañar las auditorías y seguimientos que realice la Contraloría General de la República al Ministerio y realizar seguimiento al Plan de Mejoramiento Institucional que se derive.
2.2.2.2. Brindar soporte en la recepción, análisis y respuesta a los requerimientos de la Contraloría General de la República que sean de competencia de la Oficina de Control Interno y colaborar activamente con las demás dependencias del Ministerio en el acompañamiento y seguimiento de los requerimientos que les sean dirigidos.
2.2.2.3. Realizar la evaluación a la gestión por dependencias.
2.2.2.4. Apoyar las actividades del Jefe de la Oficina de Control Interno en el ejercicio de su rol en Secretaría Técnica del Comité de Coordinación del Sistema de Control Interno y en los demás comités donde sea requerida la Oficina de Control Interno.
2.2.2.5. Apoyar en la elaboración de los informes que deba presentar la Oficina de Control Interno.
2.2.2.6. Ejecutar y apoyar las auditorías, seguimientos y evaluaciones que le sean asignadas, en desarrollo del Plan Anual de Auditorías, Evaluaciones y/o Seguimientos establecido para la Oficina de Control Interno.
2.2.2.7. Realizar seguimiento y/o evaluación de la efectividad en la ejecución de los Planes de Mejoramiento objeto de las auditorías realizadas.
2.2.2.8. Apoyar las gestiones de contratación de prestación de servicios profesionales requeridas por la oficina de control interno.
2.2.2.9. Apoyar en la realización de la metodología de priorización y construcción del plan anual de auditorías, evaluaciones y seguimientos del Ministerio de Ciencia, Tecnología e Innovación.
2.2.2.10. Colaborar en la Oficina de Control Interno en las tareas relacionadas con la gestión de la página web, especialmente en lo referente a las actividades de publicación propias de dicha oficina.
2.2.2.11. Verificar en cada auditoría, evaluación y seguimiento que los controles definidos para los procesos, procedimientos y actividades del Ministerio estén definidos, sean apropiados y se cumplan por parte de los responsables de su ejecución.
2.2.2.12. Realizar seguimiento al cumplimiento de las leyes, normas, políticas, planes, programas, proyectos, metas e instructivos y procedimientos internos vigentes, en el marco de cada auditoría, evaluación y/o seguimiento.
2.2.2.13. Apoyar a la Oficina de Control Interno en dar respuesta a las comunicaciones que sean requeridas en el ámbito de las funciones propias de la entidad.
2.2.2.14. Participar en las reuniones y/o formaciones que se deriven de los deberes y funciones de Oficina de Control Interno.
2.2.2.15. Las demás actividades que sean asignadas por parte del supervisor, de acuerdo con la naturaleza del objeto contractual.</v>
          </cell>
          <cell r="AD195" t="str">
            <v>Oficina de Control Interno</v>
          </cell>
          <cell r="AE195" t="str">
            <v>ANDRES FELIPE VALENCIA LOPEZ</v>
          </cell>
          <cell r="AF195">
            <v>75097407</v>
          </cell>
          <cell r="AG195" t="str">
            <v>Secretaria General</v>
          </cell>
          <cell r="AH195">
            <v>46038</v>
          </cell>
          <cell r="AI195">
            <v>46042</v>
          </cell>
          <cell r="AJ195">
            <v>46222</v>
          </cell>
          <cell r="AK195">
            <v>180</v>
          </cell>
          <cell r="AL195">
            <v>41387820</v>
          </cell>
          <cell r="AM195" t="str">
            <v>No</v>
          </cell>
          <cell r="AN195">
            <v>6897970</v>
          </cell>
          <cell r="AS195" t="str">
            <v>INVERSION</v>
          </cell>
          <cell r="AT195" t="str">
            <v>NACION</v>
          </cell>
          <cell r="AU195" t="str">
            <v>No</v>
          </cell>
          <cell r="AW195" t="str">
            <v>Supervisión</v>
          </cell>
          <cell r="AX195" t="str">
            <v>VICTOR OSMAR VERGARA TORRES</v>
          </cell>
          <cell r="AY195" t="str">
            <v>Cédula</v>
          </cell>
          <cell r="AZ195">
            <v>79649471</v>
          </cell>
          <cell r="BA195">
            <v>1</v>
          </cell>
          <cell r="BB195" t="str">
            <v>Jefe de Oficina de Control Interno</v>
          </cell>
          <cell r="BC195">
            <v>46042</v>
          </cell>
          <cell r="BD195">
            <v>46041</v>
          </cell>
          <cell r="BE195" t="str">
            <v>SEGUROS DEL ESTADO S.A.</v>
          </cell>
          <cell r="BF195" t="str">
            <v>2 CUMPLIMIENTO</v>
          </cell>
          <cell r="BG195" t="str">
            <v>1 PÓLIZA</v>
          </cell>
          <cell r="CJ195">
            <v>46222</v>
          </cell>
          <cell r="CK195">
            <v>0</v>
          </cell>
          <cell r="CN195">
            <v>41387820</v>
          </cell>
          <cell r="CO195" t="e">
            <v>#N/A</v>
          </cell>
          <cell r="CP195" t="e">
            <v>#N/A</v>
          </cell>
          <cell r="CQ195" t="e">
            <v>#N/A</v>
          </cell>
          <cell r="CR195">
            <v>80111600</v>
          </cell>
          <cell r="CS195" t="str">
            <v>https://community.secop.gov.co/Public/Tendering/OpportunityDetail/Index?noticeUID=CO1.NTC.9548138&amp;isFromPublicArea=True&amp;isModal=true&amp;asPopupView=true</v>
          </cell>
          <cell r="CT195" t="str">
            <v>En Ejecucion</v>
          </cell>
          <cell r="CU195">
            <v>46053</v>
          </cell>
          <cell r="CW195" t="str">
            <v>ENERO</v>
          </cell>
          <cell r="CX195" t="e">
            <v>#N/A</v>
          </cell>
          <cell r="CY195">
            <v>4</v>
          </cell>
          <cell r="CZ195" t="e">
            <v>#VALUE!</v>
          </cell>
        </row>
        <row r="196">
          <cell r="D196" t="str">
            <v>197-2026</v>
          </cell>
          <cell r="E196" t="str">
            <v>CPS-114-2026</v>
          </cell>
          <cell r="F196" t="str">
            <v>Contrato de Prestacion De Servicios Profesionales</v>
          </cell>
          <cell r="G196" t="str">
            <v>Contratación directa</v>
          </cell>
          <cell r="H196" t="str">
            <v>RAUL DARIO RODRIGUEZ JIMENEZ</v>
          </cell>
          <cell r="I196" t="str">
            <v>Cédula</v>
          </cell>
          <cell r="J196">
            <v>80108022</v>
          </cell>
          <cell r="K196">
            <v>9</v>
          </cell>
          <cell r="L196" t="str">
            <v>MASCULINO</v>
          </cell>
          <cell r="M196" t="str">
            <v>Natural</v>
          </cell>
          <cell r="N196" t="str">
            <v>Ninguno</v>
          </cell>
          <cell r="O196">
            <v>29685</v>
          </cell>
          <cell r="P196">
            <v>46192</v>
          </cell>
          <cell r="Q196">
            <v>45</v>
          </cell>
          <cell r="R196" t="str">
            <v>ADMINISTRADOR DE NEGOCIOS</v>
          </cell>
          <cell r="S196" t="str">
            <v xml:space="preserve">CARRERA 79 N  # 19 A 37 TORRE 2 - APTO 704 - CONJUNTO EL CAMINO LA FELICIDAD </v>
          </cell>
          <cell r="T196" t="str">
            <v>SAN JOSE DE CUCUTA</v>
          </cell>
          <cell r="U196" t="str">
            <v>COLOMBIA</v>
          </cell>
          <cell r="V196" t="str">
            <v>RAURODRIGUEZ@HOTMAIL.COM</v>
          </cell>
          <cell r="W196">
            <v>6014776289</v>
          </cell>
          <cell r="X196" t="str">
            <v>NA</v>
          </cell>
          <cell r="Y196" t="str">
            <v>NA</v>
          </cell>
          <cell r="Z196" t="str">
            <v>Titulo profesional + titulo especializacion de 33 o mas meses de experiencia profesional (Resolución 861 de 2025)</v>
          </cell>
          <cell r="AA196" t="str">
            <v>El CONTRATISTA se obliga a prestar a la ENTIDAD, con plena autonomía, técnica y administrativa, servicios profesionales especializados, con plena autonomía técnica y administrativa, para apoyar al Ministerio de Ciencia, Tecnología e Innovación en la ejecución de la auditoría al Procedimiento Gestión de la Información Estadística, apoyo a las auditorías, evaluaciones y/o seguimientos, así como en el seguimiento a los Planes de Mejoramiento que se deriven del plan anual de auditorías evaluaciones y/o seguimientos.</v>
          </cell>
          <cell r="AB196" t="str">
            <v>2.2.2.1. Realizar la auditoría al Procedimiento Gestión de la información estadística - M601PR07
2.2.2.2. Realizar la evaluación y seguimiento a la ejecución presupuestal.
2.2.2.3. Realizar el informe de avance del plan de mejoramiento SIRECI - Contraloría General de la República.
2.2.2.4. Realizar el seguimiento a los riesgos institucionales.
2.2.2.5. Apoyar las actividades del Jefe de la Oficina de Control Interno en el ejercicio de su rol en Secretaría Técnica del
Comité de Coordinación del Sistema de Control Interno y en los demás comités donde sea requerida la Oficina de Control
Interno.
2.2.2.6. Ejecutar y apoyar las auditorías, seguimientos y evaluaciones que le sean asignadas, en desarrollo del Plan Anual
de Auditorías, Evaluaciones y/o Seguimientos establecido para la Oficina de Control Interno.
2.2.2.7. Realizar evaluación y seguimiento a los Planes de Mejoramiento derivados de la Auditorías, Evaluaciones y
Seguimientos internos y externos.
2.2.2.8. Apoyar en la elaboración de los informes que deba presentar la Oficina de Control Interno.
2.2.2.9. Apoyar a la Oficina de Control Interno en dar respuesta a las comunicaciones que sean requeridas en el ámbito de
las funciones propias de la entidad.
2.2.2.10. Verificar en cada auditoría, evaluación y seguimiento que los controles definidos para los procesos, procedimientos
y actividades del Ministerio estén definidos, sean apropiados y se cumplan por parte de los responsables de su ejecución.
2.2.2.11. Realizar seguimiento al cumplimiento de las leyes, normas, políticas, planes, programas, proyectos, metas e
instructivos y procedimientos internos vigentes, en el marco de cada auditoría, evaluación y/o seguimiento.
2.2.2.12. Apoyar a la Oficina de Control Interno en dar respuesta a las comunicaciones que sean requeridas en el ámbito de
las funciones propias de la entidad.
2.2.2.13. Participar en las reuniones y/o formaciones que se deriven de los deberes y funciones de Oficina de Control Interno.
2.2.2.14. Las demás actividades que sean asignadas por parte del supervisor, de acuerdo con la naturaleza del objeto
contractual.</v>
          </cell>
          <cell r="AC196" t="str">
            <v>2.2.2.1. Realizar la auditoría al Procedimiento Gestión de la información estadística - M601PR07
2.2.2.2. Realizar la evaluación y seguimiento a la ejecución presupuestal.
2.2.2.3. Realizar el informe de avance del plan de mejoramiento SIRECI - Contraloría General de la República.
2.2.2.4. Realizar el seguimiento a los riesgos institucionales.
2.2.2.5. Apoyar las actividades del Jefe de la Oficina de Control Interno en el ejercicio de su rol en Secretaría Técnica del Comité de Coordinación del Sistema de Control Interno y en los demás comités donde sea requerida la Oficina de Control Interno.
2.2.2.6. Ejecutar y apoyar las auditorías, seguimientos y evaluaciones que le sean asignadas, en desarrollo del Plan Anual de Auditorías, Evaluaciones y/o Seguimientos establecido para la Oficina de Control Interno.
2.2.2.7. Realizar evaluación y seguimiento a los Planes de Mejoramiento derivados de la Auditorías, Evaluaciones y Seguimientos internos y externos.
2.2.2.8. Apoyar en la elaboración de los informes que deba presentar la Oficina de Control Interno.
2.2.2.9. Apoyar a la Oficina de Control Interno en dar respuesta a las comunicaciones que sean requeridas en el ámbito de las funciones propias de la entidad.
2.2.2.10. Verificar en cada auditoría, evaluación y seguimiento que los controles definidos para los procesos, procedimientos y actividades del Ministerio estén definidos, sean apropiados y se cumplan por parte de los responsables de su ejecución.
2.2.2.11. Realizar seguimiento al cumplimiento de las leyes, normas, políticas, planes, programas, proyectos, metas e instructivos y procedimientos internos vigentes, en el marco de cada auditoría, evaluación y/o seguimiento.
2.2.2.12. Apoyar a la Oficina de Control Interno en dar respuesta a las comunicaciones que sean requeridas en el ámbito de las funciones propias de la entidad.
2.2.2.13. Participar en las reuniones y/o formaciones que se deriven de los deberes y funciones de Oficina de Control Interno.
2.2.2.14. Las demás actividades que sean asignadas por parte del supervisor, de acuerdo con la naturaleza del objeto contractual.</v>
          </cell>
          <cell r="AD196" t="str">
            <v>Oficina de Control Interno</v>
          </cell>
          <cell r="AE196" t="str">
            <v>ANDRES FELIPE VALENCIA LOPEZ</v>
          </cell>
          <cell r="AF196">
            <v>75097407</v>
          </cell>
          <cell r="AG196" t="str">
            <v>Secretaria General</v>
          </cell>
          <cell r="AH196">
            <v>46041</v>
          </cell>
          <cell r="AI196">
            <v>46044</v>
          </cell>
          <cell r="AJ196">
            <v>46224</v>
          </cell>
          <cell r="AK196">
            <v>180</v>
          </cell>
          <cell r="AL196">
            <v>56856000</v>
          </cell>
          <cell r="AM196" t="str">
            <v>No</v>
          </cell>
          <cell r="AN196">
            <v>9476000</v>
          </cell>
          <cell r="AS196" t="str">
            <v>INVERSION</v>
          </cell>
          <cell r="AT196" t="str">
            <v>NACION</v>
          </cell>
          <cell r="AU196" t="str">
            <v>No</v>
          </cell>
          <cell r="AW196" t="str">
            <v>Supervisión</v>
          </cell>
          <cell r="AX196" t="str">
            <v>VICTOR OSMAR VERGARA TORRES</v>
          </cell>
          <cell r="AY196" t="str">
            <v>Cédula</v>
          </cell>
          <cell r="AZ196">
            <v>79649471</v>
          </cell>
          <cell r="BA196">
            <v>1</v>
          </cell>
          <cell r="BB196" t="str">
            <v>Jefe de Oficina de Control Interno</v>
          </cell>
          <cell r="BC196">
            <v>46042</v>
          </cell>
          <cell r="BD196">
            <v>46041</v>
          </cell>
          <cell r="BE196" t="str">
            <v>SEGUROS DEL ESTADO S.A.</v>
          </cell>
          <cell r="BF196" t="str">
            <v>2 CUMPLIMIENTO</v>
          </cell>
          <cell r="BG196" t="str">
            <v>1 PÓLIZA</v>
          </cell>
          <cell r="CJ196">
            <v>46224</v>
          </cell>
          <cell r="CK196">
            <v>0</v>
          </cell>
          <cell r="CN196">
            <v>56856000</v>
          </cell>
          <cell r="CO196" t="e">
            <v>#N/A</v>
          </cell>
          <cell r="CP196" t="e">
            <v>#N/A</v>
          </cell>
          <cell r="CQ196" t="e">
            <v>#N/A</v>
          </cell>
          <cell r="CR196">
            <v>80111600</v>
          </cell>
          <cell r="CS196" t="str">
            <v>https://community.secop.gov.co/Public/Tendering/OpportunityDetail/Index?noticeUID=CO1.NTC.9576148&amp;isFromPublicArea=True&amp;isModal=true&amp;asPopupView=true</v>
          </cell>
          <cell r="CT196" t="str">
            <v>En Ejecucion</v>
          </cell>
          <cell r="CU196">
            <v>46053</v>
          </cell>
          <cell r="CW196" t="str">
            <v>ENERO</v>
          </cell>
          <cell r="CX196" t="e">
            <v>#N/A</v>
          </cell>
          <cell r="CY196">
            <v>2</v>
          </cell>
          <cell r="CZ196" t="e">
            <v>#VALUE!</v>
          </cell>
        </row>
        <row r="197">
          <cell r="D197" t="str">
            <v>198-2026</v>
          </cell>
          <cell r="E197" t="str">
            <v>CPS-115-2026</v>
          </cell>
          <cell r="F197" t="str">
            <v>Contrato de Prestacion De Servicios Profesionales</v>
          </cell>
          <cell r="G197" t="str">
            <v>Contratación directa</v>
          </cell>
          <cell r="H197" t="str">
            <v>LUISA FERNANDA ORTIZ BOHORQUEZ</v>
          </cell>
          <cell r="I197" t="str">
            <v>Cédula</v>
          </cell>
          <cell r="J197">
            <v>1013631733</v>
          </cell>
          <cell r="K197">
            <v>6</v>
          </cell>
          <cell r="L197">
            <v>0</v>
          </cell>
          <cell r="M197" t="str">
            <v>Natural</v>
          </cell>
          <cell r="N197" t="str">
            <v>Ninguno</v>
          </cell>
          <cell r="O197">
            <v>33711</v>
          </cell>
          <cell r="P197">
            <v>46192</v>
          </cell>
          <cell r="Q197">
            <v>34</v>
          </cell>
          <cell r="R197" t="str">
            <v>ADMINISTRADOR DE EMPRESAS</v>
          </cell>
          <cell r="S197" t="str">
            <v xml:space="preserve">AV CARRERA 80 # 8 - 11  APARTAMENTO CASTILLA URIBE URIBE </v>
          </cell>
          <cell r="T197" t="str">
            <v>BOGOTA D.C.</v>
          </cell>
          <cell r="U197" t="str">
            <v>COLOMBIA</v>
          </cell>
          <cell r="V197" t="str">
            <v>LUFE9009@GMAIL.COM</v>
          </cell>
          <cell r="W197">
            <v>3045500533</v>
          </cell>
          <cell r="X197" t="str">
            <v>NA</v>
          </cell>
          <cell r="Y197" t="str">
            <v>NA</v>
          </cell>
          <cell r="Z197" t="str">
            <v>Titulo profesional + titulo maestria o titulo profesional + titulo especializacion de 51 meses de experiencia profesional (maestria) o 64 meses de experiencia (Resolución 861 de 2025)</v>
          </cell>
          <cell r="AA197" t="str">
            <v>La contratista se obliga a prestar a la Entidad, con plena autonomía técnica y administrativa, los servicios profesionales especializados para apoyar a la Oficina Asesora de Planeación e Innovación Institucional en el fortalecimiento de la planeación estratégica sectorial e institucional a través de la formulación, seguimiento y actualización de los instrumentos de planeación estratégica institucional y sectorial, el fortalecimiento de la gestión de la información y la calidad estadística, así como en la consolidación y análisis de políticas, planes, indicadores y reportes de
gestión,garantizando la coherencia, trazabilidad y articulación con las políticas y objetivos del Gobierno Nacional.</v>
          </cell>
          <cell r="AB197" t="str">
            <v>2.2.2.1 Brindar apoyo técnico y operativo en el desarrollo de actividades relacionadas con la formulación, seguimiento y
actualización de los instrumentos asociados al proceso de planeación estratégica, incluyendo los planes de mediano y
corto plazo, indicadores y proyectos de inversión, asegurando su articulación con las políticas, estrategias y objetivos del
Gobierno Nacional.
2.2.2.2 Apoyar la implementación de acciones orientadas al fortalecimiento de la calidad, uso y aprovechamiento de la
información estadística, promoviendo su adecuada gestión como activo estratégico para la toma de decisiones
institucionales.
2.2.2.3 Apoyar la revisión, análisis, articulación y seguimiento de políticas, programas y estrategias en materia de Ciencia,
Tecnología e Innovación (CTeI), formulando observaciones y aportes técnicos que contribuyan a su alineación con la
política sectorial.
2.2.2.4 Apoyar el seguimiento, monitoreo y análisis de los indicadores estratégicos sectoriales, verificando la consistencia,
trazabilidad y oportunidad de la información registrada y reportada.
2.2.2.5 Brindar soporte técnico a las acciones adelantadas por la Oficina Asesora de Planeación e Innovación Institucional
para la administración funcional de la herramienta GINA, en los módulos de Planes, Indicadores y Balanced Scorecard,
asegurando su adecuado funcionamiento, actualización y alineación con los instrumentos de planeación institucional.
2.2.2.6 Atender de manera oportuna, verificable y trazable los requerimientos de información interna y externa,
garantizando la calidad, pertinencia y oportunidad de la información suministrada.
2.2.2.7 Elaborar y consolidar los informes de gestión institucional, asegurando la coherencia, consistencia y trazabilidad
de la información reportada a los diferentes organismos de control, seguimiento y evaluación.
2.2.2.8 Participar activamente en reuniones, talleres, comités y demás espacios de articulación convocados por la
supervisión o por la Oficina Asesora de Planeación e Innovación Institucional, aportando insumos técnicos que contribuyan
al fortalecimiento y mejora continua de los procesos de planeación y gestión institucional.</v>
          </cell>
          <cell r="AC197" t="str">
            <v>2.2.2.1 Brindar apoyo técnico y operativo en el desarrollo de actividades relacionadas con la formulación, seguimiento y actualización de los instrumentos asociados al proceso de planeación estratégica, incluyendo los planes de mediano y corto plazo, indicadores y proyectos de inversión, asegurando su articulación con las políticas, estrategias y objetivos del Gobierno Nacional.
2.2.2.2 Apoyar la implementación de acciones orientadas al fortalecimiento de la calidad, uso y aprovechamiento de la información estadística, promoviendo su adecuada gestión como activo estratégico para la toma de decisiones institucionales.
2.2.2.3 Apoyar la revisión, análisis, articulación y seguimiento de políticas, programas y estrategias en materia de Ciencia, Tecnología e Innovación (CTeI), formulando observaciones y aportes técnicos que contribuyan a su alineación con la política sectorial.
2.2.2.4 Apoyar el seguimiento, monitoreo y análisis de los indicadores estratégicos sectoriales, verificando la consistencia, trazabilidad y oportunidad de la información registrada y reportada.
2.2.2.5 Brindar soporte técnico a las acciones adelantadas por la Oficina Asesora de Planeación e Innovación Institucional para la administración funcional de la herramienta GINA, en los módulos de Planes, Indicadores y Balanced Scorecard, asegurando su adecuado funcionamiento, actualización y alineación con los instrumentos de planeación institucional.
2.2.2.6 Atender de manera oportuna, verificable y trazable los requerimientos de información interna y externa, garantizando la calidad, pertinencia y oportunidad de la información suministrada.
2.2.2.7 Elaborar y consolidar los informes de gestión institucional, asegurando la coherencia, consistencia y trazabilidad de la información reportada a los diferentes organismos de control, seguimiento y evaluación.
2.2.2.8 Participar activamente en reuniones, talleres, comités y demás espacios de articulación convocados por la supervisión o por la Oficina Asesora de Planeación e Innovación Institucional, aportando insumos técnicos que contribuyan al fortalecimiento y mejora continua de los procesos de planeación y gestión institucional.</v>
          </cell>
          <cell r="AD197" t="str">
            <v>Oficina Asesora de Planeación e Innovación Institucional</v>
          </cell>
          <cell r="AE197" t="str">
            <v>ANDRES FELIPE VALENCIA LOPEZ</v>
          </cell>
          <cell r="AF197">
            <v>75097407</v>
          </cell>
          <cell r="AG197" t="str">
            <v>Secretaria General</v>
          </cell>
          <cell r="AH197">
            <v>46037</v>
          </cell>
          <cell r="AI197">
            <v>46041</v>
          </cell>
          <cell r="AJ197">
            <v>46221</v>
          </cell>
          <cell r="AK197">
            <v>180</v>
          </cell>
          <cell r="AL197">
            <v>74160000</v>
          </cell>
          <cell r="AM197" t="str">
            <v>No</v>
          </cell>
          <cell r="AN197">
            <v>12360000</v>
          </cell>
          <cell r="AS197" t="str">
            <v>INVERSION</v>
          </cell>
          <cell r="AT197" t="str">
            <v>NACION</v>
          </cell>
          <cell r="AU197" t="str">
            <v>No</v>
          </cell>
          <cell r="AW197" t="str">
            <v>Supervisión</v>
          </cell>
          <cell r="AX197" t="str">
            <v>CESAR FABIAN GOMEZ VEGA</v>
          </cell>
          <cell r="AY197" t="str">
            <v>Cédula</v>
          </cell>
          <cell r="AZ197">
            <v>79557492</v>
          </cell>
          <cell r="BA197">
            <v>9</v>
          </cell>
          <cell r="BB197" t="str">
            <v>Jefe Oficina Asesora de Planeacion e Innovacion Institucional</v>
          </cell>
          <cell r="BC197">
            <v>46041</v>
          </cell>
          <cell r="BD197">
            <v>46038</v>
          </cell>
          <cell r="BE197" t="str">
            <v>SEGUROS DEL ESTADO S.A.</v>
          </cell>
          <cell r="BF197" t="str">
            <v>2 CUMPLIMIENTO</v>
          </cell>
          <cell r="BG197" t="str">
            <v>1 PÓLIZA</v>
          </cell>
          <cell r="CJ197">
            <v>46221</v>
          </cell>
          <cell r="CK197">
            <v>0</v>
          </cell>
          <cell r="CN197">
            <v>74160000</v>
          </cell>
          <cell r="CO197" t="e">
            <v>#N/A</v>
          </cell>
          <cell r="CP197" t="e">
            <v>#N/A</v>
          </cell>
          <cell r="CQ197" t="e">
            <v>#N/A</v>
          </cell>
          <cell r="CR197">
            <v>80111600</v>
          </cell>
          <cell r="CS197" t="str">
            <v>https://community.secop.gov.co/Public/Tendering/OpportunityDetail/Index?noticeUID=CO1.NTC.9522530&amp;isFromPublicArea=True&amp;isModal=true&amp;asPopupView=true</v>
          </cell>
          <cell r="CT197" t="str">
            <v>En Ejecucion</v>
          </cell>
          <cell r="CU197">
            <v>46053</v>
          </cell>
          <cell r="CW197" t="str">
            <v>ENERO</v>
          </cell>
          <cell r="CX197" t="e">
            <v>#N/A</v>
          </cell>
          <cell r="CY197">
            <v>5</v>
          </cell>
          <cell r="CZ197" t="e">
            <v>#VALUE!</v>
          </cell>
        </row>
        <row r="198">
          <cell r="D198" t="str">
            <v>199-2026</v>
          </cell>
          <cell r="E198" t="str">
            <v>CPS-116-2026</v>
          </cell>
          <cell r="F198" t="str">
            <v>Contrato de Prestacion De Servicios De Apoyo a La Gestion</v>
          </cell>
          <cell r="G198" t="str">
            <v>Contratación directa</v>
          </cell>
          <cell r="H198" t="str">
            <v>ANDREA CASTRILLON GIRALDO</v>
          </cell>
          <cell r="I198" t="str">
            <v>Cédula</v>
          </cell>
          <cell r="J198">
            <v>52759386</v>
          </cell>
          <cell r="K198">
            <v>5</v>
          </cell>
          <cell r="L198" t="str">
            <v>FEMENINO</v>
          </cell>
          <cell r="M198" t="str">
            <v>Natural</v>
          </cell>
          <cell r="N198" t="str">
            <v>Ninguno</v>
          </cell>
          <cell r="O198">
            <v>29555</v>
          </cell>
          <cell r="P198">
            <v>46192</v>
          </cell>
          <cell r="Q198">
            <v>45</v>
          </cell>
          <cell r="R198" t="str">
            <v>AUXILIAR CONTABLE Y FINANCIERO</v>
          </cell>
          <cell r="S198" t="str">
            <v xml:space="preserve">CARRERA 77 L BIS A  # 59 51 SUR </v>
          </cell>
          <cell r="T198" t="str">
            <v>BOGOTA D.C.</v>
          </cell>
          <cell r="U198" t="str">
            <v>COLOMBIA</v>
          </cell>
          <cell r="V198" t="str">
            <v>ANDREACASTRILLONGIRALDO@GMAIL.COM</v>
          </cell>
          <cell r="W198">
            <v>3138249611</v>
          </cell>
          <cell r="X198" t="str">
            <v>NA</v>
          </cell>
          <cell r="Y198" t="str">
            <v>NA</v>
          </cell>
          <cell r="Z198" t="str">
            <v>Titulo de bachiller de 22 o mas meses de experiencia laboral (Resolución 861 de 2025)</v>
          </cell>
          <cell r="AA198" t="str">
            <v>El/La CONTRATISTA se obliga a prestar a la ENTIDAD, con plena autonomía, técnica y
administrativa, los servicios de apoyo a la gestión, para desarrollar actividades orientadas a la
implementación de lineamientos para la organización de los archivos institucionales conforme
a las disposiciones normativas definidas para tal fin.</v>
          </cell>
          <cell r="AB198" t="str">
            <v>2.2.2. 1 Apoyar en la implementación de los instrumentos archivísticos para la organización de los archivos fisicos y/o electrónicos de la entidad, acorde con los requisitos técnicos y normativos.
2.2.2.2	Apoyar los procesos de clasificación, ordenación de la información fisica y/o electrónica, conforme a las series documentales y/o dependencias asignadas.
2.2.2.3 Apoyar la actualización de los inventarios documentales de los expedientes de las series documentales asignadas, aplicando el Formato Único de Inventario Documental -FUID.
2.2.2.4 Apoyar los procesos de intervención requeridos para la conservación documental de los archivos del Ministerio.
2.2.2.5 Apoyar las actividades operativas del Grupo de apoyo logístico y documental que se requieran para la correcta conformación de los expedientes de las series asignadas.
		Página 9 de 15
2.2.2 Obligaciones Específicas:
2.2.2. 1 Apoyar en la implementación de los instrumentos archivísticos para la organización de los archivos fisicos y/o electrónicos de la entidad, acorde con los requisitos técnicos y normativos.
2.2.2.2	Apoyar los procesos de clasificación, ordenación de la información fisica y/o electrónica, conforme a las series documentales y/o dependencias asignadas.
2.2.2.3 Apoyar la actualización de los inventarios documentales de los expedientes de las series documentales asignadas, aplicando el Formato Único de Inventario Documental -FUID.
2.2.2.4 Apoyar los procesos de intervención requeridos para la conservación documental de los archivos del Ministerio.
2.2.2.5 Apoyar las actividades operativas del Grupo de apoyo logístico y documental que se requieran para la correcta conformación de los expedientes de las series asignadas.
2.2.2.6 Diligenciar los formatos establecidos por gestión documental para el control de las diferentes actividades y los que se encuentren asociados al proceso de gestión documental</v>
          </cell>
          <cell r="AC198" t="str">
            <v>2.2.2. 1 Apoyar en la implementación de los instrumentos archivísticos para la organización de los archivos fisicos y/o electrónicos de la entidad, acorde con los requisitos técnicos y normativos.
2.2.2.2	Apoyar los procesos de clasificación, ordenación de la información fisica y/o electrónica, conforme a las series documentales y/o dependencias asignadas.
2.2.2.3 Apoyar la actualización de los inventarios documentales de los expedientes de las series documentales asignadas, aplicando el Formato Único de Inventario Documental -FUID.
2.2.2.4 Apoyar los procesos de intervención requeridos para la conservación documental de los archivos del Ministerio.
2.2.2.5 Apoyar las actividades operativas del Grupo de apoyo logístico y documental que se requieran para la correcta conformación de los expedientes de las series asignadas. 		Página 9 de 15
2.2.2 Obligaciones Específicas:  
2.2.2. 1 Apoyar en la implementación de los instrumentos archivísticos para la organización de los archivos fisicos y/o electrónicos de la entidad, acorde con los requisitos técnicos y normativos.
2.2.2.2	Apoyar los procesos de clasificación, ordenación de la información fisica y/o electrónica, conforme a las series documentales y/o dependencias asignadas.
2.2.2.3 Apoyar la actualización de los inventarios documentales de los expedientes de las series documentales asignadas, aplicando el Formato Único de Inventario Documental -FUID.
2.2.2.4 Apoyar los procesos de intervención requeridos para la conservación documental de los archivos del Ministerio.
2.2.2.5 Apoyar las actividades operativas del Grupo de apoyo logístico y documental que se requieran para la correcta conformación de los expedientes de las series asignadas.
2.2.2.6 Diligenciar los formatos establecidos por gestión documental para el control de las diferentes actividades y los que se encuentren asociados al proceso de gestión documental</v>
          </cell>
          <cell r="AD198" t="str">
            <v>Dirección Administrativa y Financiera</v>
          </cell>
          <cell r="AE198" t="str">
            <v>ANDRES FELIPE VALENCIA LOPEZ</v>
          </cell>
          <cell r="AF198">
            <v>75097407</v>
          </cell>
          <cell r="AG198" t="str">
            <v>Secretaria General</v>
          </cell>
          <cell r="AH198">
            <v>46037</v>
          </cell>
          <cell r="AI198">
            <v>46038</v>
          </cell>
          <cell r="AJ198">
            <v>46218</v>
          </cell>
          <cell r="AK198">
            <v>180</v>
          </cell>
          <cell r="AL198">
            <v>15060000</v>
          </cell>
          <cell r="AM198" t="str">
            <v>No</v>
          </cell>
          <cell r="AN198">
            <v>2510000</v>
          </cell>
          <cell r="AS198" t="str">
            <v>INVERSION</v>
          </cell>
          <cell r="AT198" t="str">
            <v>NACION</v>
          </cell>
          <cell r="AU198" t="str">
            <v>No</v>
          </cell>
          <cell r="AW198" t="str">
            <v>Supervisión</v>
          </cell>
          <cell r="AX198" t="str">
            <v>FANNY YANETH TORRES MESA</v>
          </cell>
          <cell r="AY198" t="str">
            <v>Cédula</v>
          </cell>
          <cell r="AZ198">
            <v>52065214</v>
          </cell>
          <cell r="BA198">
            <v>8</v>
          </cell>
          <cell r="BB198" t="str">
            <v xml:space="preserve">Profesional Especializado, Código 2028 Grado 19, de la Dirección Administrativa y Financiera – Coordinador Grupo Interno de Trabajo de Apoyo Logístico y Documental </v>
          </cell>
          <cell r="BC198">
            <v>46038</v>
          </cell>
          <cell r="BD198">
            <v>46037</v>
          </cell>
          <cell r="BE198" t="str">
            <v>SEGUROS DEL ESTADO S.A.</v>
          </cell>
          <cell r="BF198" t="str">
            <v>2 CUMPLIMIENTO</v>
          </cell>
          <cell r="BG198" t="str">
            <v>1 PÓLIZA</v>
          </cell>
          <cell r="CJ198">
            <v>46218</v>
          </cell>
          <cell r="CK198">
            <v>0</v>
          </cell>
          <cell r="CN198">
            <v>15060000</v>
          </cell>
          <cell r="CO198" t="e">
            <v>#N/A</v>
          </cell>
          <cell r="CP198" t="e">
            <v>#N/A</v>
          </cell>
          <cell r="CQ198" t="e">
            <v>#N/A</v>
          </cell>
          <cell r="CR198">
            <v>80111600</v>
          </cell>
          <cell r="CS198" t="str">
            <v>https://community.secop.gov.co/Public/Tendering/OpportunityDetail/Index?noticeUID=CO1.NTC.9523344&amp;isFromPublicArea=True&amp;isModal=true&amp;asPopupView=true</v>
          </cell>
          <cell r="CT198" t="str">
            <v>En Ejecucion</v>
          </cell>
          <cell r="CU198">
            <v>46053</v>
          </cell>
          <cell r="CW198" t="str">
            <v>ENERO</v>
          </cell>
          <cell r="CX198" t="e">
            <v>#N/A</v>
          </cell>
          <cell r="CY198">
            <v>6</v>
          </cell>
          <cell r="CZ198" t="e">
            <v>#VALUE!</v>
          </cell>
        </row>
        <row r="199">
          <cell r="D199" t="str">
            <v>200-2026</v>
          </cell>
          <cell r="E199" t="str">
            <v>CPS-117-2026</v>
          </cell>
          <cell r="F199" t="str">
            <v>Contrato de Prestacion De Servicios Profesionales</v>
          </cell>
          <cell r="G199" t="str">
            <v>Contratación directa</v>
          </cell>
          <cell r="H199" t="str">
            <v>VALERY CATHERIN MASMELA PEREZ</v>
          </cell>
          <cell r="I199" t="str">
            <v>Cédula</v>
          </cell>
          <cell r="J199">
            <v>1033775549</v>
          </cell>
          <cell r="K199">
            <v>8</v>
          </cell>
          <cell r="L199" t="str">
            <v>FEMENINO</v>
          </cell>
          <cell r="M199" t="str">
            <v>Natural</v>
          </cell>
          <cell r="N199" t="str">
            <v>Ninguno</v>
          </cell>
          <cell r="O199">
            <v>34826</v>
          </cell>
          <cell r="P199">
            <v>46192</v>
          </cell>
          <cell r="Q199">
            <v>31</v>
          </cell>
          <cell r="R199" t="str">
            <v xml:space="preserve">PROCESAMIENTO DE ALIMENTOS	</v>
          </cell>
          <cell r="S199" t="str">
            <v xml:space="preserve">CARRERA 23 NO 58 B SUR 28 </v>
          </cell>
          <cell r="T199" t="str">
            <v>BOGOTA D.C.</v>
          </cell>
          <cell r="U199" t="str">
            <v>COLOMBIA</v>
          </cell>
          <cell r="V199" t="str">
            <v>VMASP.ING@GMAIL.COM</v>
          </cell>
          <cell r="W199">
            <v>3133811246</v>
          </cell>
          <cell r="X199" t="str">
            <v>NA</v>
          </cell>
          <cell r="Y199" t="str">
            <v>NA</v>
          </cell>
          <cell r="Z199" t="str">
            <v>Titulo profesional de 0 a 21 mas meses de experiencia profesional (Resolución 861 de 2025)</v>
          </cell>
          <cell r="AA199" t="str">
            <v>El contratista se obliga a prestar a la Entidad, con plena autonomía técnica y administrativa, los servicios profesionales para apoyar el desarrollo, seguimiento y fortalecimiento de la Estrategia de Cierre de Brechas, Mejora Continua y Aprendizaje Organizacional, en el marco de los estándares del Sistema Integrado de Gestión SIG, con especial énfasis en la implementación, consolidación y seguimiento de las políticas de Servicio al Ciudadano y de Racionalización de Trámites, aportando al mejoramiento del desempeño institucional y al cumplimiento de los
lineamientos establecidos en el Modelo Integrado de Planeación y Gestión – MIPG.</v>
          </cell>
          <cell r="AB199" t="str">
            <v>2.3.2.1 Apoyar en la ejecución de actividades técnicas y metodológicas encaminadas a la identificación, análisis y
reducción de brechas en el desempeño institucional asociadas a las políticas de Servicio al Ciudadano y
Racionalización de Trámites, proponiendo acciones de mejora que fortalezcan la eficiencia y calidad en la atención
a los grupos de valor.
2.3.2.2 Proporcionar acompañamiento a los procesos del Ministerio que le sean asignados, con el fin de consolidar e
integrar los componentes del Sistema Integrado de Gestión – SIG, formulando recomendaciones técnicas que
contribuyan a la articulación interprocesos y al fortalecimiento de la gestión institucional desde el enfoque de
segunda línea de defensa.
2.3.2.3 Presentar informes técnicos y de avance sobre la evolución, resultados y desempeño de las políticas, procesos,
subsistemas o estrategias asignadas, en el marco de la Estrategia de Cierre de Brechas, Mejora Continua y
Aprendizaje Organizacional, asegurando la consistencia, veracidad y oportunidad de los insumos generados.
2.3.2.4 Participar en la planeación, ejecución y control de las auditorías internas del Sistema Integrado de Gestión,
colaborando en la formulación y actualización de la hoja de ruta para el mantenimiento de la certificación bajo la
Norma Técnica Colombiana NTC ISO 9001, la preparación de insumos para la Revisión por la Dirección, y la
verificación del cumplimiento de los planes de mejoramiento derivados de auditorías internas y externas
2.3.2.5 Asistir técnica y administrativamente a la Mesa Técnica Permanente de MIPG de Trámites, elaborando y
custodiando las actas, reportes y soportes de seguimiento, y verificando el cumplimiento de los compromisos
adquiridos por las dependencias responsables.
2.3.2.6 Asistir de manera oportuna a las reuniones, mesas de trabajo, capacitaciones y demás espacios convocados en
desarrollo de sus obligaciones contractuales, garantizando la entrega oportuna de los productos, reportes e
informes derivados de sus actividades.</v>
          </cell>
          <cell r="AC199" t="str">
            <v>2.3.2.1 Apoyar en la ejecución de actividades técnicas y metodológicas encaminadas a la identificación, análisis y reducción de brechas en el desempeño institucional asociadas a las políticas de Servicio al Ciudadano y Racionalización de Trámites, proponiendo acciones de mejora que fortalezcan la eficiencia y calidad en la atención a los grupos de valor.
2.3.2.2 Proporcionar acompañamiento a los procesos del Ministerio que le sean asignados, con el fin de consolidar e integrar los componentes del Sistema Integrado de Gestión – SIG, formulando recomendaciones técnicas que contribuyan a la articulación interprocesos y al fortalecimiento de la gestión institucional desde el enfoque de segunda línea de defensa.
2.3.2.3 Presentar informes técnicos y de avance sobre la evolución, resultados y desempeño de las políticas, procesos, subsistemas o estrategias asignadas, en el marco de la Estrategia de Cierre de Brechas, Mejora Continua y Aprendizaje Organizacional, asegurando la consistencia, veracidad y oportunidad de los insumos generados.
2.3.2.4 Participar en la planeación, ejecución y control de las auditorías internas del Sistema Integrado de Gestión, colaborando en la formulación y actualización de la hoja de ruta para el mantenimiento de la certificación bajo la Norma Técnica Colombiana NTC ISO 9001, la preparación de insumos para la Revisión por la Dirección, y la verificación del cumplimiento de los planes de mejoramiento derivados de auditorías internas y externas
2.3.2.5 Asistir técnica y administrativamente a la Mesa Técnica Permanente de MIPG de Trámites, elaborando y custodiando las actas, reportes y soportes de seguimiento, y verificando el cumplimiento de los compromisos adquiridos por las dependencias responsables.
2.3.2.6 Asistir de manera oportuna a las reuniones, mesas de trabajo, capacitaciones y demás espacios convocados en desarrollo de sus obligaciones contractuales, garantizando la entrega oportuna de los productos, reportes e informes derivados de sus actividades.</v>
          </cell>
          <cell r="AD199" t="str">
            <v>Oficina Asesora de Planeación e Innovación Institucional</v>
          </cell>
          <cell r="AE199" t="str">
            <v>ANDRES FELIPE VALENCIA LOPEZ</v>
          </cell>
          <cell r="AF199">
            <v>75097407</v>
          </cell>
          <cell r="AG199" t="str">
            <v>Secretaria General</v>
          </cell>
          <cell r="AH199">
            <v>46037</v>
          </cell>
          <cell r="AI199">
            <v>46037</v>
          </cell>
          <cell r="AJ199">
            <v>46217</v>
          </cell>
          <cell r="AK199">
            <v>180</v>
          </cell>
          <cell r="AL199">
            <v>26540262</v>
          </cell>
          <cell r="AM199" t="str">
            <v>No</v>
          </cell>
          <cell r="AN199">
            <v>4423377</v>
          </cell>
          <cell r="AS199" t="str">
            <v>INVERSION</v>
          </cell>
          <cell r="AT199" t="str">
            <v>NACION</v>
          </cell>
          <cell r="AU199" t="str">
            <v>No</v>
          </cell>
          <cell r="AW199" t="str">
            <v>Supervisión</v>
          </cell>
          <cell r="AX199" t="str">
            <v>CESAR FABIAN GOMEZ VEGA</v>
          </cell>
          <cell r="AY199" t="str">
            <v>Cédula</v>
          </cell>
          <cell r="AZ199">
            <v>79557492</v>
          </cell>
          <cell r="BA199">
            <v>9</v>
          </cell>
          <cell r="BB199" t="str">
            <v>Jefe Oficina Asesora de Planeacion e Innovacion Institucional</v>
          </cell>
          <cell r="BC199">
            <v>46037</v>
          </cell>
          <cell r="BD199">
            <v>46037</v>
          </cell>
          <cell r="BE199" t="str">
            <v>SEGUROS DEL ESTADO S.A.</v>
          </cell>
          <cell r="BF199" t="str">
            <v>2 CUMPLIMIENTO</v>
          </cell>
          <cell r="BG199" t="str">
            <v>1 PÓLIZA</v>
          </cell>
          <cell r="CJ199">
            <v>46217</v>
          </cell>
          <cell r="CK199">
            <v>0</v>
          </cell>
          <cell r="CN199">
            <v>26540262</v>
          </cell>
          <cell r="CO199" t="e">
            <v>#N/A</v>
          </cell>
          <cell r="CP199" t="e">
            <v>#N/A</v>
          </cell>
          <cell r="CQ199" t="e">
            <v>#N/A</v>
          </cell>
          <cell r="CR199">
            <v>80111600</v>
          </cell>
          <cell r="CS199" t="str">
            <v>https://community.secop.gov.co/Public/Tendering/OpportunityDetail/Index?noticeUID=CO1.NTC.9522742&amp;isFromPublicArea=True&amp;isModal=true&amp;asPopupView=true</v>
          </cell>
          <cell r="CT199" t="str">
            <v>En Ejecucion</v>
          </cell>
          <cell r="CU199">
            <v>46053</v>
          </cell>
          <cell r="CW199" t="str">
            <v>ENERO</v>
          </cell>
          <cell r="CX199" t="e">
            <v>#N/A</v>
          </cell>
          <cell r="CY199">
            <v>3</v>
          </cell>
          <cell r="CZ199" t="e">
            <v>#VALUE!</v>
          </cell>
        </row>
        <row r="200">
          <cell r="D200" t="str">
            <v>201-2026</v>
          </cell>
          <cell r="E200" t="str">
            <v>CPS-118-2026</v>
          </cell>
          <cell r="F200" t="str">
            <v>Contrato de Prestacion De Servicios Profesionales</v>
          </cell>
          <cell r="G200" t="str">
            <v>Contratación directa</v>
          </cell>
          <cell r="H200" t="str">
            <v>AILEEN GENES REDONDO</v>
          </cell>
          <cell r="I200" t="str">
            <v>Cédula</v>
          </cell>
          <cell r="J200">
            <v>1143331657</v>
          </cell>
          <cell r="K200">
            <v>9</v>
          </cell>
          <cell r="L200">
            <v>0</v>
          </cell>
          <cell r="M200" t="str">
            <v>Natural</v>
          </cell>
          <cell r="N200" t="str">
            <v>Ninguno</v>
          </cell>
          <cell r="O200">
            <v>32556</v>
          </cell>
          <cell r="P200">
            <v>46192</v>
          </cell>
          <cell r="Q200">
            <v>37</v>
          </cell>
          <cell r="R200" t="str">
            <v>INGENIERO INDUSTRIAL</v>
          </cell>
          <cell r="S200" t="str">
            <v>CRA 86 #17-90 TORRE12 APTO 502</v>
          </cell>
          <cell r="T200" t="str">
            <v>CARTAGENA DE INDIAS</v>
          </cell>
          <cell r="U200" t="str">
            <v>COLOMBIA</v>
          </cell>
          <cell r="V200" t="str">
            <v>A.GENESREDONDO@GMAIL.COM</v>
          </cell>
          <cell r="W200">
            <v>3015915680</v>
          </cell>
          <cell r="X200" t="str">
            <v>NA</v>
          </cell>
          <cell r="Y200" t="str">
            <v>NA</v>
          </cell>
          <cell r="Z200" t="str">
            <v>Titulo profesional + titulo especializacion de 22 meses de experiencia profesional a 32 meses de experiencia profesional (Resolución 861 de 2025)</v>
          </cell>
          <cell r="AA200" t="str">
            <v>El CONTRATISTA se obliga prestar a la Entidad, con plena autonomía, técnica y administrativa los servicios profesionales especializados al Despacho del Ministerio de Ciencia, Tecnología e Innovación para apoyar la gestión, en el marco de la cooperación bilateral con la Unión Europea, organización y seguimiento técnico de procesos asociados a convocatorias, convenios, pagos de membresías internacionales, elaboración y control de insumos presupuestales y PQR, así como el apoyo operativo al Sistema GINA.</v>
          </cell>
          <cell r="AB200" t="str">
            <v>2.2.2.1. Apoyar la gestión, organización y seguimiento técnico de los procesos asociados a
convocatorias y convenios del equipo de Internacionalización del Ministerio, conforme a los
lineamientos institucionales.
2.2.2.2. Apoyar la verificación y trámite técnico-administrativo de los pagos de membresías
internacionales, de acuerdo con los procedimientos y cronogramas establecidos.
2.2.2.3. Apoyar el desarrollo y seguimiento de las acciones en el marco de los mecanismos de
cooperación bilateral con la Unión Europea, así como el acompañamiento al diálogo técnico-político
con contrapartes y actores institucionales, mediante la preparación de notas conceptuales, agendas y
documentos de soporte, de conformidad con los lineamientos, prioridades y objetivos estratégicos del
Ministerio.
2.2.2.4. Identificar y sistematizar oportunidades de cooperación en CTeI con países africanos,
considerando prioridades institucionales y marcos de cooperación vigentes
2.2.2.5. Apoyar el seguimiento al uso y ejecución de los recursos presupuestales asociados a
convocatorias, convenios y membresías.
2.2.2.6. Atender, gestionar y dar respuesta oportuna a las Peticiones, Quejas, Reclamos, Sugerencias
y Denuncias (PQRSD) que le sean asignadas, de conformidad con los procedimientos internos, los
términos legales vigentes y los lineamientos establecidos por la entidad, incluyendo la elaboración de
insumos técnicos y el seguimiento hasta su cierre.
2.2.2.7. Brindar apoyo operativo para la actualización, organización y seguimiento de la información
registrada en el Sistema GINA.
2.2.2.8. Brindar apoyo técnico-administrativo a los asuntos con la cooperación bilateral con la unión
europea, incluyendo la preparación de insumos, cuadros de seguimiento y documentos de soporte.
2.2.2.9. Contribuir a la identificación de alertas y riesgos en los procesos de gestión administrativa y
presupuestal, formulando recomendaciones de mejora.
2.2.2.10. Cumplir con los lineamientos, cronogramas y productos acordados en el marco del contrato,
garantizando calidad técnica y oportunidad en la entrega de los resultados.
2.2.2.11. Organizar y custodiar el archivo documental, físico o digital, de los trámites asignados,
entregándolo al supervisor al finalizar el contrato de conformidad con los lineamientos de Gestión
Documental.
2.2.2.12. Cumplir con todas las demás actividades inherentes o necesarias para la correcta ejecución
del objeto contractual.
2.2.3 Identifique el contrato que se va a celebrar: Prestación de servicios profesionales</v>
          </cell>
          <cell r="AC200" t="str">
            <v>2.2.2.1. Apoyar la gestión, organización y seguimiento técnico de los procesos asociados a convocatorias y convenios del equipo de Internacionalización del Ministerio, conforme a los lineamientos institucionales.
2.2.2.2. Apoyar la verificación y trámite técnico-administrativo de los pagos de membresías internacionales, de acuerdo con los procedimientos y cronogramas establecidos.
2.2.2.3. Apoyar el desarrollo y seguimiento de las acciones en el marco de los mecanismos de cooperación bilateral con la Unión Europea, así como el acompañamiento al diálogo técnico-político con contrapartes y actores institucionales, mediante la preparación de notas conceptuales, agendas y documentos de soporte, de conformidad con los lineamientos, prioridades y objetivos estratégicos del Ministerio.
2.2.2.4. Identificar y sistematizar oportunidades de cooperación en CTeI con países africanos, considerando prioridades institucionales y marcos de cooperación vigentes
2.2.2.5. Apoyar el seguimiento al uso y ejecución de los recursos presupuestales asociados a convocatorias, convenios y membresías.
2.2.2.6. Atender, gestionar y dar respuesta oportuna a las Peticiones, Quejas, Reclamos, Sugerencias y Denuncias (PQRSD) que le sean asignadas, de conformidad con los procedimientos internos, los términos legales vigentes y los lineamientos establecidos por la entidad, incluyendo la elaboración de insumos técnicos y el seguimiento hasta su cierre.
2.2.2.7. Brindar apoyo operativo para la actualización, organización y seguimiento de la información registrada en el Sistema GINA.
2.2.2.8. Brindar apoyo técnico-administrativo a los asuntos con la cooperación bilateral con la unión europea, incluyendo la preparación de insumos, cuadros de seguimiento y documentos de soporte.
2.2.2.9. Contribuir a la identificación de alertas y riesgos en los procesos de gestión administrativa y presupuestal, formulando recomendaciones de mejora.
2.2.2.10. Cumplir con los lineamientos, cronogramas y productos acordados en el marco del contrato, garantizando calidad técnica y oportunidad en la entrega de los resultados.
2.2.2.11. Organizar y custodiar el archivo documental, físico o digital, de los trámites asignados, entregándolo al supervisor al finalizar el contrato de conformidad con los lineamientos de Gestión Documental.
2.2.2.12. Cumplir con todas las demás actividades inherentes o necesarias para la correcta ejecución del objeto contractual.
2.2.3 Identifique el contrato que se va a celebrar: Prestación de servicios profesionales</v>
          </cell>
          <cell r="AD200" t="str">
            <v>Despacho del Ministro</v>
          </cell>
          <cell r="AE200" t="str">
            <v>ANDRES FELIPE VALENCIA LOPEZ</v>
          </cell>
          <cell r="AF200">
            <v>75097407</v>
          </cell>
          <cell r="AG200" t="str">
            <v>Secretaria General</v>
          </cell>
          <cell r="AH200">
            <v>46038</v>
          </cell>
          <cell r="AI200">
            <v>46038</v>
          </cell>
          <cell r="AJ200">
            <v>46218</v>
          </cell>
          <cell r="AK200">
            <v>180</v>
          </cell>
          <cell r="AL200">
            <v>45600000</v>
          </cell>
          <cell r="AM200" t="str">
            <v>No</v>
          </cell>
          <cell r="AN200">
            <v>7600000</v>
          </cell>
          <cell r="AS200" t="str">
            <v>INVERSION</v>
          </cell>
          <cell r="AT200" t="str">
            <v>NACION</v>
          </cell>
          <cell r="AU200" t="str">
            <v>No</v>
          </cell>
          <cell r="AW200" t="str">
            <v>Supervisión</v>
          </cell>
          <cell r="AX200" t="str">
            <v>ANDRES FELIPE CUASPUD DIAZ</v>
          </cell>
          <cell r="AY200" t="str">
            <v>Cédula</v>
          </cell>
          <cell r="AZ200">
            <v>1085313675</v>
          </cell>
          <cell r="BA200">
            <v>5</v>
          </cell>
          <cell r="BB200" t="str">
            <v>Asesor, Código 1020 Grado 14</v>
          </cell>
          <cell r="BC200">
            <v>46038</v>
          </cell>
          <cell r="BD200">
            <v>46038</v>
          </cell>
          <cell r="BE200" t="str">
            <v>SEGUROS DEL ESTADO S.A.</v>
          </cell>
          <cell r="BF200" t="str">
            <v>2 CUMPLIMIENTO</v>
          </cell>
          <cell r="BG200" t="str">
            <v>1 PÓLIZA</v>
          </cell>
          <cell r="CJ200">
            <v>46218</v>
          </cell>
          <cell r="CK200">
            <v>0</v>
          </cell>
          <cell r="CN200">
            <v>45600000</v>
          </cell>
          <cell r="CO200" t="e">
            <v>#N/A</v>
          </cell>
          <cell r="CP200" t="e">
            <v>#N/A</v>
          </cell>
          <cell r="CQ200" t="e">
            <v>#N/A</v>
          </cell>
          <cell r="CR200">
            <v>80111600</v>
          </cell>
          <cell r="CS200" t="str">
            <v>https://community.secop.gov.co/Public/Tendering/OpportunityDetail/Index?noticeUID=CO1.NTC.9523989&amp;isFromPublicArea=True&amp;isModal=true&amp;asPopupView=true</v>
          </cell>
          <cell r="CT200" t="str">
            <v>En Ejecucion</v>
          </cell>
          <cell r="CU200">
            <v>46053</v>
          </cell>
          <cell r="CW200" t="str">
            <v>ENERO</v>
          </cell>
          <cell r="CX200" t="e">
            <v>#N/A</v>
          </cell>
          <cell r="CY200">
            <v>2</v>
          </cell>
          <cell r="CZ200" t="e">
            <v>#VALUE!</v>
          </cell>
        </row>
        <row r="201">
          <cell r="D201" t="str">
            <v>202-2026</v>
          </cell>
          <cell r="E201" t="str">
            <v>CPS-STR-027-2026</v>
          </cell>
          <cell r="F201" t="str">
            <v>Contrato de Prestacion De Servicios Profesionales</v>
          </cell>
          <cell r="G201" t="str">
            <v>Contratación directa</v>
          </cell>
          <cell r="H201" t="str">
            <v>KARHEN YIZETH QUINTERO RODRIGUEZ</v>
          </cell>
          <cell r="I201" t="str">
            <v>Cédula</v>
          </cell>
          <cell r="J201">
            <v>1096216310</v>
          </cell>
          <cell r="K201">
            <v>7</v>
          </cell>
          <cell r="L201">
            <v>0</v>
          </cell>
          <cell r="M201" t="str">
            <v>Natural</v>
          </cell>
          <cell r="N201" t="str">
            <v>Ninguno</v>
          </cell>
          <cell r="O201">
            <v>0</v>
          </cell>
          <cell r="P201">
            <v>46192</v>
          </cell>
          <cell r="Q201">
            <v>126</v>
          </cell>
          <cell r="R201" t="str">
            <v/>
          </cell>
          <cell r="S201" t="str">
            <v/>
          </cell>
          <cell r="T201" t="str">
            <v/>
          </cell>
          <cell r="U201" t="str">
            <v>COLOMBIA</v>
          </cell>
          <cell r="V201" t="str">
            <v/>
          </cell>
          <cell r="W201">
            <v>0</v>
          </cell>
          <cell r="X201" t="str">
            <v>NA</v>
          </cell>
          <cell r="Y201" t="str">
            <v>NA</v>
          </cell>
          <cell r="Z201">
            <v>0</v>
          </cell>
          <cell r="AC201" t="str">
            <v/>
          </cell>
          <cell r="AD201" t="str">
            <v>Secretaría Técnica OCAD-SGR</v>
          </cell>
          <cell r="AE201" t="str">
            <v>CAROLINA OTILIA MONTEALEGRE CASTILLO</v>
          </cell>
          <cell r="AF201">
            <v>20928128</v>
          </cell>
          <cell r="AG201" t="str">
            <v>Secretaría Técnica OCAD-SGR</v>
          </cell>
          <cell r="AH201">
            <v>46042</v>
          </cell>
          <cell r="AI201">
            <v>46044</v>
          </cell>
          <cell r="AJ201">
            <v>46224</v>
          </cell>
          <cell r="AK201">
            <v>180</v>
          </cell>
          <cell r="AL201">
            <v>30000000</v>
          </cell>
          <cell r="AM201" t="str">
            <v>No</v>
          </cell>
          <cell r="AN201">
            <v>5000000</v>
          </cell>
          <cell r="AT201" t="str">
            <v>REGALIAS</v>
          </cell>
          <cell r="AU201" t="str">
            <v>No</v>
          </cell>
          <cell r="AW201" t="str">
            <v>Supervisión</v>
          </cell>
          <cell r="AX201" t="str">
            <v>CAROLINA OTILIA MONTEALEGRE CASTILLO</v>
          </cell>
          <cell r="AY201" t="str">
            <v>Cédula</v>
          </cell>
          <cell r="AZ201">
            <v>20928128</v>
          </cell>
          <cell r="BA201">
            <v>0</v>
          </cell>
          <cell r="BB201" t="str">
            <v>Director de Gestión de Recursos para la Ciencia la Tecnologia e Innovacion (CTeI)</v>
          </cell>
          <cell r="CJ201">
            <v>46224</v>
          </cell>
          <cell r="CK201">
            <v>0</v>
          </cell>
          <cell r="CN201">
            <v>30000000</v>
          </cell>
          <cell r="CO201" t="e">
            <v>#N/A</v>
          </cell>
          <cell r="CP201" t="e">
            <v>#N/A</v>
          </cell>
          <cell r="CQ201" t="e">
            <v>#N/A</v>
          </cell>
          <cell r="CS201" t="str">
            <v>https://community.secop.gov.co/Public/Tendering/OpportunityDetail/Index?noticeUID=CO1.NTC.9533127&amp;isFromPublicArea=True&amp;isModal=true&amp;asPopupView=true</v>
          </cell>
          <cell r="CX201" t="e">
            <v>#N/A</v>
          </cell>
          <cell r="CY201">
            <v>4</v>
          </cell>
          <cell r="CZ201" t="e">
            <v>#VALUE!</v>
          </cell>
        </row>
        <row r="202">
          <cell r="D202" t="str">
            <v>203-2026</v>
          </cell>
          <cell r="E202" t="str">
            <v>CPS-STR-028-2026</v>
          </cell>
          <cell r="F202" t="str">
            <v>Contrato de Prestacion De Servicios Profesionales</v>
          </cell>
          <cell r="G202" t="str">
            <v>Contratación directa</v>
          </cell>
          <cell r="H202" t="str">
            <v>MARIA ELENA TUIRAN VERGARA</v>
          </cell>
          <cell r="I202" t="str">
            <v>Cédula</v>
          </cell>
          <cell r="J202">
            <v>1102862600</v>
          </cell>
          <cell r="K202">
            <v>9</v>
          </cell>
          <cell r="L202">
            <v>0</v>
          </cell>
          <cell r="M202" t="str">
            <v>Natural</v>
          </cell>
          <cell r="N202" t="str">
            <v>Ninguno</v>
          </cell>
          <cell r="O202">
            <v>0</v>
          </cell>
          <cell r="P202">
            <v>46192</v>
          </cell>
          <cell r="Q202">
            <v>126</v>
          </cell>
          <cell r="R202" t="str">
            <v/>
          </cell>
          <cell r="S202" t="str">
            <v/>
          </cell>
          <cell r="T202" t="str">
            <v/>
          </cell>
          <cell r="U202" t="str">
            <v>COLOMBIA</v>
          </cell>
          <cell r="V202" t="str">
            <v/>
          </cell>
          <cell r="W202">
            <v>0</v>
          </cell>
          <cell r="X202" t="str">
            <v>NA</v>
          </cell>
          <cell r="Y202" t="str">
            <v>NA</v>
          </cell>
          <cell r="Z202">
            <v>0</v>
          </cell>
          <cell r="AC202" t="str">
            <v/>
          </cell>
          <cell r="AD202" t="str">
            <v>Secretaría Técnica OCAD-SGR</v>
          </cell>
          <cell r="AE202" t="str">
            <v>CAROLINA OTILIA MONTEALEGRE CASTILLO</v>
          </cell>
          <cell r="AF202">
            <v>20928128</v>
          </cell>
          <cell r="AG202" t="str">
            <v>Secretaría Técnica OCAD-SGR</v>
          </cell>
          <cell r="AH202">
            <v>46038</v>
          </cell>
          <cell r="AI202">
            <v>46041</v>
          </cell>
          <cell r="AJ202">
            <v>46221</v>
          </cell>
          <cell r="AK202">
            <v>180</v>
          </cell>
          <cell r="AL202">
            <v>30000000</v>
          </cell>
          <cell r="AM202" t="str">
            <v>No</v>
          </cell>
          <cell r="AN202">
            <v>5000000</v>
          </cell>
          <cell r="AT202" t="str">
            <v>REGALIAS</v>
          </cell>
          <cell r="AU202" t="str">
            <v>No</v>
          </cell>
          <cell r="AW202" t="str">
            <v>Supervisión</v>
          </cell>
          <cell r="AX202" t="str">
            <v>CAROLINA OTILIA MONTEALEGRE CASTILLO</v>
          </cell>
          <cell r="AY202" t="str">
            <v>Cédula</v>
          </cell>
          <cell r="AZ202">
            <v>20928128</v>
          </cell>
          <cell r="BA202">
            <v>0</v>
          </cell>
          <cell r="BB202" t="str">
            <v>Director de Gestión de Recursos para la Ciencia la Tecnologia e Innovacion (CTeI)</v>
          </cell>
          <cell r="CJ202">
            <v>46221</v>
          </cell>
          <cell r="CK202">
            <v>0</v>
          </cell>
          <cell r="CN202">
            <v>30000000</v>
          </cell>
          <cell r="CO202" t="e">
            <v>#N/A</v>
          </cell>
          <cell r="CP202" t="e">
            <v>#N/A</v>
          </cell>
          <cell r="CQ202" t="e">
            <v>#N/A</v>
          </cell>
          <cell r="CS202" t="str">
            <v>https://community.secop.gov.co/Public/Tendering/OpportunityDetail/Index?noticeUID=CO1.NTC.9541668&amp;isFromPublicArea=True&amp;isModal=true&amp;asPopupView=true</v>
          </cell>
          <cell r="CX202" t="e">
            <v>#N/A</v>
          </cell>
          <cell r="CY202">
            <v>2</v>
          </cell>
          <cell r="CZ202" t="e">
            <v>#VALUE!</v>
          </cell>
        </row>
        <row r="203">
          <cell r="D203" t="str">
            <v>204-2026</v>
          </cell>
          <cell r="E203" t="str">
            <v>CPS-119-2026</v>
          </cell>
          <cell r="F203" t="str">
            <v>Contrato de Prestacion De Servicios De Apoyo a La Gestion</v>
          </cell>
          <cell r="G203" t="str">
            <v>Contratación directa</v>
          </cell>
          <cell r="H203" t="str">
            <v>WILLIAM MAURICIO TORRES RODRIGUEZ</v>
          </cell>
          <cell r="I203" t="str">
            <v>Cédula</v>
          </cell>
          <cell r="J203">
            <v>1033734113</v>
          </cell>
          <cell r="K203">
            <v>5</v>
          </cell>
          <cell r="L203" t="str">
            <v>MASCULINO</v>
          </cell>
          <cell r="M203" t="str">
            <v>Natural</v>
          </cell>
          <cell r="N203" t="str">
            <v>Ninguno</v>
          </cell>
          <cell r="O203">
            <v>33398</v>
          </cell>
          <cell r="P203">
            <v>46192</v>
          </cell>
          <cell r="Q203">
            <v>35</v>
          </cell>
          <cell r="R203" t="str">
            <v xml:space="preserve">TECNOLOGO EN GESTION EMPRESARIAL	</v>
          </cell>
          <cell r="S203" t="str">
            <v xml:space="preserve">CALLE 50  # 7 39 CASA </v>
          </cell>
          <cell r="T203" t="str">
            <v>BOGOTA D.C.</v>
          </cell>
          <cell r="U203" t="str">
            <v>COLOMBIA</v>
          </cell>
          <cell r="V203" t="str">
            <v>MAURICIO16-09@HOTMAIL.COM</v>
          </cell>
          <cell r="W203">
            <v>3107203729</v>
          </cell>
          <cell r="X203" t="str">
            <v>NA</v>
          </cell>
          <cell r="Y203" t="str">
            <v>NA</v>
          </cell>
          <cell r="Z203" t="str">
            <v>Titulo de tecnico de 0 a 12 meses de experiencia laboral (tecnico o tecnologo) o 24 meses de experiencia laboral relacionada (bachiller) (Resolución 861 de 2025)</v>
          </cell>
          <cell r="AA203" t="str">
            <v>El/La CONTRATISTA se obliga a prestar a la ENTIDAD, con plena autonomía, técnica y administrativa, los servicios de apoyo a la gestión, como técnico para desarrollar actividades orientadas al cumplimiento de los procesos de la gestión documental, competencia del Grupo Interno de Trabajo de Apoyo Logístico y Documental, de acuerdo con los procesos y procedimientos del Ministerio de Ciencia, Tecnología e Innovación.</v>
          </cell>
          <cell r="AB203" t="str">
            <v>2.2.2.1 Apoyar en la atención a los requerimientos de información realizados por las
dependencias del Ministerio conforme a los lineamientos establecidos en el
proceso de gestión documental.
2.2.2.2 Apoyar los procesos técnicos operativos que garanticen la debida clasificación,
ordenación y descripción de la información a nivel institucional en cualquier
soporte.
2.2.2.3 Apoyar en la inclusión de datos, información y/o documentos en los sistemas de
información que administre el Grupo Interno de Trabajo de Apoyo Logístico y
Documental.
2.2.2.4 Apoyar las actividades administrativas conforme a las necesidades del proceso
de gestión documental.
2.2.2.5 Diligenciar los formatos establecidos por el Grupo Interno de Trabajo de Apoyo
Logístico y Documental para el control de las diferentes actividades y los que
se encuentren asociados al proceso administrativo.</v>
          </cell>
          <cell r="AC203" t="str">
            <v>2.2.2.1 Apoyar en la atención a los requerimientos de información realizados por las dependencias del Ministerio conforme a los lineamientos establecidos en el proceso de gestión documental.
2.2.2.2 Apoyar los procesos técnicos operativos que garanticen la debida clasificación, ordenación y descripción de la información a nivel institucional en cualquier soporte.
2.2.2.3 Apoyar en la inclusión de datos, información y/o documentos en los sistemas de información que administre el Grupo Interno de Trabajo de Apoyo Logístico y Documental.
2.2.2.4 Apoyar las actividades administrativas conforme a las necesidades del proceso de gestión documental.
2.2.2.5 Diligenciar los formatos establecidos por el Grupo Interno de Trabajo de Apoyo Logístico y Documental para el control de las diferentes actividades y los que se encuentren asociados al proceso administrativo.</v>
          </cell>
          <cell r="AD203" t="str">
            <v>Dirección Administrativa y Financiera</v>
          </cell>
          <cell r="AE203" t="str">
            <v>ANDRES FELIPE VALENCIA LOPEZ</v>
          </cell>
          <cell r="AF203">
            <v>75097407</v>
          </cell>
          <cell r="AG203" t="str">
            <v>Secretaria General</v>
          </cell>
          <cell r="AH203">
            <v>46037</v>
          </cell>
          <cell r="AI203">
            <v>46043</v>
          </cell>
          <cell r="AJ203">
            <v>46223</v>
          </cell>
          <cell r="AK203">
            <v>180</v>
          </cell>
          <cell r="AL203">
            <v>17786292</v>
          </cell>
          <cell r="AM203" t="str">
            <v>No</v>
          </cell>
          <cell r="AN203">
            <v>2964382</v>
          </cell>
          <cell r="AS203" t="str">
            <v>INVERSION</v>
          </cell>
          <cell r="AT203" t="str">
            <v>NACION</v>
          </cell>
          <cell r="AU203" t="str">
            <v>No</v>
          </cell>
          <cell r="AW203" t="str">
            <v>Supervisión</v>
          </cell>
          <cell r="AX203" t="str">
            <v>FANNY YANETH TORRES MESA</v>
          </cell>
          <cell r="AY203" t="str">
            <v>Cédula</v>
          </cell>
          <cell r="AZ203">
            <v>52065214</v>
          </cell>
          <cell r="BA203">
            <v>8</v>
          </cell>
          <cell r="BB203" t="str">
            <v xml:space="preserve">Profesional Especializado, Código 2028 Grado 19, de la Dirección Administrativa y Financiera – Coordinador Grupo Interno de Trabajo de Apoyo Logístico y Documental </v>
          </cell>
          <cell r="BC203">
            <v>46043</v>
          </cell>
          <cell r="BD203">
            <v>46038</v>
          </cell>
          <cell r="BE203" t="str">
            <v>SEGUROS DEL ESTADO S.A.</v>
          </cell>
          <cell r="BF203" t="str">
            <v>2 CUMPLIMIENTO</v>
          </cell>
          <cell r="BG203" t="str">
            <v>1 PÓLIZA</v>
          </cell>
          <cell r="CJ203">
            <v>46223</v>
          </cell>
          <cell r="CK203">
            <v>0</v>
          </cell>
          <cell r="CN203">
            <v>17786292</v>
          </cell>
          <cell r="CO203" t="e">
            <v>#N/A</v>
          </cell>
          <cell r="CP203" t="e">
            <v>#N/A</v>
          </cell>
          <cell r="CQ203" t="e">
            <v>#N/A</v>
          </cell>
          <cell r="CR203">
            <v>80111600</v>
          </cell>
          <cell r="CS203" t="str">
            <v>https://community.secop.gov.co/Public/Tendering/OpportunityDetail/Index?noticeUID=CO1.NTC.9537777&amp;isFromPublicArea=True&amp;isModal=true&amp;asPopupView=true</v>
          </cell>
          <cell r="CT203" t="str">
            <v>En Ejecucion</v>
          </cell>
          <cell r="CU203">
            <v>46053</v>
          </cell>
          <cell r="CW203" t="str">
            <v>ENERO</v>
          </cell>
          <cell r="CX203" t="e">
            <v>#N/A</v>
          </cell>
          <cell r="CY203">
            <v>6</v>
          </cell>
          <cell r="CZ203" t="e">
            <v>#VALUE!</v>
          </cell>
        </row>
        <row r="204">
          <cell r="D204" t="str">
            <v>205-2026</v>
          </cell>
          <cell r="E204" t="str">
            <v>CPS-120-2026</v>
          </cell>
          <cell r="F204" t="str">
            <v>Contrato de Prestacion De Servicios De Apoyo a La Gestion</v>
          </cell>
          <cell r="G204" t="str">
            <v>Contratación directa</v>
          </cell>
          <cell r="H204" t="str">
            <v>SANDRA MILENA BARRERA RODRIGUEZ</v>
          </cell>
          <cell r="I204" t="str">
            <v>Cédula</v>
          </cell>
          <cell r="J204">
            <v>52822901</v>
          </cell>
          <cell r="K204">
            <v>8</v>
          </cell>
          <cell r="L204" t="str">
            <v>FEMENINO</v>
          </cell>
          <cell r="M204" t="str">
            <v>Natural</v>
          </cell>
          <cell r="N204" t="str">
            <v>Ninguno</v>
          </cell>
          <cell r="O204">
            <v>30524</v>
          </cell>
          <cell r="P204">
            <v>46192</v>
          </cell>
          <cell r="Q204">
            <v>42</v>
          </cell>
          <cell r="R204" t="str">
            <v>BACHILLER</v>
          </cell>
          <cell r="S204" t="str">
            <v xml:space="preserve">CARRERA 5 A  # 98 23 SUR  CASA SERRANIAS QUITA DE USME </v>
          </cell>
          <cell r="T204" t="str">
            <v>BOGOTA D.C.</v>
          </cell>
          <cell r="U204" t="str">
            <v>COLOMBIA</v>
          </cell>
          <cell r="V204" t="str">
            <v>SANDI30-1@HOTMAIL.COM</v>
          </cell>
          <cell r="W204">
            <v>3185332535</v>
          </cell>
          <cell r="X204" t="str">
            <v>NA</v>
          </cell>
          <cell r="Y204" t="str">
            <v>NA</v>
          </cell>
          <cell r="Z204" t="str">
            <v>Titulo de tecnico de 0 a 12 meses de experiencia laboral (tecnico o tecnologo) o 24 meses de experiencia laboral relacionada (bachiller) (Resolución 861 de 2025)</v>
          </cell>
          <cell r="AA204" t="str">
            <v>El/La CONTRATISTA se obliga a prestar a la ENTIDAD, con plena autonomía, técnica y administrativa, los servicios de apoyo a la gestión como técnico para el proceso de gestión documental aplicando los instrumentos archivísticos para la correcta conformación y administración de los archivos del Ministerio de Ciencia, Tecnología e Innovación, conforme a la normatividad archivística establecida para tal fin.</v>
          </cell>
          <cell r="AB204" t="str">
            <v>2.2.2.1 Revisar, radicar y asignar a las dependencias que corresponda las
comunicaciones oficiales recibidas en el Ministerio a través de los canales
dispuestos, dando cumplimiento a los lineamientos establecidos por el proceso
de gestión documental.
2.2.2.2 Prestar acompañamiento a usuarios internos frente a la elaboración de
comunicaciones oficiales internos.
2.2.2.3 Apoyar en la revisión de la facturación de los servicios de mensajería y/o SIPOST
suscritos por el Ministerio para el envío de comunicaciones oficiales.
2.2.2.4 Apoyar en la validación de las comunicaciones (oficios y memorandos) que se
reciban en el sistema AZ digital para su revisión.
2.2.2.5 Diligenciar los formatos establecidos por el Grupo Interno de Trabajo de Apoyo
Logístico y Documental para el control de las diferentes actividades realizadas.</v>
          </cell>
          <cell r="AC204" t="str">
            <v>2.2.2.1 Revisar, radicar y asignar a las dependencias que corresponda las comunicaciones oficiales recibidas en el Ministerio a través de los canales dispuestos, dando cumplimiento a los lineamientos establecidos por el proceso de gestión documental.
2.2.2.2 Prestar acompañamiento a usuarios internos frente a la elaboración de comunicaciones oficiales internos.
2.2.2.3 Apoyar en la revisión de la facturación de los servicios de mensajería y/o SIPOST suscritos por el Ministerio para el envío de comunicaciones oficiales.
2.2.2.4 Apoyar en la validación de las comunicaciones (oficios y memorandos) que se reciban en el sistema AZ digital para su revisión.
2.2.2.5 Diligenciar los formatos establecidos por el Grupo Interno de Trabajo de Apoyo Logístico y Documental para el control de las diferentes actividades realizadas.</v>
          </cell>
          <cell r="AD204" t="str">
            <v>Dirección Administrativa y Financiera</v>
          </cell>
          <cell r="AE204" t="str">
            <v>ANDRES FELIPE VALENCIA LOPEZ</v>
          </cell>
          <cell r="AF204">
            <v>75097407</v>
          </cell>
          <cell r="AG204" t="str">
            <v>Secretaria General</v>
          </cell>
          <cell r="AH204">
            <v>46037</v>
          </cell>
          <cell r="AI204">
            <v>46041</v>
          </cell>
          <cell r="AJ204">
            <v>46221</v>
          </cell>
          <cell r="AK204">
            <v>180</v>
          </cell>
          <cell r="AL204">
            <v>17786292</v>
          </cell>
          <cell r="AM204" t="str">
            <v>No</v>
          </cell>
          <cell r="AN204">
            <v>2964382</v>
          </cell>
          <cell r="AS204" t="str">
            <v>INVERSION</v>
          </cell>
          <cell r="AT204" t="str">
            <v>NACION</v>
          </cell>
          <cell r="AU204" t="str">
            <v>No</v>
          </cell>
          <cell r="AW204" t="str">
            <v>Supervisión</v>
          </cell>
          <cell r="AX204" t="str">
            <v>FANNY YANETH TORRES MESA</v>
          </cell>
          <cell r="AY204" t="str">
            <v>Cédula</v>
          </cell>
          <cell r="AZ204">
            <v>52065214</v>
          </cell>
          <cell r="BA204">
            <v>8</v>
          </cell>
          <cell r="BB204" t="str">
            <v xml:space="preserve">Profesional Especializado, Código 2028 Grado 19, de la Dirección Administrativa y Financiera – Coordinador Grupo Interno de Trabajo de Apoyo Logístico y Documental </v>
          </cell>
          <cell r="BC204">
            <v>46041</v>
          </cell>
          <cell r="BD204">
            <v>46038</v>
          </cell>
          <cell r="BE204" t="str">
            <v>SEGUROS DEL ESTADO S.A.</v>
          </cell>
          <cell r="BF204" t="str">
            <v>2 CUMPLIMIENTO</v>
          </cell>
          <cell r="BG204" t="str">
            <v>1 PÓLIZA</v>
          </cell>
          <cell r="CJ204">
            <v>46221</v>
          </cell>
          <cell r="CK204">
            <v>0</v>
          </cell>
          <cell r="CN204">
            <v>17786292</v>
          </cell>
          <cell r="CO204" t="e">
            <v>#N/A</v>
          </cell>
          <cell r="CP204" t="e">
            <v>#N/A</v>
          </cell>
          <cell r="CQ204" t="e">
            <v>#N/A</v>
          </cell>
          <cell r="CR204">
            <v>80111600</v>
          </cell>
          <cell r="CS204" t="str">
            <v>https://community.secop.gov.co/Public/Tendering/OpportunityDetail/Index?noticeUID=CO1.NTC.9538484&amp;isFromPublicArea=True&amp;isModal=true&amp;asPopupView=true</v>
          </cell>
          <cell r="CT204" t="str">
            <v>En Ejecucion</v>
          </cell>
          <cell r="CU204">
            <v>46053</v>
          </cell>
          <cell r="CW204" t="str">
            <v>ENERO</v>
          </cell>
          <cell r="CX204" t="e">
            <v>#N/A</v>
          </cell>
          <cell r="CY204">
            <v>3</v>
          </cell>
          <cell r="CZ204" t="e">
            <v>#VALUE!</v>
          </cell>
        </row>
        <row r="205">
          <cell r="D205" t="str">
            <v>206-2026</v>
          </cell>
          <cell r="E205" t="str">
            <v>CPS-121-2026</v>
          </cell>
          <cell r="F205" t="str">
            <v>Contrato de Prestacion De Servicios De Apoyo a La Gestion</v>
          </cell>
          <cell r="G205" t="str">
            <v>Contratación directa</v>
          </cell>
          <cell r="H205" t="str">
            <v>ANDRES FABIAN PEDRAZA GONZALEZ</v>
          </cell>
          <cell r="I205" t="str">
            <v>Cédula</v>
          </cell>
          <cell r="J205">
            <v>80920345</v>
          </cell>
          <cell r="K205">
            <v>4</v>
          </cell>
          <cell r="L205" t="str">
            <v>MASCULINO</v>
          </cell>
          <cell r="M205" t="str">
            <v>Natural</v>
          </cell>
          <cell r="N205" t="str">
            <v>Ninguno</v>
          </cell>
          <cell r="O205">
            <v>31301</v>
          </cell>
          <cell r="P205">
            <v>46192</v>
          </cell>
          <cell r="Q205">
            <v>40</v>
          </cell>
          <cell r="R205" t="str">
            <v>TECNICO PROFESIONAL EN ARCHIVISTICA</v>
          </cell>
          <cell r="S205" t="str">
            <v>CALLE 71 B  # 80 64 SUR</v>
          </cell>
          <cell r="T205" t="str">
            <v>BOGOTA D.C.</v>
          </cell>
          <cell r="U205" t="str">
            <v>COLOMBIA</v>
          </cell>
          <cell r="V205" t="str">
            <v>AFPEDRAZAG@HOTMAIL.COM</v>
          </cell>
          <cell r="W205">
            <v>3152665378</v>
          </cell>
          <cell r="X205" t="str">
            <v>NA</v>
          </cell>
          <cell r="Y205" t="str">
            <v>NA</v>
          </cell>
          <cell r="Z205" t="str">
            <v>Titulo de tecnologo de 13 o mas meses de experiencia laboral (tecnico o tecnologo) o 36 meses de experiencia laboral relacionada (bachiller) (Resolución 861 de 2025)</v>
          </cell>
          <cell r="AA205" t="str">
            <v>El/La CONTRATISTA se obliga a prestar a la ENTIDAD, con plena autonomía, técnica y administrativa, los servicios de apoyo a la gestión para desarrollar actividades orientadas a la implementación de lineamientos para la organización de los archivos institucionales y seguimiento a los planes de mejoramiento suscritos por el proceso de gestión documental, del Ministerio de Ciencia, Tecnología e Innovación, conforme a la normatividad archivística establecida para tal fin.</v>
          </cell>
          <cell r="AB205" t="str">
            <v>2.2.2.1 Apoyar en la implementación de los instrumentos archivísticos para la
organización de los archivos de la entidad, acorde con los requisitos técnicos y
normativos.
2.2.2.2 Apoyar en el seguimiento a los planes de mejoramiento internos establecidos en
el proceso de gestión documental.
2.2.2.3 Apoyar los acompañamientos y/o capacitaciones a los usuarios internos para la
orientación en el cumplimiento de los procedimientos propios del proceso de
gestión documental, y la implementación del SGDEA, como fortalecimiento en la
implementación de la política de gestión documental del Ministerio.
2.2.2.4 Apoyar en la elaboración de respuestas, documentos, informes que se requieran
para el reporte de avance de los diferentes planes y/o proyectos asociados al
proceso de gestión documental
2.2.2.5 Apoyar los procesos técnicos archivísticos que se requieran en el proceso de
gestión documental, conforme a los parámetros establecidos.
2.2.2.6 Apoyar en la consolidación de información para el reporte de indicadores y/o
riesgos del proceso de gestión documental que se realiza a través del sistema de
información GINA.</v>
          </cell>
          <cell r="AC205" t="str">
            <v>2.2.2.1 Apoyar en la implementación de los instrumentos archivísticos para la organización de los archivos de la entidad, acorde con los requisitos técnicos y normativos.
2.2.2.2 Apoyar en el seguimiento a los planes de mejoramiento internos establecidos en el proceso de gestión documental.
2.2.2.3 Apoyar los acompañamientos y/o capacitaciones a los usuarios internos para la orientación en el cumplimiento de los procedimientos propios del proceso de gestión documental, y la implementación del SGDEA, como fortalecimiento en la implementación de la política de gestión documental del Ministerio.
2.2.2.4 Apoyar en la elaboración de respuestas, documentos, informes que se requieran para el reporte de avance de los diferentes planes y/o proyectos asociados al proceso de gestión documental
2.2.2.5 Apoyar los procesos técnicos archivísticos que se requieran en el proceso de gestión documental, conforme a los parámetros establecidos.
2.2.2.6 Apoyar en la consolidación de información para el reporte de indicadores y/o riesgos del proceso de gestión documental que se realiza a través del sistema de información GINA.</v>
          </cell>
          <cell r="AD205" t="str">
            <v>Dirección Administrativa y Financiera</v>
          </cell>
          <cell r="AE205" t="str">
            <v>ANDRES FELIPE VALENCIA LOPEZ</v>
          </cell>
          <cell r="AF205">
            <v>75097407</v>
          </cell>
          <cell r="AG205" t="str">
            <v>Secretaria General</v>
          </cell>
          <cell r="AH205">
            <v>46037</v>
          </cell>
          <cell r="AI205">
            <v>46041</v>
          </cell>
          <cell r="AJ205">
            <v>46221</v>
          </cell>
          <cell r="AK205">
            <v>180</v>
          </cell>
          <cell r="AL205">
            <v>19776000</v>
          </cell>
          <cell r="AM205" t="str">
            <v>No</v>
          </cell>
          <cell r="AN205">
            <v>3296000</v>
          </cell>
          <cell r="AS205" t="str">
            <v>INVERSION</v>
          </cell>
          <cell r="AT205" t="str">
            <v>NACION</v>
          </cell>
          <cell r="AU205" t="str">
            <v>No</v>
          </cell>
          <cell r="AW205" t="str">
            <v>Supervisión</v>
          </cell>
          <cell r="AX205" t="str">
            <v>FANNY YANETH TORRES MESA</v>
          </cell>
          <cell r="AY205" t="str">
            <v>Cédula</v>
          </cell>
          <cell r="AZ205">
            <v>52065214</v>
          </cell>
          <cell r="BA205">
            <v>8</v>
          </cell>
          <cell r="BB205" t="str">
            <v xml:space="preserve">Profesional Especializado, Código 2028 Grado 19, de la Dirección Administrativa y Financiera – Coordinador Grupo Interno de Trabajo de Apoyo Logístico y Documental </v>
          </cell>
          <cell r="BC205">
            <v>46041</v>
          </cell>
          <cell r="BD205">
            <v>46038</v>
          </cell>
          <cell r="BE205" t="str">
            <v>SEGUROS DEL ESTADO S.A.</v>
          </cell>
          <cell r="BF205" t="str">
            <v>2 CUMPLIMIENTO</v>
          </cell>
          <cell r="BG205" t="str">
            <v>1 PÓLIZA</v>
          </cell>
          <cell r="CJ205">
            <v>46221</v>
          </cell>
          <cell r="CK205">
            <v>0</v>
          </cell>
          <cell r="CN205">
            <v>19776000</v>
          </cell>
          <cell r="CO205" t="e">
            <v>#N/A</v>
          </cell>
          <cell r="CP205" t="e">
            <v>#N/A</v>
          </cell>
          <cell r="CQ205" t="e">
            <v>#N/A</v>
          </cell>
          <cell r="CR205">
            <v>80111600</v>
          </cell>
          <cell r="CS205" t="str">
            <v>https://community.secop.gov.co/Public/Tendering/OpportunityDetail/Index?noticeUID=CO1.NTC.9539803&amp;isFromPublicArea=True&amp;isModal=true&amp;asPopupView=true</v>
          </cell>
          <cell r="CT205" t="str">
            <v>En Ejecucion</v>
          </cell>
          <cell r="CU205">
            <v>46053</v>
          </cell>
          <cell r="CW205" t="str">
            <v>ENERO</v>
          </cell>
          <cell r="CX205" t="e">
            <v>#N/A</v>
          </cell>
          <cell r="CY205">
            <v>7</v>
          </cell>
          <cell r="CZ205" t="e">
            <v>#VALUE!</v>
          </cell>
        </row>
        <row r="206">
          <cell r="D206" t="str">
            <v>207-2026</v>
          </cell>
          <cell r="E206" t="str">
            <v>CPS-105-2026</v>
          </cell>
          <cell r="F206" t="str">
            <v>Contrato de Prestacion De Servicios Profesionales</v>
          </cell>
          <cell r="G206" t="str">
            <v>Contratación directa</v>
          </cell>
          <cell r="H206" t="str">
            <v>NESTOR ENRIQUE PACHECO ECHEVERRIA</v>
          </cell>
          <cell r="I206" t="str">
            <v>Cédula</v>
          </cell>
          <cell r="J206">
            <v>72297948</v>
          </cell>
          <cell r="K206">
            <v>3</v>
          </cell>
          <cell r="L206" t="str">
            <v>MASCULINO</v>
          </cell>
          <cell r="M206" t="str">
            <v>Natural</v>
          </cell>
          <cell r="N206" t="str">
            <v>Ninguno</v>
          </cell>
          <cell r="O206">
            <v>31371</v>
          </cell>
          <cell r="P206">
            <v>46192</v>
          </cell>
          <cell r="Q206">
            <v>40</v>
          </cell>
          <cell r="R206" t="str">
            <v xml:space="preserve">INGENIERO DE SISTEMAS	</v>
          </cell>
          <cell r="S206" t="str">
            <v xml:space="preserve"> CALLE 24F - 85B 85 INTERIOR 3 APT 216 </v>
          </cell>
          <cell r="T206" t="str">
            <v>BOGOTA D.C.</v>
          </cell>
          <cell r="U206" t="str">
            <v>COLOMBIA</v>
          </cell>
          <cell r="V206" t="str">
            <v>NESTOR_PACHECO45@HOTMAIL.COM</v>
          </cell>
          <cell r="W206">
            <v>3505098871</v>
          </cell>
          <cell r="X206" t="str">
            <v>NA</v>
          </cell>
          <cell r="Y206" t="str">
            <v>NA</v>
          </cell>
          <cell r="Z206" t="str">
            <v>Titulo profesional + titulo especializacion de 22 meses de experiencia profesional a 32 meses de experiencia profesional (Resolución 861 de 2025)</v>
          </cell>
          <cell r="AA206" t="str">
            <v>El CONTRATISTA se compromete a prestar a la ENTIDAD, con plena autonomía técnica y administrativa, servicios profesionales especializados para la estructuración, validación y seguimiento técnico-administrativo de los procesos de contratación de la Oficina de Tecnología, asegurando la correcta aplicación de la normativa contractual, de acuerdo con los lineamientos del Ministerio de Ciencia, Tecnología e Innovación.</v>
          </cell>
          <cell r="AB206" t="str">
            <v>2.2.2.1. Estructurar los procesos de contratación de la OTSI, incluyendo estudios previos,
análisis del sector, estudios de mercado, estimaciones de costos, definición de
especificaciones técnicas y elaboración de términos de referencia, pliegos de
condiciones y demás documentos precontractuales.
2.2.2.2.Elaborar, validar y gestionar los documentos requeridos para la publicación de los
procesos en el SECOP, garantizando oportunidad, integridad normativa y coherencia
técnica.
2.2.2.3.Participar en la evaluación técnica y económica de los proponentes, validando
documentos habilitantes, atendiendo observaciones y solicitudes de aclaración y
soportando la etapa de selección.
2.2.2.4.Realizar seguimiento técnico y administrativo a los procesos de contratación asignados,
incluyendo gestión documental, elaboración de informes de avance, administración del  expediente contractual y apoyo en la liquidación.
2.2.2.5.Elaborar y actualizar procedimientos, formatos y herramientas de mejora para la
gestión contractual de la OTSI.
2.2.2.6.Aplicar las disposiciones normativas y lineamientos institucionales en materia de
contratación pública, asegurando cumplimiento regulatorio y de mejores prácticas.
2.2.2.7.Coordinar con los diferentes grupos de la OTSI y el área de contratación la identificación
de necesidades, especificaciones técnicas y requerimientos asociados a los procesos
contractuales.</v>
          </cell>
          <cell r="AC206" t="str">
            <v>2.2.2.1. Estructurar los procesos de contratación de la OTSI, incluyendo estudios previos, análisis del sector, estudios de mercado, estimaciones de costos, definición de especificaciones técnicas y elaboración de términos de referencia, pliegos de condiciones y demás documentos precontractuales.
2.2.2.2.Elaborar, validar y gestionar los documentos requeridos para la publicación de los procesos en el SECOP, garantizando oportunidad, integridad normativa y coherencia técnica.
2.2.2.3.Participar en la evaluación técnica y económica de los proponentes, validando documentos habilitantes, atendiendo observaciones y solicitudes de aclaración y soportando la etapa de selección.
2.2.2.4.Realizar seguimiento técnico y administrativo a los procesos de contratación asignados, incluyendo gestión documental, elaboración de informes de avance, administración del  expediente contractual y apoyo en la liquidación.
2.2.2.5.Elaborar y actualizar procedimientos, formatos y herramientas de mejora para la gestión contractual de la OTSI.
2.2.2.6.Aplicar las disposiciones normativas y lineamientos institucionales en materia de contratación pública, asegurando cumplimiento regulatorio y de mejores prácticas.
2.2.2.7.Coordinar con los diferentes grupos de la OTSI y el área de contratación la identificación de necesidades, especificaciones técnicas y requerimientos asociados a los procesos contractuales.</v>
          </cell>
          <cell r="AD206" t="str">
            <v>Oficina de Tecnologías y Sistemas de Información</v>
          </cell>
          <cell r="AE206" t="str">
            <v>ANDRES FELIPE VALENCIA LOPEZ</v>
          </cell>
          <cell r="AF206">
            <v>75097407</v>
          </cell>
          <cell r="AG206" t="str">
            <v>Secretaria General</v>
          </cell>
          <cell r="AH206">
            <v>46037</v>
          </cell>
          <cell r="AI206">
            <v>46038</v>
          </cell>
          <cell r="AJ206">
            <v>46218</v>
          </cell>
          <cell r="AK206">
            <v>180</v>
          </cell>
          <cell r="AL206">
            <v>45000000</v>
          </cell>
          <cell r="AM206" t="str">
            <v>No</v>
          </cell>
          <cell r="AN206">
            <v>7500000</v>
          </cell>
          <cell r="AS206" t="str">
            <v>INVERSION</v>
          </cell>
          <cell r="AT206" t="str">
            <v>NACION</v>
          </cell>
          <cell r="AU206" t="str">
            <v>No</v>
          </cell>
          <cell r="AW206" t="str">
            <v>Supervisión</v>
          </cell>
          <cell r="AX206" t="str">
            <v>JOSE IGNACION ESPAÑOL PEREZ</v>
          </cell>
          <cell r="AY206" t="str">
            <v>Cédula</v>
          </cell>
          <cell r="AZ206">
            <v>79873235</v>
          </cell>
          <cell r="BA206">
            <v>7</v>
          </cell>
          <cell r="BB206">
            <v>0</v>
          </cell>
          <cell r="BC206">
            <v>46038</v>
          </cell>
          <cell r="BD206">
            <v>46037</v>
          </cell>
          <cell r="BE206" t="str">
            <v>SEGUROS DEL ESTADO S.A.</v>
          </cell>
          <cell r="BF206" t="str">
            <v>2 CUMPLIMIENTO</v>
          </cell>
          <cell r="BG206" t="str">
            <v>1 PÓLIZA</v>
          </cell>
          <cell r="CJ206">
            <v>46218</v>
          </cell>
          <cell r="CK206">
            <v>0</v>
          </cell>
          <cell r="CN206">
            <v>45000000</v>
          </cell>
          <cell r="CO206" t="e">
            <v>#N/A</v>
          </cell>
          <cell r="CP206" t="e">
            <v>#N/A</v>
          </cell>
          <cell r="CQ206" t="e">
            <v>#N/A</v>
          </cell>
          <cell r="CR206">
            <v>80111600</v>
          </cell>
          <cell r="CS206" t="str">
            <v>https://community.secop.gov.co/Public/Tendering/OpportunityDetail/Index?noticeUID=CO1.NTC.9523134&amp;isFromPublicArea=True&amp;isModal=true&amp;asPopupView=true</v>
          </cell>
          <cell r="CT206" t="str">
            <v>En Ejecucion</v>
          </cell>
          <cell r="CU206">
            <v>46053</v>
          </cell>
          <cell r="CW206" t="str">
            <v>ENERO</v>
          </cell>
          <cell r="CX206" t="e">
            <v>#N/A</v>
          </cell>
          <cell r="CY206">
            <v>8</v>
          </cell>
          <cell r="CZ206" t="e">
            <v>#VALUE!</v>
          </cell>
        </row>
        <row r="207">
          <cell r="D207" t="str">
            <v>208-2026</v>
          </cell>
          <cell r="E207" t="str">
            <v>CPS-122-2026</v>
          </cell>
          <cell r="F207" t="str">
            <v>Contrato de Prestacion De Servicios Profesionales</v>
          </cell>
          <cell r="G207" t="str">
            <v>Contratación directa</v>
          </cell>
          <cell r="H207" t="str">
            <v>DANIEL GEOVANNY ALDANA CASTELLANOS</v>
          </cell>
          <cell r="I207" t="str">
            <v>Cédula</v>
          </cell>
          <cell r="J207">
            <v>79844070</v>
          </cell>
          <cell r="K207">
            <v>5</v>
          </cell>
          <cell r="L207" t="str">
            <v>MASCULINO</v>
          </cell>
          <cell r="M207" t="str">
            <v>Natural</v>
          </cell>
          <cell r="N207" t="str">
            <v>Ninguno</v>
          </cell>
          <cell r="O207">
            <v>28287</v>
          </cell>
          <cell r="P207">
            <v>46192</v>
          </cell>
          <cell r="Q207">
            <v>49</v>
          </cell>
          <cell r="R207" t="str">
            <v>ECONOMISTA</v>
          </cell>
          <cell r="S207" t="str">
            <v xml:space="preserve">CARRERA 1 N  # 6 79 APTO 602 TORRE 10 APARTAMENTO HACIENDA CASABLANCA - EL RODEO </v>
          </cell>
          <cell r="T207" t="str">
            <v>CHIQUINQUIRA</v>
          </cell>
          <cell r="U207" t="str">
            <v>COLOMBIA</v>
          </cell>
          <cell r="V207" t="str">
            <v>DAGEC177@GMAIL.COM</v>
          </cell>
          <cell r="W207">
            <v>3008056887</v>
          </cell>
          <cell r="X207" t="str">
            <v>NA</v>
          </cell>
          <cell r="Y207" t="str">
            <v>NA</v>
          </cell>
          <cell r="Z207" t="str">
            <v>Titulo profesional + titulo especializacion de 22 meses de experiencia profesional a 32 meses de experiencia profesional (Resolución 861 de 2025)</v>
          </cell>
          <cell r="AA207" t="str">
            <v>El contratista se obliga a prestar a la Entidad, con plena autonomía técnica y administrativa, los servicios profesionales especializados para apoyar la ejecución, Seguimiento y fortalecimiento de la Estrategia de Cierre de Brechas, Mejora Continua y Aprendizaje Organizacional, en el marco de los estándares del Sistema Integrado de Gestión SIG, con énfasis en la implementación y sostenibilidad de las políticas de Gobierno Digital, Seguridad de la Información e Información Estadística, contribuyendo al incremento del desempeño institucional y a la mejora continua de los procesos del Ministerio</v>
          </cell>
          <cell r="AB207" t="str">
            <v xml:space="preserve">2.2.2.1 Ejecutar las acciones necesarias para el seguimiento al cierre de brechas en el desempeño institucional,
particularmente en las políticas de Gobierno Digital, Seguridad de la Información e Información Estadística, formulando
recomendaciones para la mejora continua de los procesos y servicios.
2.2.2.2 Acompañar técnica y metodológicamente a los procesos del Ministerio que le sean asignados, en la implementación
y fortalecimiento de los elementos del Sistema Integrado de Gestión – SIG, ejerciendo funciones de segunda línea de defensa
y asegurando la articulación con los modelos referenciales aplicables.
2.2.2.3 Elaborar informes técnicos y de seguimiento sobre el estado de avance de las políticas, procesos, subsistemas,
modelos referenciales y estrategias institucionales, que hagan parte de la Estrategia de Cierre de Brechas, Mejora Continua
y Aprendizaje Organizacional, garantizando la trazabilidad, consistencia y oportunidad de la información.
2.2.2.4 Participar en las actividades de planeación, ejecución y seguimiento de las auditorías internas del Sistema Integrado
de Gestión, colaborando en la construcción y actualización de la hoja de ruta para el mantenimiento de la certificación bajo la
Norma Técnica Colombiana NTC ISO 9001, así como en la preparación de insumos para la Revisión por la Dirección y en el
seguimiento a los planes de mejoramiento derivados de auditorías internas y externas.
2.2.2.5 Brindar apoyo técnico y operativo en la planeación, desarrollo y seguimiento de las Mesas Técnicas Permanentes del
MIPG y de Mejora Continua, elaborando las actas respectivas, custodiar la documentación soporte y realizar el seguimiento
a los compromisos adquiridos.
2.2.2.6 Asistir de manera oportuna a las reuniones, mesas de trabajo, capacitaciones y demás espacios convocados en
desarrollo de sus obligaciones contractuales, garantizando la entrega oportuna de los productos, reportes e informes
derivados de sus actividades. </v>
          </cell>
          <cell r="AC207" t="str">
            <v xml:space="preserve">2.2.2.1 Ejecutar las acciones necesarias para el seguimiento al cierre de brechas en el desempeño institucional, particularmente en las políticas de Gobierno Digital, Seguridad de la Información e Información Estadística, formulando recomendaciones para la mejora continua de los procesos y servicios.
2.2.2.2 Acompañar técnica y metodológicamente a los procesos del Ministerio que le sean asignados, en la implementación y fortalecimiento de los elementos del Sistema Integrado de Gestión – SIG, ejerciendo funciones de segunda línea de defensa y asegurando la articulación con los modelos referenciales aplicables.
2.2.2.3 Elaborar informes técnicos y de seguimiento sobre el estado de avance de las políticas, procesos, subsistemas, modelos referenciales y estrategias institucionales, que hagan parte de la Estrategia de Cierre de Brechas, Mejora Continua y Aprendizaje Organizacional, garantizando la trazabilidad, consistencia y oportunidad de la información.
2.2.2.4 Participar en las actividades de planeación, ejecución y seguimiento de las auditorías internas del Sistema Integrado de Gestión, colaborando en la construcción y actualización de la hoja de ruta para el mantenimiento de la certificación bajo la Norma Técnica Colombiana NTC ISO 9001, así como en la preparación de insumos para la Revisión por la Dirección y en el seguimiento a los planes de mejoramiento derivados de auditorías internas y externas.
2.2.2.5 Brindar apoyo técnico y operativo en la planeación, desarrollo y seguimiento de las Mesas Técnicas Permanentes del MIPG y de Mejora Continua, elaborando las actas respectivas, custodiar la documentación soporte y realizar el seguimiento a los compromisos adquiridos.
2.2.2.6 Asistir de manera oportuna a las reuniones, mesas de trabajo, capacitaciones y demás espacios convocados en desarrollo de sus obligaciones contractuales, garantizando la entrega oportuna de los productos, reportes e informes derivados de sus actividades. </v>
          </cell>
          <cell r="AD207" t="str">
            <v>Oficina Asesora de Planeación e Innovación Institucional</v>
          </cell>
          <cell r="AE207" t="str">
            <v>ANDRES FELIPE VALENCIA LOPEZ</v>
          </cell>
          <cell r="AF207">
            <v>75097407</v>
          </cell>
          <cell r="AG207" t="str">
            <v>Secretaria General</v>
          </cell>
          <cell r="AH207">
            <v>46037</v>
          </cell>
          <cell r="AI207">
            <v>46041</v>
          </cell>
          <cell r="AJ207">
            <v>46221</v>
          </cell>
          <cell r="AK207">
            <v>180</v>
          </cell>
          <cell r="AL207">
            <v>42552492</v>
          </cell>
          <cell r="AM207" t="str">
            <v>No</v>
          </cell>
          <cell r="AN207">
            <v>7092082</v>
          </cell>
          <cell r="AS207" t="str">
            <v>INVERSION</v>
          </cell>
          <cell r="AT207" t="str">
            <v>NACION</v>
          </cell>
          <cell r="AU207" t="str">
            <v>No</v>
          </cell>
          <cell r="AW207" t="str">
            <v>Supervisión</v>
          </cell>
          <cell r="AX207" t="str">
            <v>CESAR FABIAN GOMEZ VEGA</v>
          </cell>
          <cell r="AY207" t="str">
            <v>Cédula</v>
          </cell>
          <cell r="AZ207">
            <v>79557492</v>
          </cell>
          <cell r="BA207">
            <v>9</v>
          </cell>
          <cell r="BB207" t="str">
            <v>Jefe Oficina Asesora de Planeacion e Innovacion Institucional</v>
          </cell>
          <cell r="BC207">
            <v>46041</v>
          </cell>
          <cell r="BD207">
            <v>46038</v>
          </cell>
          <cell r="BE207" t="str">
            <v>SEGUROS DEL ESTADO S.A.</v>
          </cell>
          <cell r="BF207" t="str">
            <v>2 CUMPLIMIENTO</v>
          </cell>
          <cell r="BG207" t="str">
            <v>1 PÓLIZA</v>
          </cell>
          <cell r="CJ207">
            <v>46221</v>
          </cell>
          <cell r="CK207">
            <v>0</v>
          </cell>
          <cell r="CN207">
            <v>42552492</v>
          </cell>
          <cell r="CO207" t="e">
            <v>#N/A</v>
          </cell>
          <cell r="CP207" t="e">
            <v>#N/A</v>
          </cell>
          <cell r="CQ207" t="e">
            <v>#N/A</v>
          </cell>
          <cell r="CR207">
            <v>80111600</v>
          </cell>
          <cell r="CS207" t="str">
            <v>https://community.secop.gov.co/Public/Tendering/OpportunityDetail/Index?noticeUID=CO1.NTC.9537869&amp;isFromPublicArea=True&amp;isModal=true&amp;asPopupView=true</v>
          </cell>
          <cell r="CT207" t="str">
            <v>En Ejecucion</v>
          </cell>
          <cell r="CU207">
            <v>46053</v>
          </cell>
          <cell r="CW207" t="str">
            <v>ENERO</v>
          </cell>
          <cell r="CX207" t="e">
            <v>#N/A</v>
          </cell>
          <cell r="CY207">
            <v>6</v>
          </cell>
          <cell r="CZ207" t="e">
            <v>#VALUE!</v>
          </cell>
        </row>
        <row r="208">
          <cell r="D208" t="str">
            <v>209-2026</v>
          </cell>
          <cell r="E208" t="str">
            <v>CPS-123-2026</v>
          </cell>
          <cell r="F208" t="str">
            <v>Contrato de Prestacion De Servicios Profesionales</v>
          </cell>
          <cell r="G208" t="str">
            <v>Contratación directa</v>
          </cell>
          <cell r="H208" t="str">
            <v>SILVIA XIMENA SANCHEZ CARDONA</v>
          </cell>
          <cell r="I208" t="str">
            <v>Cédula</v>
          </cell>
          <cell r="J208">
            <v>1110531551</v>
          </cell>
          <cell r="K208">
            <v>5</v>
          </cell>
          <cell r="L208" t="str">
            <v>FEMENINO</v>
          </cell>
          <cell r="M208" t="str">
            <v>Natural</v>
          </cell>
          <cell r="N208" t="str">
            <v>Ninguno</v>
          </cell>
          <cell r="O208">
            <v>33995</v>
          </cell>
          <cell r="P208">
            <v>46192</v>
          </cell>
          <cell r="Q208">
            <v>33</v>
          </cell>
          <cell r="R208" t="str">
            <v xml:space="preserve">SOCIOLOGO	</v>
          </cell>
          <cell r="S208" t="str">
            <v xml:space="preserve">CALLE 69  # 8 7 MULTIFAMILIARES EL JORDAN </v>
          </cell>
          <cell r="T208" t="str">
            <v>IBAGUE</v>
          </cell>
          <cell r="U208" t="str">
            <v>COLOMBIA</v>
          </cell>
          <cell r="V208" t="str">
            <v>SILVIASANCHEZCARDONA@GMAIL.COM</v>
          </cell>
          <cell r="W208">
            <v>3022376638</v>
          </cell>
          <cell r="X208" t="str">
            <v>NA</v>
          </cell>
          <cell r="Y208" t="str">
            <v>NA</v>
          </cell>
          <cell r="Z208" t="str">
            <v>Titulo profesional + titulo especializacion de 22 meses de experiencia profesional a 32 meses de experiencia profesional (Resolución 861 de 2025)</v>
          </cell>
          <cell r="AA208" t="str">
            <v>El contratista se obliga a prestar a la Entidad, con plena autonomía, técnica y administrativa, los servicios profesionales especializados para apoyar en la planeación estratégica incluyendo el diseño, formulación, monitoreo, evaluación y mejora de los procesos del Sistema de Gestión de Calidad correspondientes al Viceministerio de Conocimiento, innovación y Productividad</v>
          </cell>
          <cell r="AB208" t="str">
            <v>2.2.2.1 Gestionar el sistema de calidad, incluyendo el levantamiento de nuevos procesos, seguimiento a
indicadores en GINA, análisis de riesgos, controles y salidas no conformes, y la elaboración de planes de
mejoramiento.
2.2.2.2 Coordinar mesas de trabajo y reuniones técnicas, incluyendo las relacionadas con el CONPES,
asegurando la redacción de actas, decisiones y compromisos acordados.
2.2.2.3 Apoyar la preparación y seguimiento de informes requeridos por entes externos, como el DNP y otras
instancias gubernamentales, asegurando el cumplimiento de las normativas y estándares.
2.2.2.4 Realizar investigación y consolidación de datos para elaborar presentaciones, memorias, informes y
reportes requeridos por el Viceministerio de conocimiento, Innovación y Productividad.
2.2.2.5 Apoyar la formulación, implementación y seguimiento de políticas, lineamientos, planes, programas y
estrategias a cargo del Viceministerio de Conocimiento, Innovación y Productividad, en concordancia con el
Plan Nacional de Desarrollo, los CONPES vigentes, el Modelo Integrado de Planeación y Gestión – MIPG y los
lineamientos institucionales del Ministerio de Ciencia, Tecnología e Innovación
2.2.2.6 Brindar apoyo estratégico al seguimiento y evaluación del cumplimiento de los objetivos, metas y
resultados prioritarios del Viceministerio de Conocimiento, Innovación y Productividad, mediante el análisis
integral de información, la consolidación de indicadores estratégicos, la elaboración de reportes ejecutivos y la
formulación de recomendaciones que orienten la toma de decisiones del Despacho Viceministerial y contribuyan
al fortalecimiento de la gestión institucional.
2.2.2.8 Y demás obligaciones solicitadas por el supervisor.</v>
          </cell>
          <cell r="AC208" t="str">
            <v>2.2.2.1 Gestionar el sistema de calidad, incluyendo el levantamiento de nuevos procesos, seguimiento a indicadores en GINA, análisis de riesgos, controles y salidas no conformes, y la elaboración de planes de mejoramiento.
2.2.2.2 Coordinar mesas de trabajo y reuniones técnicas, incluyendo las relacionadas con el CONPES, asegurando la redacción de actas, decisiones y compromisos acordados.
2.2.2.3 Apoyar la preparación y seguimiento de informes requeridos por entes externos, como el DNP y otras instancias gubernamentales, asegurando el cumplimiento de las normativas y estándares.
2.2.2.4 Realizar investigación y consolidación de datos para elaborar presentaciones, memorias, informes y reportes requeridos por el Viceministerio de conocimiento, Innovación y Productividad.
2.2.2.5 Apoyar la formulación, implementación y seguimiento de políticas, lineamientos, planes, programas y estrategias a cargo del Viceministerio de Conocimiento, Innovación y Productividad, en concordancia con el Plan Nacional de Desarrollo, los CONPES vigentes, el Modelo Integrado de Planeación y Gestión – MIPG y los lineamientos institucionales del Ministerio de Ciencia, Tecnología e Innovación
2.2.2.6 Brindar apoyo estratégico al seguimiento y evaluación del cumplimiento de los objetivos, metas y resultados prioritarios del Viceministerio de Conocimiento, Innovación y Productividad, mediante el análisis integral de información, la consolidación de indicadores estratégicos, la elaboración de reportes ejecutivos y la formulación de recomendaciones que orienten la toma de decisiones del Despacho Viceministerial y contribuyan al fortalecimiento de la gestión institucional.
2.2.2.8 Y demás obligaciones solicitadas por el supervisor.</v>
          </cell>
          <cell r="AD208" t="str">
            <v>Viceministerio de Conocimiento, Innovación y Productividad</v>
          </cell>
          <cell r="AE208" t="str">
            <v>ANDRES FELIPE VALENCIA LOPEZ</v>
          </cell>
          <cell r="AF208">
            <v>75097407</v>
          </cell>
          <cell r="AG208" t="str">
            <v>Secretaria General</v>
          </cell>
          <cell r="AH208">
            <v>46042</v>
          </cell>
          <cell r="AI208">
            <v>46044</v>
          </cell>
          <cell r="AJ208">
            <v>46224</v>
          </cell>
          <cell r="AK208">
            <v>180</v>
          </cell>
          <cell r="AL208">
            <v>51000000</v>
          </cell>
          <cell r="AM208" t="str">
            <v>No</v>
          </cell>
          <cell r="AN208">
            <v>8500000</v>
          </cell>
          <cell r="AS208" t="str">
            <v>INVERSION</v>
          </cell>
          <cell r="AT208" t="str">
            <v>NACION</v>
          </cell>
          <cell r="AU208" t="str">
            <v>No</v>
          </cell>
          <cell r="AW208" t="str">
            <v>Supervisión</v>
          </cell>
          <cell r="AX208" t="str">
            <v>LUISA FERNANDA ROBAYO ORTIZ</v>
          </cell>
          <cell r="AY208" t="str">
            <v>Cédula</v>
          </cell>
          <cell r="AZ208">
            <v>1110544468</v>
          </cell>
          <cell r="BA208">
            <v>8</v>
          </cell>
          <cell r="BB208" t="str">
            <v>Gestor en Ciencia y Tecnología, Código 0153 Grado 13</v>
          </cell>
          <cell r="BC208">
            <v>46043</v>
          </cell>
          <cell r="BD208">
            <v>46043</v>
          </cell>
          <cell r="BE208" t="str">
            <v>ASEGURADORA SOLIDARIA DE COLOMBIA</v>
          </cell>
          <cell r="BF208" t="str">
            <v>2 CUMPLIMIENTO</v>
          </cell>
          <cell r="BG208" t="str">
            <v>1 PÓLIZA</v>
          </cell>
          <cell r="CJ208">
            <v>46224</v>
          </cell>
          <cell r="CK208">
            <v>0</v>
          </cell>
          <cell r="CN208">
            <v>51000000</v>
          </cell>
          <cell r="CO208" t="e">
            <v>#N/A</v>
          </cell>
          <cell r="CP208" t="e">
            <v>#N/A</v>
          </cell>
          <cell r="CQ208" t="e">
            <v>#N/A</v>
          </cell>
          <cell r="CR208">
            <v>80111600</v>
          </cell>
          <cell r="CS208" t="str">
            <v>https://community.secop.gov.co/Public/Tendering/OpportunityDetail/Index?noticeUID=CO1.NTC.9549942&amp;isFromPublicArea=True&amp;isModal=true&amp;asPopupView=true</v>
          </cell>
          <cell r="CT208" t="str">
            <v>En Ejecucion</v>
          </cell>
          <cell r="CU208">
            <v>46053</v>
          </cell>
          <cell r="CW208" t="str">
            <v>ENERO</v>
          </cell>
          <cell r="CX208" t="e">
            <v>#N/A</v>
          </cell>
          <cell r="CY208">
            <v>6</v>
          </cell>
          <cell r="CZ208" t="e">
            <v>#VALUE!</v>
          </cell>
        </row>
        <row r="209">
          <cell r="D209" t="str">
            <v>210-2026</v>
          </cell>
          <cell r="E209" t="str">
            <v>CPS-124-2026</v>
          </cell>
          <cell r="F209" t="str">
            <v>Contrato de Prestacion De Servicios Profesionales</v>
          </cell>
          <cell r="G209" t="str">
            <v>Contratación directa</v>
          </cell>
          <cell r="H209" t="str">
            <v>JOHANN SEBASTIAN NIÑO MORENO</v>
          </cell>
          <cell r="I209" t="str">
            <v>Cédula</v>
          </cell>
          <cell r="J209">
            <v>1022380045</v>
          </cell>
          <cell r="K209">
            <v>1</v>
          </cell>
          <cell r="L209" t="str">
            <v>MASCULINO</v>
          </cell>
          <cell r="M209" t="str">
            <v>Natural</v>
          </cell>
          <cell r="N209" t="str">
            <v>Ninguno</v>
          </cell>
          <cell r="O209">
            <v>33814</v>
          </cell>
          <cell r="P209">
            <v>46192</v>
          </cell>
          <cell r="Q209">
            <v>33</v>
          </cell>
          <cell r="R209" t="str">
            <v>INGENIERO EN AGROECOLOGIA</v>
          </cell>
          <cell r="S209" t="str">
            <v>CLL 17 A SUR #33-82</v>
          </cell>
          <cell r="T209" t="str">
            <v>BOGOTA D.C.</v>
          </cell>
          <cell r="U209" t="str">
            <v>COLOMBIA</v>
          </cell>
          <cell r="V209" t="str">
            <v>ING.AGROECOLOGICO@GMAIL.COM</v>
          </cell>
          <cell r="W209">
            <v>3203973909</v>
          </cell>
          <cell r="X209" t="str">
            <v>NA</v>
          </cell>
          <cell r="Y209" t="str">
            <v>NA</v>
          </cell>
          <cell r="Z209" t="str">
            <v>Titulo profesional + titulo especializacion de 22 meses de experiencia profesional a 32 meses de experiencia profesional (Resolución 861 de 2025)</v>
          </cell>
          <cell r="AA209" t="str">
            <v>Prestar a la entidad, con plena autonomía técnica y administrativa, servicios profesionales especializados para apoyar a la Dirección de Ciencia en la elaboración de políticas, planes, instrumentos, proyectos, programas, estrategias y demás actividades de Ciencia, Tecnología e Innovación (CTeI), que se adelanten en el área de las ciencias agropecuarias.</v>
          </cell>
          <cell r="AB209" t="str">
            <v>2.2.2.1 Apoyar en la creación y fortalecimiento de instrumentos para la ampliación de capacidades, el desarrollo
de actividades de CTel que impulsen e incentiven la generación de conocimiento en la Universidad, Empresa,
Estado y Sociedad.
2.2.2.2 Apoyar a la Dirección de Ciencia en la formulación e implementación de políticas, planes, programas y
proyectos estratégicos e instrumentos para el fomento a la investigación en cumplimiento de las políticas en
ciencia, tecnología e innovación adoptadas, según el área específica de su competencia.
2.2.2.3 Apoyar la evaluación de la política en las temáticas de competencia de la Dirección de Ciencia y los
instrumentos y mecanismos definidos para su ejecución.
2.2.2.4 Apoyar los procesos de planeación estratégica en la Dirección de Ciencia.
2.2.2.5 Asistir y participar en los consejos, comités, comisiones, reuniones, mesas y/o demás espacios que
indique el supervisor del contrato o que sean convocados y que se encuentren relacionados con el objeto y
obligaciones contractuales
2.2.2.6 Elaborar y entregar informes de resultados de los diferentes procesos que incluyan metas e indicadores.
2.2.2.7 Apoyar la ejecución del Plan de acción de la Dirección de Ciencia.
2.2.2.8 Proyectar de acuerdo con la asignación realizada por el supervisor del contrato, las respuestas a las
consultas, peticiones, quejas y reclamos radicadas en la dependencia por los usuarios internos y externos,
tomando en consideración los términos de Ley y los procedimientos internos establecidos.
2.2.2.9 Apoyar la elaboración de informes, presentaciones, conceptos técnicos relacionados con las temáticas
de competencia de la Dirección de Ciencia.
2.2.2.10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C209" t="str">
            <v>2.2.2.1 Apoyar en la creación y fortalecimiento de instrumentos para la ampliación de capacidades, el desarrollo de actividades de CTel que impulsen e incentiven la generación de conocimiento en la Universidad, Empresa, Estado y Sociedad.
2.2.2.2 Apoyar a la Dirección de Ciencia en la formulación e implementación de políticas, planes, programas y proyectos estratégicos e instrumentos para el fomento a la investigación en cumplimiento de las políticas en ciencia, tecnología e innovación adoptadas, según el área específica de su competencia.
2.2.2.3 Apoyar la evaluación de la política en las temáticas de competencia de la Dirección de Ciencia y los instrumentos y mecanismos definidos para su ejecución.
2.2.2.4 Apoyar los procesos de planeación estratégica en la Dirección de Ciencia.
2.2.2.5 Asistir y participar en los consejos, comités, comisiones, reuniones, mesas y/o demás espacios que indique el supervisor del contrato o que sean convocados y que se encuentren relacionados con el objeto y obligaciones contractuales
2.2.2.6 Elaborar y entregar informes de resultados de los diferentes procesos que incluyan metas e indicadores.
2.2.2.7 Apoyar la ejecución del Plan de acción de la Dirección de Ciencia.
2.2.2.8 Proyectar de acuerdo con la asignación realizada por el supervisor del contrato, las respuestas a las consultas, peticiones, quejas y reclamos radicadas en la dependencia por los usuarios internos y externos, tomando en consideración los términos de Ley y los procedimientos internos establecidos.
2.2.2.9 Apoyar la elaboración de informes, presentaciones, conceptos técnicos relacionados con las temáticas de competencia de la Dirección de Ciencia.
2.2.2.10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D209" t="str">
            <v>Dirección de Ciencia</v>
          </cell>
          <cell r="AE209" t="str">
            <v>ANDRES FELIPE VALENCIA LOPEZ</v>
          </cell>
          <cell r="AF209">
            <v>75097407</v>
          </cell>
          <cell r="AG209" t="str">
            <v>Secretaria General</v>
          </cell>
          <cell r="AH209">
            <v>46041</v>
          </cell>
          <cell r="AI209">
            <v>46042</v>
          </cell>
          <cell r="AJ209">
            <v>46222</v>
          </cell>
          <cell r="AK209">
            <v>180</v>
          </cell>
          <cell r="AL209">
            <v>47740500</v>
          </cell>
          <cell r="AM209" t="str">
            <v>No</v>
          </cell>
          <cell r="AN209">
            <v>7956750</v>
          </cell>
          <cell r="AS209" t="str">
            <v>INVERSION</v>
          </cell>
          <cell r="AT209" t="str">
            <v>NACION</v>
          </cell>
          <cell r="AU209" t="str">
            <v>No</v>
          </cell>
          <cell r="AW209" t="str">
            <v>Supervisión</v>
          </cell>
          <cell r="AX209" t="str">
            <v xml:space="preserve">KEVIN FERNANDO HENAO MARTINEZ </v>
          </cell>
          <cell r="AY209" t="str">
            <v>Cédula</v>
          </cell>
          <cell r="AZ209">
            <v>1152202917</v>
          </cell>
          <cell r="BA209">
            <v>9</v>
          </cell>
          <cell r="BB209" t="str">
            <v>Asesor, Código 1020 Grado 13</v>
          </cell>
          <cell r="BC209">
            <v>46041</v>
          </cell>
          <cell r="BD209">
            <v>46039</v>
          </cell>
          <cell r="BE209" t="str">
            <v>COMPAÑIA MUNDIAL DE SEGUROS S.A</v>
          </cell>
          <cell r="BF209" t="str">
            <v>2 CUMPLIMIENTO</v>
          </cell>
          <cell r="BG209" t="str">
            <v>1 PÓLIZA</v>
          </cell>
          <cell r="CJ209">
            <v>46222</v>
          </cell>
          <cell r="CK209">
            <v>0</v>
          </cell>
          <cell r="CN209">
            <v>47740500</v>
          </cell>
          <cell r="CO209" t="e">
            <v>#N/A</v>
          </cell>
          <cell r="CP209" t="e">
            <v>#N/A</v>
          </cell>
          <cell r="CQ209" t="e">
            <v>#N/A</v>
          </cell>
          <cell r="CR209">
            <v>80111600</v>
          </cell>
          <cell r="CS209" t="str">
            <v>https://community.secop.gov.co/Public/Tendering/OpportunityDetail/Index?noticeUID=CO1.NTC.9566050&amp;isFromPublicArea=True&amp;isModal=true&amp;asPopupView=true</v>
          </cell>
          <cell r="CT209" t="str">
            <v>En Ejecucion</v>
          </cell>
          <cell r="CU209">
            <v>46053</v>
          </cell>
          <cell r="CW209" t="str">
            <v>ENERO</v>
          </cell>
          <cell r="CX209" t="e">
            <v>#N/A</v>
          </cell>
          <cell r="CY209">
            <v>10</v>
          </cell>
          <cell r="CZ209" t="e">
            <v>#VALUE!</v>
          </cell>
        </row>
        <row r="210">
          <cell r="D210" t="str">
            <v>211-2026</v>
          </cell>
          <cell r="E210" t="str">
            <v>CPS-125-2026</v>
          </cell>
          <cell r="F210" t="str">
            <v>Contrato de Prestacion De Servicios Profesionales</v>
          </cell>
          <cell r="G210" t="str">
            <v>Contratación directa</v>
          </cell>
          <cell r="H210" t="str">
            <v>MARIA ANDREA RODRIGUEZ BERNAL</v>
          </cell>
          <cell r="I210" t="str">
            <v>Cédula</v>
          </cell>
          <cell r="J210">
            <v>52100813</v>
          </cell>
          <cell r="K210">
            <v>1</v>
          </cell>
          <cell r="L210" t="str">
            <v>FEMENINO</v>
          </cell>
          <cell r="M210" t="str">
            <v>Natural</v>
          </cell>
          <cell r="N210" t="str">
            <v>Ninguno</v>
          </cell>
          <cell r="O210">
            <v>26553</v>
          </cell>
          <cell r="P210">
            <v>46192</v>
          </cell>
          <cell r="Q210">
            <v>53</v>
          </cell>
          <cell r="R210" t="str">
            <v>ADMINISTRADOR DE EMPRESAS TURISTICAS Y HOTELERAS</v>
          </cell>
          <cell r="S210" t="str">
            <v xml:space="preserve">CARRERA 17 A  # 175 82 APTO 701 TORRE 6 </v>
          </cell>
          <cell r="T210" t="str">
            <v>BOGOTA D.C.</v>
          </cell>
          <cell r="U210" t="str">
            <v>COLOMBIA</v>
          </cell>
          <cell r="V210" t="str">
            <v>ANDREARODRIGUEZ407@HOTMAIL.COM</v>
          </cell>
          <cell r="W210">
            <v>3108627163</v>
          </cell>
          <cell r="X210" t="str">
            <v>NA</v>
          </cell>
          <cell r="Y210" t="str">
            <v>NA</v>
          </cell>
          <cell r="Z210" t="str">
            <v>Titulo profesional + titulo especializacion de 0 meses de experiencia profesional a 22 meses de experiencia profesional (Resolución 861 de 2025)</v>
          </cell>
          <cell r="AA210" t="str">
            <v>El CONTRATISTA se obliga a prestar a la ENTIDAD, con plena autonomía, técnica y administrativa, los servicios profesionales para apoyar a la Oficina de Control Interno del Ministerio de Ciencia, Tecnología e Innovación en la ejecución de la auditoría al cumplimiento del Protocolo de Prevención, Atención y Medidas de Protección contra el Acoso Laboral y las Violencias Basadas en Género, apoyo a las auditorías, evaluaciones y/o seguimientos, así como en el seguimiento a los Planes de Mejoramiento que se deriven del plan anual de auditorías evaluaciones y/o seguimientos.</v>
          </cell>
          <cell r="AB210" t="str">
            <v>2.2.2.1. Realizar la auditoría al cumplimiento del Protocolo de Prevención, Atención y Medidas de Protección contra el Acoso
Laboral y las Violencias Basadas en Género
2.2.2.2. Realizar el seguimiento al Sistema Único de Gestión e Información de la Actividad Litigiosa del Estado - "e-KOGUI".
2.2.2.3. Realizar la evaluación y seguimiento arqueos de caja menor.
2.2.2.4. Realizar seguimiento a los indicadores de cumplimiento de la Oficina de Control Interno (Sistema GINA).
2.2.2.5. Apoyar las actividades del Jefe de la Oficina de Control Interno en el ejercicio de su rol en Secretaría Técnica del
Comité de Coordinación del Sistema de Control Interno y en los demás comités donde sea requerida la Oficina de Control
Interno.
2.2.2.6. Apoyar en la elaboración de los informes que deba presentar la Oficina de Control Interno.
2.2.2.7. Ejecutar y apoyar las auditorías, seguimientos y evaluaciones que le sean asignadas, en desarrollo del Plan Anual
de Auditorías, Seguimientos y Evaluaciones establecido para la Oficina de Control Interno.
2.2.2.8. Realizar seguimiento y evaluación de la efectividad en la ejecución de los Planes de Mejoramiento objeto de las
auditorías realizadas auditorías realizadas.
2.2.2.9. Verificar en cada auditoría, evaluación y seguimiento que los controles definidos para los procesos, procedimientos
y actividades del Ministerio estén definidos, sean apropiados y se cumplan por parte de los responsables de su ejecución.
2.2.2.10. Realizar seguimiento al cumplimiento de las leyes, normas, políticas, planes, programas, proyectos, metas e
instructivos y procedimientos internos vigentes, en el marco de cada auditoría, evaluación y/o seguimiento.
2.2.2.11. Apoyar y/o realizar actividades, jornadas o estrategias que fomenten una cultura de control al interior de la
entidad.
2.2.2.12. Apoyar a la Oficina de Control Interno en dar respuesta a las comunicaciones que sean requeridas en el ámbito
de las funciones propias de la entidad.
2.2.2.13. Participar en las reuniones y/o formaciones que se deriven de los deberes y funciones de Oficina de Control Interno.
2.2.2.14. Las demás actividades que sean asignadas por parte del supervisor, de acuerdo con la naturaleza del objeto
contractual.</v>
          </cell>
          <cell r="AC210" t="str">
            <v>2.2.2.1. Realizar la auditoría al cumplimiento del Protocolo de Prevención, Atención y Medidas de Protección contra el Acoso Laboral y las Violencias Basadas en Género
2.2.2.2. Realizar el seguimiento al Sistema Único de Gestión e Información de la Actividad Litigiosa del Estado - "e-KOGUI".
2.2.2.3. Realizar la evaluación y seguimiento arqueos de caja menor.
2.2.2.4. Realizar seguimiento a los indicadores de cumplimiento de la Oficina de Control Interno (Sistema GINA).
2.2.2.5. Apoyar las actividades del Jefe de la Oficina de Control Interno en el ejercicio de su rol en Secretaría Técnica del Comité de Coordinación del Sistema de Control Interno y en los demás comités donde sea requerida la Oficina de Control Interno.
2.2.2.6. Apoyar en la elaboración de los informes que deba presentar la Oficina de Control Interno.
2.2.2.7. Ejecutar y apoyar las auditorías, seguimientos y evaluaciones que le sean asignadas, en desarrollo del Plan Anual de Auditorías, Seguimientos y Evaluaciones establecido para la Oficina de Control Interno.
2.2.2.8. Realizar seguimiento y evaluación de la efectividad en la ejecución de los Planes de Mejoramiento objeto de las auditorías realizadas auditorías realizadas.
2.2.2.9. Verificar en cada auditoría, evaluación y seguimiento que los controles definidos para los procesos, procedimientos y actividades del Ministerio estén definidos, sean apropiados y se cumplan por parte de los responsables de su ejecución.
2.2.2.10. Realizar seguimiento al cumplimiento de las leyes, normas, políticas, planes, programas, proyectos, metas e instructivos y procedimientos internos vigentes, en el marco de cada auditoría, evaluación y/o seguimiento.
2.2.2.11. Apoyar y/o realizar actividades, jornadas o estrategias que fomenten una cultura de control al interior de la entidad.
2.2.2.12. Apoyar a la Oficina de Control Interno en dar respuesta a las comunicaciones que sean requeridas en el ámbito de las funciones propias de la entidad.
2.2.2.13. Participar en las reuniones y/o formaciones que se deriven de los deberes y funciones de Oficina de Control Interno.
2.2.2.14. Las demás actividades que sean asignadas por parte del supervisor, de acuerdo con la naturaleza del objeto contractual.</v>
          </cell>
          <cell r="AD210" t="str">
            <v>Oficina de Control Interno</v>
          </cell>
          <cell r="AE210" t="str">
            <v>ANDRES FELIPE VALENCIA LOPEZ</v>
          </cell>
          <cell r="AF210">
            <v>75097407</v>
          </cell>
          <cell r="AG210" t="str">
            <v>Secretaria General</v>
          </cell>
          <cell r="AH210">
            <v>46041</v>
          </cell>
          <cell r="AI210">
            <v>46042</v>
          </cell>
          <cell r="AJ210">
            <v>46222</v>
          </cell>
          <cell r="AK210">
            <v>180</v>
          </cell>
          <cell r="AL210">
            <v>41387814</v>
          </cell>
          <cell r="AM210" t="str">
            <v>No</v>
          </cell>
          <cell r="AN210">
            <v>6897969</v>
          </cell>
          <cell r="AS210" t="str">
            <v>INVERSION</v>
          </cell>
          <cell r="AT210" t="str">
            <v>NACION</v>
          </cell>
          <cell r="AU210" t="str">
            <v>No</v>
          </cell>
          <cell r="AW210" t="str">
            <v>Supervisión</v>
          </cell>
          <cell r="AX210" t="str">
            <v>VICTOR OSMAR VERGARA TORRES</v>
          </cell>
          <cell r="AY210" t="str">
            <v>Cédula</v>
          </cell>
          <cell r="AZ210">
            <v>79649471</v>
          </cell>
          <cell r="BA210">
            <v>1</v>
          </cell>
          <cell r="BB210" t="str">
            <v>Jefe de Oficina de Control Interno</v>
          </cell>
          <cell r="BC210">
            <v>46042</v>
          </cell>
          <cell r="BD210">
            <v>46041</v>
          </cell>
          <cell r="BE210" t="str">
            <v>SEGUROS DEL ESTADO S.A.</v>
          </cell>
          <cell r="BF210" t="str">
            <v>2 CUMPLIMIENTO</v>
          </cell>
          <cell r="BG210" t="str">
            <v>1 PÓLIZA</v>
          </cell>
          <cell r="CJ210">
            <v>46222</v>
          </cell>
          <cell r="CK210">
            <v>0</v>
          </cell>
          <cell r="CN210">
            <v>41387814</v>
          </cell>
          <cell r="CO210" t="e">
            <v>#N/A</v>
          </cell>
          <cell r="CP210" t="e">
            <v>#N/A</v>
          </cell>
          <cell r="CQ210" t="e">
            <v>#N/A</v>
          </cell>
          <cell r="CR210">
            <v>80111600</v>
          </cell>
          <cell r="CS210" t="str">
            <v>https://community.secop.gov.co/Public/Tendering/OpportunityDetail/Index?noticeUID=CO1.NTC.9577210&amp;isFromPublicArea=True&amp;isModal=true&amp;asPopupView=true</v>
          </cell>
          <cell r="CT210" t="str">
            <v>En Ejecucion</v>
          </cell>
          <cell r="CU210">
            <v>46053</v>
          </cell>
          <cell r="CW210" t="str">
            <v>ENERO</v>
          </cell>
          <cell r="CX210" t="e">
            <v>#N/A</v>
          </cell>
          <cell r="CY210">
            <v>1</v>
          </cell>
          <cell r="CZ210" t="e">
            <v>#VALUE!</v>
          </cell>
        </row>
        <row r="211">
          <cell r="D211" t="str">
            <v>212-2026</v>
          </cell>
          <cell r="E211" t="str">
            <v>CPS-126-2026</v>
          </cell>
          <cell r="F211" t="str">
            <v>Contrato de Prestacion De Servicios Profesionales</v>
          </cell>
          <cell r="G211" t="str">
            <v>Contratación directa</v>
          </cell>
          <cell r="H211" t="str">
            <v>OSCAR ALONSO CHAMATH PALACIO</v>
          </cell>
          <cell r="I211" t="str">
            <v>Cédula</v>
          </cell>
          <cell r="J211">
            <v>3408173</v>
          </cell>
          <cell r="K211">
            <v>1</v>
          </cell>
          <cell r="L211">
            <v>0</v>
          </cell>
          <cell r="M211" t="str">
            <v>Natural</v>
          </cell>
          <cell r="N211" t="str">
            <v>Ninguno</v>
          </cell>
          <cell r="O211">
            <v>28444</v>
          </cell>
          <cell r="P211">
            <v>46192</v>
          </cell>
          <cell r="Q211">
            <v>48</v>
          </cell>
          <cell r="R211" t="str">
            <v>INGENIERO INDUSTRIAL</v>
          </cell>
          <cell r="S211" t="str">
            <v>CARRERA 78 #63B-79</v>
          </cell>
          <cell r="T211" t="str">
            <v>QUIBDO</v>
          </cell>
          <cell r="U211" t="str">
            <v>COLOMBIA</v>
          </cell>
          <cell r="V211" t="str">
            <v>CHAMATHPALACIOS@YAHOO.COM</v>
          </cell>
          <cell r="W211">
            <v>3003029050</v>
          </cell>
          <cell r="X211" t="str">
            <v>NA</v>
          </cell>
          <cell r="Y211" t="str">
            <v>NA</v>
          </cell>
          <cell r="Z211" t="str">
            <v>Titulo profesional + titulo especializacion de 33 o mas meses de experiencia profesional (Resolución 861 de 2025)</v>
          </cell>
          <cell r="AA211" t="str">
            <v>El CONTRATISTA se obliga a prestar a la ENTIDAD, con plena autonomía, técnica y administrativa, servicios profesionales especializados, con plena autonomía técnica y administrativa, para apoyar al Ministerio de Ciencia, Tecnología e Innovación en la ejecución de la auditoría al Procedimiento Reconocimiento y evaluación de desempeño de pares evaluadores M601PR01, apoyo a las auditorías, evaluaciones y/o seguimientos, así como en el seguimiento a los Planes de Mejoramiento que se deriven del plan anual de auditorías evaluaciones y/o seguimientos.</v>
          </cell>
          <cell r="AB211" t="str">
            <v>2.2.2.1. Realizar la evaluación y seguimiento a la Austeridad del Gasto
2.2.2.2. Realizar el seguimiento a las actividades relacionadas con el Sistema de Información y Gestión del Empleo Público
- SIGEP
2.2.2.3. Realizar la Auditoría al Procedimiento Reconocimiento y evaluación de desempeño de pares evaluadores - M601PR01
2.2.2.4. Realizar la evaluación y seguimiento a los planes de mejoramiento derivados de las auditorías, evaluaciones y
seguimientos internos y externos.
2.2.2.5. Apoyar las actividades del Jefe de la Oficina de Control Interno en el ejercicio de su rol en Secretaría Técnica del
Comité de Coordinación del Sistema de Control Interno y en los demás comités donde sea requerida la Oficina de Control
Interno.
2.2.2.6. Ejecutar y apoyar las auditorías, seguimientos y evaluaciones que le sean asignadas, en desarrollo del Plan Anual
de Auditorías, Evaluaciones y/o Seguimientos establecido para la Oficina de Control Interno.
2.2.2.7. Realizar evaluación y seguimiento a los Planes de Mejoramiento derivados de la Auditorías, Evaluaciones y
Seguimientos internos y externos.
2.2.2.8. Apoyar en la elaboración de los informes que deba presentar la Oficina de Control Interno.
2.2.2.9. Apoyar a la Oficina de Control Interno en dar respuesta a las comunicaciones que sean requeridas en el ámbito de
las funciones propias de la entidad.
2.2.2.10. Verificar en cada auditoría, evaluación y seguimiento que los controles definidos para los procesos, procedimientos
y actividades del Ministerio estén definidos, sean apropiados y se cumplan por parte de los responsables de su ejecución.
2.2.2.11. Realizar seguimiento al cumplimiento de las leyes, normas, políticas, planes, programas, proyectos, metas e
instructivos y procedimientos internos vigentes, en el marco de cada auditoría, evaluación y/o seguimiento.
2.2.2.12. Apoyar a la Oficina de Control Interno en dar respuesta a las comunicaciones que sean requeridas en el ámbito de
las funciones propias de la entidad.
2.2.2.13. Participar en las reuniones y/o formaciones que se deriven de los deberes y funciones de Oficina de Control Interno.
2.2.2.14. Las demás actividades que sean asignadas por parte del supervisor, de acuerdo con la naturaleza del objeto
contractual.</v>
          </cell>
          <cell r="AC211" t="str">
            <v>2.2.2.1. Realizar la evaluación y seguimiento a la Austeridad del Gasto
2.2.2.2. Realizar el seguimiento a las actividades relacionadas con el Sistema de Información y Gestión del Empleo Público - SIGEP
2.2.2.3. Realizar la Auditoría al Procedimiento Reconocimiento y evaluación de desempeño de pares evaluadores - M601PR01
2.2.2.4. Realizar la evaluación y seguimiento a los planes de mejoramiento derivados de las auditorías, evaluaciones y seguimientos internos y externos.
2.2.2.5. Apoyar las actividades del Jefe de la Oficina de Control Interno en el ejercicio de su rol en Secretaría Técnica del Comité de Coordinación del Sistema de Control Interno y en los demás comités donde sea requerida la Oficina de Control Interno.
2.2.2.6. Ejecutar y apoyar las auditorías, seguimientos y evaluaciones que le sean asignadas, en desarrollo del Plan Anual de Auditorías, Evaluaciones y/o Seguimientos establecido para la Oficina de Control Interno.
2.2.2.7. Realizar evaluación y seguimiento a los Planes de Mejoramiento derivados de la Auditorías, Evaluaciones y Seguimientos internos y externos.
2.2.2.8. Apoyar en la elaboración de los informes que deba presentar la Oficina de Control Interno.
2.2.2.9. Apoyar a la Oficina de Control Interno en dar respuesta a las comunicaciones que sean requeridas en el ámbito de las funciones propias de la entidad.
2.2.2.10. Verificar en cada auditoría, evaluación y seguimiento que los controles definidos para los procesos, procedimientos y actividades del Ministerio estén definidos, sean apropiados y se cumplan por parte de los responsables de su ejecución.
2.2.2.11. Realizar seguimiento al cumplimiento de las leyes, normas, políticas, planes, programas, proyectos, metas e instructivos y procedimientos internos vigentes, en el marco de cada auditoría, evaluación y/o seguimiento.
2.2.2.12. Apoyar a la Oficina de Control Interno en dar respuesta a las comunicaciones que sean requeridas en el ámbito de las funciones propias de la entidad.
2.2.2.13. Participar en las reuniones y/o formaciones que se deriven de los deberes y funciones de Oficina de Control Interno.
2.2.2.14. Las demás actividades que sean asignadas por parte del supervisor, de acuerdo con la naturaleza del objeto contractual.</v>
          </cell>
          <cell r="AD211" t="str">
            <v>Oficina de Control Interno</v>
          </cell>
          <cell r="AE211" t="str">
            <v>ANDRES FELIPE VALENCIA LOPEZ</v>
          </cell>
          <cell r="AF211">
            <v>75097407</v>
          </cell>
          <cell r="AG211" t="str">
            <v>Secretaria General</v>
          </cell>
          <cell r="AH211">
            <v>46041</v>
          </cell>
          <cell r="AI211">
            <v>46042</v>
          </cell>
          <cell r="AJ211">
            <v>46222</v>
          </cell>
          <cell r="AK211">
            <v>180</v>
          </cell>
          <cell r="AL211">
            <v>56856000</v>
          </cell>
          <cell r="AM211" t="str">
            <v>No</v>
          </cell>
          <cell r="AN211">
            <v>9476000</v>
          </cell>
          <cell r="AS211" t="str">
            <v>INVERSION</v>
          </cell>
          <cell r="AT211" t="str">
            <v>NACION</v>
          </cell>
          <cell r="AU211" t="str">
            <v>No</v>
          </cell>
          <cell r="AW211" t="str">
            <v>Supervisión</v>
          </cell>
          <cell r="AX211" t="str">
            <v>VICTOR OSMAR VERGARA TORRES</v>
          </cell>
          <cell r="AY211" t="str">
            <v>Cédula</v>
          </cell>
          <cell r="AZ211">
            <v>79649471</v>
          </cell>
          <cell r="BA211">
            <v>1</v>
          </cell>
          <cell r="BB211" t="str">
            <v>Jefe de Oficina de Control Interno</v>
          </cell>
          <cell r="BC211">
            <v>46042</v>
          </cell>
          <cell r="BD211">
            <v>46041</v>
          </cell>
          <cell r="BE211" t="str">
            <v>SEGUROS DEL ESTADO S.A.</v>
          </cell>
          <cell r="BF211" t="str">
            <v>2 CUMPLIMIENTO</v>
          </cell>
          <cell r="BG211" t="str">
            <v>1 PÓLIZA</v>
          </cell>
          <cell r="CJ211">
            <v>46222</v>
          </cell>
          <cell r="CK211">
            <v>0</v>
          </cell>
          <cell r="CN211">
            <v>56856000</v>
          </cell>
          <cell r="CO211" t="e">
            <v>#N/A</v>
          </cell>
          <cell r="CP211" t="e">
            <v>#N/A</v>
          </cell>
          <cell r="CQ211" t="e">
            <v>#N/A</v>
          </cell>
          <cell r="CR211">
            <v>80111600</v>
          </cell>
          <cell r="CS211" t="str">
            <v>https://community.secop.gov.co/Public/Tendering/OpportunityDetail/Index?noticeUID=CO1.NTC.9577365&amp;isFromPublicArea=True&amp;isModal=true&amp;asPopupView=true</v>
          </cell>
          <cell r="CT211" t="str">
            <v>En Ejecucion</v>
          </cell>
          <cell r="CU211">
            <v>46053</v>
          </cell>
          <cell r="CW211" t="str">
            <v>ENERO</v>
          </cell>
          <cell r="CX211" t="e">
            <v>#N/A</v>
          </cell>
          <cell r="CY211">
            <v>1</v>
          </cell>
          <cell r="CZ211" t="e">
            <v>#VALUE!</v>
          </cell>
        </row>
        <row r="212">
          <cell r="D212" t="str">
            <v>213-2026</v>
          </cell>
          <cell r="E212" t="str">
            <v>CPS-127-2026</v>
          </cell>
          <cell r="F212" t="str">
            <v>Contrato de Prestacion De Servicios Profesionales</v>
          </cell>
          <cell r="G212" t="str">
            <v>Contratación directa</v>
          </cell>
          <cell r="H212" t="str">
            <v>ANGIE ELIZABETH HUALPA PAZMIÑO</v>
          </cell>
          <cell r="I212" t="str">
            <v>Cédula</v>
          </cell>
          <cell r="J212">
            <v>1085940393</v>
          </cell>
          <cell r="K212">
            <v>2</v>
          </cell>
          <cell r="L212">
            <v>0</v>
          </cell>
          <cell r="M212" t="str">
            <v>Natural</v>
          </cell>
          <cell r="N212" t="str">
            <v>Ninguno</v>
          </cell>
          <cell r="O212">
            <v>34975</v>
          </cell>
          <cell r="P212">
            <v>46192</v>
          </cell>
          <cell r="Q212">
            <v>30</v>
          </cell>
          <cell r="R212" t="str">
            <v>ABOGADO</v>
          </cell>
          <cell r="S212" t="str">
            <v xml:space="preserve">MANZANA 9 CASA 12. B/ PINARES. CASA 12 PINARES DE SANTA ANA </v>
          </cell>
          <cell r="T212" t="str">
            <v>IPIALES</v>
          </cell>
          <cell r="U212" t="str">
            <v>COLOMBIA</v>
          </cell>
          <cell r="V212" t="str">
            <v>ANELIHZJ@GMAIL.COM</v>
          </cell>
          <cell r="W212">
            <v>3186238785</v>
          </cell>
          <cell r="X212" t="str">
            <v>NA</v>
          </cell>
          <cell r="Y212" t="str">
            <v>NA</v>
          </cell>
          <cell r="Z212" t="str">
            <v>Titulo profesional + titulo especializacion de 22 meses de experiencia profesional a 32 meses de experiencia profesional (Resolución 861 de 2025)</v>
          </cell>
          <cell r="AA212" t="str">
            <v>EL/LA CONTRATISTA se obliga a prestar a la entidad, con plena autonomía técnica y administrativa, sus servicios profesionales especializados jurídicos para apoyar la gestión administrativa de la Dirección Administrativa y Financiera del Ministerio de Ciencia Tecnología e Innovación en el marco de sus funciones.</v>
          </cell>
          <cell r="AB212" t="str">
            <v>2.2.2.1 Gestionar, desde el punto de vista jurídico, las actuaciones y trámites
administrativos que se deban surtir desde la Dirección Administrativa y Financiera para
la atención de los asuntos a su cargo.
2.2.2.2 Realizar, desde el punto de vista jurídico, en el análisis, desarrollo y
seguimiento de los temas y compromisos que se presenten en los Comités Técnicos
Institucionales de los cuales haga parte o participe por delegación la Dirección
Administrativa y Financiera, cuando se lo requiera la Supervisión del Contrato.
2.2.2.3 Apoyar en la proyección, sustanciación, consolidación y/o revisión, desde
el punto de vista jurídico, de los actos administrativos, circulares, comunicaciones
internas y/o externas, respuestas a solicitudes de información internas y/o externas y
demás documentos que sean competencia de la Dirección Administrativa y Financiera
y/o sus Grupos Internos de Trabajo.
2.2.2.4 Apoyar en la proyección, consolidación y revisión, para aprobación del
Director Administrativo y Financiero, de las respuestas a las PQRS, consultas,
requerimientos de entes u organismos de control, informes de auditorías y demás
solicitudes relacionadas con asuntos competencia de la Dirección Administrativa y
Financiera y/o sus Grupos Internos de Trabajo.
2.2.2.5 Apoyar en la revisión, actualización y depuración de la normatividad
vigente que impacten las funciones, trámites y actividades que se realicen desde la
Dirección Administrativa y Financiera y/o sus Grupos Internos de Trabajo, así como en
la socialización interna en la Dirección.
2.2.2.6 Realizar las gestiones propias para la elaboración de estudios previos
relacionadas con las ordenes de prestación de servicios y los documentos requeridos
para el trámite contractual de la Dirección Administrativa y Financiera y/o sus Grupos
Internos de Trabajo.</v>
          </cell>
          <cell r="AC212" t="str">
            <v>2.2.2.1 Gestionar, desde el punto de vista jurídico, las actuaciones y trámites administrativos que se deban surtir desde la Dirección Administrativa y Financiera para la atención de los asuntos a su cargo.
2.2.2.2 Realizar, desde el punto de vista jurídico, en el análisis, desarrollo y seguimiento de los temas y compromisos que se presenten en los Comités Técnicos Institucionales de los cuales haga parte o participe por delegación la Dirección Administrativa y Financiera, cuando se lo requiera la Supervisión del Contrato.
2.2.2.3 Apoyar en la proyección, sustanciación, consolidación y/o revisión, desde el punto de vista jurídico, de los actos administrativos, circulares, comunicaciones internas y/o externas, respuestas a solicitudes de información internas y/o externas y demás documentos que sean competencia de la Dirección Administrativa y Financiera y/o sus Grupos Internos de Trabajo.
2.2.2.4 Apoyar en la proyección, consolidación y revisión, para aprobación del Director Administrativo y Financiero, de las respuestas a las PQRS, consultas, requerimientos de entes u organismos de control, informes de auditorías y demás solicitudes relacionadas con asuntos competencia de la Dirección Administrativa y Financiera y/o sus Grupos Internos de Trabajo.
2.2.2.5 Apoyar en la revisión, actualización y depuración de la normatividad vigente que impacten las funciones, trámites y actividades que se realicen desde la Dirección Administrativa y Financiera y/o sus Grupos Internos de Trabajo, así como en la socialización interna en la Dirección.
2.2.2.6 Realizar las gestiones propias para la elaboración de estudios previos relacionadas con las ordenes de prestación de servicios y los documentos requeridos para el trámite contractual de la Dirección Administrativa y Financiera y/o sus Grupos Internos de Trabajo.</v>
          </cell>
          <cell r="AD212" t="str">
            <v>Dirección Administrativa y Financiera</v>
          </cell>
          <cell r="AE212" t="str">
            <v>ANDRES FELIPE VALENCIA LOPEZ</v>
          </cell>
          <cell r="AF212">
            <v>75097407</v>
          </cell>
          <cell r="AG212" t="str">
            <v>Secretaria General</v>
          </cell>
          <cell r="AH212">
            <v>46037</v>
          </cell>
          <cell r="AI212">
            <v>46038</v>
          </cell>
          <cell r="AJ212">
            <v>46218</v>
          </cell>
          <cell r="AK212">
            <v>180</v>
          </cell>
          <cell r="AL212">
            <v>51000000</v>
          </cell>
          <cell r="AM212" t="str">
            <v>No</v>
          </cell>
          <cell r="AN212">
            <v>8500000</v>
          </cell>
          <cell r="AS212" t="str">
            <v>INVERSION</v>
          </cell>
          <cell r="AT212" t="str">
            <v>NACION</v>
          </cell>
          <cell r="AU212" t="str">
            <v>No</v>
          </cell>
          <cell r="AW212" t="str">
            <v>Supervisión</v>
          </cell>
          <cell r="AX212" t="str">
            <v>MIGUEL ANGEL LAVERDE SARMIENTO</v>
          </cell>
          <cell r="AY212" t="str">
            <v>Cédula</v>
          </cell>
          <cell r="AZ212">
            <v>1018406933</v>
          </cell>
          <cell r="BA212">
            <v>7</v>
          </cell>
          <cell r="BB212" t="str">
            <v>Director Administrativo y Financiero</v>
          </cell>
          <cell r="BC212">
            <v>46038</v>
          </cell>
          <cell r="BD212">
            <v>46038</v>
          </cell>
          <cell r="BE212" t="str">
            <v>SEGUROS DEL ESTADO S.A.</v>
          </cell>
          <cell r="BF212" t="str">
            <v>2 CUMPLIMIENTO</v>
          </cell>
          <cell r="BG212" t="str">
            <v>1 PÓLIZA</v>
          </cell>
          <cell r="CJ212">
            <v>46218</v>
          </cell>
          <cell r="CK212">
            <v>0</v>
          </cell>
          <cell r="CN212">
            <v>51000000</v>
          </cell>
          <cell r="CO212" t="e">
            <v>#N/A</v>
          </cell>
          <cell r="CP212" t="e">
            <v>#N/A</v>
          </cell>
          <cell r="CQ212" t="e">
            <v>#N/A</v>
          </cell>
          <cell r="CR212">
            <v>80111600</v>
          </cell>
          <cell r="CS212" t="str">
            <v>https://community.secop.gov.co/Public/Tendering/OpportunityDetail/Index?noticeUID=CO1.NTC.9540675&amp;isFromPublicArea=True&amp;isModal=true&amp;asPopupView=true</v>
          </cell>
          <cell r="CT212" t="str">
            <v>En Ejecucion</v>
          </cell>
          <cell r="CU212">
            <v>46053</v>
          </cell>
          <cell r="CW212" t="str">
            <v>ENERO</v>
          </cell>
          <cell r="CX212" t="e">
            <v>#N/A</v>
          </cell>
          <cell r="CY212">
            <v>9</v>
          </cell>
          <cell r="CZ212" t="e">
            <v>#VALUE!</v>
          </cell>
        </row>
        <row r="213">
          <cell r="D213" t="str">
            <v>214-2026</v>
          </cell>
          <cell r="E213" t="str">
            <v>CPS-128-2026</v>
          </cell>
          <cell r="F213" t="str">
            <v>Contrato de Prestacion De Servicios Profesionales</v>
          </cell>
          <cell r="G213" t="str">
            <v>Contratación directa</v>
          </cell>
          <cell r="H213" t="str">
            <v>SARA ESPERANZA CASTAÑEDA VALENZUELA</v>
          </cell>
          <cell r="I213" t="str">
            <v>Cédula</v>
          </cell>
          <cell r="J213">
            <v>52881346</v>
          </cell>
          <cell r="K213">
            <v>1</v>
          </cell>
          <cell r="L213">
            <v>0</v>
          </cell>
          <cell r="M213" t="str">
            <v>Natural</v>
          </cell>
          <cell r="N213" t="str">
            <v>Ninguno</v>
          </cell>
          <cell r="O213">
            <v>29645</v>
          </cell>
          <cell r="P213">
            <v>46192</v>
          </cell>
          <cell r="Q213">
            <v>45</v>
          </cell>
          <cell r="R213" t="str">
            <v>ADMINISTRADOR (A) DE EMPRESAS</v>
          </cell>
          <cell r="S213" t="str">
            <v>CRA 72C NO.22A 27</v>
          </cell>
          <cell r="T213" t="str">
            <v>BOGOTA D.C.</v>
          </cell>
          <cell r="U213" t="str">
            <v>COLOMBIA</v>
          </cell>
          <cell r="V213" t="str">
            <v>SCASTANEDA28@HOTMAIL.COM</v>
          </cell>
          <cell r="W213">
            <v>3224136616</v>
          </cell>
          <cell r="X213" t="str">
            <v>NA</v>
          </cell>
          <cell r="Y213" t="str">
            <v>NA</v>
          </cell>
          <cell r="Z213" t="str">
            <v>Titulo profesional + titulo especializacion de 22 meses de experiencia profesional a 32 meses de experiencia profesional (Resolución 861 de 2025)</v>
          </cell>
          <cell r="AA213" t="str">
            <v>El contratista se obliga a prestar a la Entidad, con plena autonomía técnica y administrativa, los servicios profesionales especializados para apoyar la ejecución, seguimiento y fortalecimiento de la Estrategia de Cierre de Brechas, Mejora Continua y Aprendizaje Organizacional, en el marco de los estándares del Sistema Integrado de Gestión SIG, con énfasis en la implementación, seguimiento y sostenibilidad de las políticas de Transparencia, Gestión Documental, Compras y Contratación, y Control Interno, contribuyendo al
mejoramiento del desempeño institucional y al cumplimiento de los lineamientos del Modelo Integrado de
Planeación y Gestión – MIPG.</v>
          </cell>
          <cell r="AB213" t="str">
            <v>2.2.2.1. Desarrollar las actividades de orientación, seguimiento y análisis requeridas para que el Ministerio
identifique, gestione y cierre brechas en el desempeño de las políticas de Compras y Contratación, y de
Control Interno, formulando recomendaciones técnicas que promuevan la eficiencia, la transparencia y la
mejora continua en la gestión institucional.
2.2.2.2. Acompañar técnica y metodológicamente a los procesos del Ministerio que le sean asignados, en la
implementación, fortalecimiento y sostenibilidad de los elementos del Sistema Integrado de Gestión – SIG,
desde el enfoque de segunda línea de defensa, promoviendo la articulación entre las políticas de gestión, los
procesos y los resultados de la Entidad.
2.2.2.3. Elaborar informes técnicos de seguimiento sobre el estado de avance y los resultados de las políticas,
procesos, subsistemas, modelos referenciales y estrategias institucionales asignadas, en el marco de la
Estrategia de Cierre de Brechas, Mejora Continua y Aprendizaje Organizacional, garantizando la trazabilidad,
integridad y oportunidad de la información presentada.
2.2.2.4. Participar en las actividades de planeación, ejecución y seguimiento de las auditorías internas del
Sistema Integrado de Gestión, colaborando en la construcción y actualización de la hoja de ruta para el
mantenimiento de la certificación bajo la Norma Técnica Colombiana NTC ISO 9001, así como en la
preparación de insumos para la Revisión por la Dirección y en el seguimiento a los planes de mejoramiento
derivados de auditorías internas y externas.
2.2.2.5. Apoyar a la Secretaría Técnica del Comité de Gestión y Desempeño Sectorial e Institucional – CGDSI,
en la consolidación y seguimiento de los planes establecidos en el Decreto 612 de 2018, la preparación de las
actas, informes y evidencias de cumplimiento, y el seguimiento a los compromisos adquiridos en el marco del
Comité.
2.2.2.6. Asistir de manera oportuna a las reuniones, mesas de trabajo, capacitaciones y demás espacios
convocados en desarrollo de sus obligaciones contractuales, garantizando la entrega oportuna de los
productos, reportes e informes derivados de sus actividades.</v>
          </cell>
          <cell r="AC213" t="str">
            <v>2.2.2.1. Desarrollar las actividades de orientación, seguimiento y análisis requeridas para que el Ministerio identifique, gestione y cierre brechas en el desempeño de las políticas de Compras y Contratación, y de Control Interno, formulando recomendaciones técnicas que promuevan la eficiencia, la transparencia y la mejora continua en la gestión institucional.
2.2.2.2. Acompañar técnica y metodológicamente a los procesos del Ministerio que le sean asignados, en la implementación, fortalecimiento y sostenibilidad de los elementos del Sistema Integrado de Gestión – SIG, desde el enfoque de segunda línea de defensa, promoviendo la articulación entre las políticas de gestión, los procesos y los resultados de la Entidad.
2.2.2.3. Elaborar informes técnicos de seguimiento sobre el estado de avance y los resultados de las políticas, procesos, subsistemas, modelos referenciales y estrategias institucionales asignadas, en el marco de la Estrategia de Cierre de Brechas, Mejora Continua y Aprendizaje Organizacional, garantizando la trazabilidad, integridad y oportunidad de la información presentada.
2.2.2.4. Participar en las actividades de planeación, ejecución y seguimiento de las auditorías internas del Sistema Integrado de Gestión, colaborando en la construcción y actualización de la hoja de ruta para el mantenimiento de la certificación bajo la Norma Técnica Colombiana NTC ISO 9001, así como en la preparación de insumos para la Revisión por la Dirección y en el seguimiento a los planes de mejoramiento derivados de auditorías internas y externas.
2.2.2.5. Apoyar a la Secretaría Técnica del Comité de Gestión y Desempeño Sectorial e Institucional – CGDSI, en la consolidación y seguimiento de los planes establecidos en el Decreto 612 de 2018, la preparación de las actas, informes y evidencias de cumplimiento, y el seguimiento a los compromisos adquiridos en el marco del Comité.
2.2.2.6. Asistir de manera oportuna a las reuniones, mesas de trabajo, capacitaciones y demás espacios convocados en desarrollo de sus obligaciones contractuales, garantizando la entrega oportuna de los productos, reportes e informes derivados de sus actividades.</v>
          </cell>
          <cell r="AD213" t="str">
            <v>Oficina Asesora de Planeación e Innovación Institucional</v>
          </cell>
          <cell r="AE213" t="str">
            <v>ANDRES FELIPE VALENCIA LOPEZ</v>
          </cell>
          <cell r="AF213">
            <v>75097407</v>
          </cell>
          <cell r="AG213" t="str">
            <v>Secretaria General</v>
          </cell>
          <cell r="AH213">
            <v>46038</v>
          </cell>
          <cell r="AI213">
            <v>46038</v>
          </cell>
          <cell r="AJ213">
            <v>46218</v>
          </cell>
          <cell r="AK213">
            <v>180</v>
          </cell>
          <cell r="AL213">
            <v>42552498</v>
          </cell>
          <cell r="AM213" t="str">
            <v>No</v>
          </cell>
          <cell r="AN213">
            <v>7092083</v>
          </cell>
          <cell r="AS213" t="str">
            <v>INVERSION</v>
          </cell>
          <cell r="AT213" t="str">
            <v>NACION</v>
          </cell>
          <cell r="AU213" t="str">
            <v>No</v>
          </cell>
          <cell r="AW213" t="str">
            <v>Supervisión</v>
          </cell>
          <cell r="AX213" t="str">
            <v>CESAR FABIAN GOMEZ VEGA</v>
          </cell>
          <cell r="AY213" t="str">
            <v>Cédula</v>
          </cell>
          <cell r="AZ213">
            <v>79557492</v>
          </cell>
          <cell r="BA213">
            <v>9</v>
          </cell>
          <cell r="BB213" t="str">
            <v>Jefe Oficina Asesora de Planeacion e Innovacion Institucional</v>
          </cell>
          <cell r="BC213">
            <v>46038</v>
          </cell>
          <cell r="BD213">
            <v>46038</v>
          </cell>
          <cell r="BE213" t="str">
            <v>SEGUROS DEL ESTADO S.A.</v>
          </cell>
          <cell r="BF213" t="str">
            <v>2 CUMPLIMIENTO</v>
          </cell>
          <cell r="BG213" t="str">
            <v>1 PÓLIZA</v>
          </cell>
          <cell r="CJ213">
            <v>46218</v>
          </cell>
          <cell r="CK213">
            <v>0</v>
          </cell>
          <cell r="CN213">
            <v>42552498</v>
          </cell>
          <cell r="CO213" t="e">
            <v>#N/A</v>
          </cell>
          <cell r="CP213" t="e">
            <v>#N/A</v>
          </cell>
          <cell r="CQ213" t="e">
            <v>#N/A</v>
          </cell>
          <cell r="CR213">
            <v>80111600</v>
          </cell>
          <cell r="CS213" t="str">
            <v>https://community.secop.gov.co/Public/Tendering/OpportunityDetail/Index?noticeUID=CO1.NTC.9540924&amp;isFromPublicArea=True&amp;isModal=true&amp;asPopupView=true</v>
          </cell>
          <cell r="CT213" t="str">
            <v>En Ejecucion</v>
          </cell>
          <cell r="CU213">
            <v>46053</v>
          </cell>
          <cell r="CW213" t="str">
            <v>ENERO</v>
          </cell>
          <cell r="CX213" t="e">
            <v>#N/A</v>
          </cell>
          <cell r="CY213">
            <v>10</v>
          </cell>
          <cell r="CZ213" t="e">
            <v>#VALUE!</v>
          </cell>
        </row>
        <row r="214">
          <cell r="D214" t="str">
            <v>215-2026</v>
          </cell>
          <cell r="E214" t="str">
            <v>CPS-129-2026</v>
          </cell>
          <cell r="F214" t="str">
            <v>Contrato de Prestacion De Servicios De Apoyo a La Gestion</v>
          </cell>
          <cell r="G214" t="str">
            <v>Contratación directa</v>
          </cell>
          <cell r="H214" t="str">
            <v>JUAN CAMILO RODRIGUEZ QUIROGA</v>
          </cell>
          <cell r="I214" t="str">
            <v>Cédula</v>
          </cell>
          <cell r="J214">
            <v>1033724064</v>
          </cell>
          <cell r="K214">
            <v>1</v>
          </cell>
          <cell r="L214" t="str">
            <v>MASCULINO</v>
          </cell>
          <cell r="M214" t="str">
            <v>Natural</v>
          </cell>
          <cell r="N214" t="str">
            <v>Ninguno</v>
          </cell>
          <cell r="O214">
            <v>33074</v>
          </cell>
          <cell r="P214">
            <v>46192</v>
          </cell>
          <cell r="Q214">
            <v>35</v>
          </cell>
          <cell r="R214" t="str">
            <v>TECNOLOGO EN MANTENIMIENTO DE EQUIPOS DE COMPUTO DISEÑO E INSTALACION DE CABLEADO ESTRUCTURADO</v>
          </cell>
          <cell r="S214" t="str">
            <v xml:space="preserve">CARRERA 9  # 50 12 SUR   CASA </v>
          </cell>
          <cell r="T214" t="str">
            <v>BOGOTA D.C.</v>
          </cell>
          <cell r="U214" t="str">
            <v>COLOMBIA</v>
          </cell>
          <cell r="V214" t="str">
            <v>CAMILO2090RQ@HOTMAIL.COM</v>
          </cell>
          <cell r="W214">
            <v>3214648882</v>
          </cell>
          <cell r="X214" t="str">
            <v>NA</v>
          </cell>
          <cell r="Y214" t="str">
            <v>NA</v>
          </cell>
          <cell r="Z214" t="str">
            <v>Titulo de tecnico de 0 a 12 meses de experiencia laboral (tecnico o tecnologo) o 24 meses de experiencia laboral relacionada (bachiller) (Resolución 861 de 2025)</v>
          </cell>
          <cell r="AA214" t="str">
            <v>El/La CONTRATISTA se obliga a prestar a la ENTIDAD, con plena autonomía, técnica y administrativa, los servicios de apoyo a la gestión, para la implementación de instrumentos archivísticos orientada a la organización de los archivos institucionales conforme a las disposiciones normativas definidas para tal fin.</v>
          </cell>
          <cell r="AB214" t="str">
            <v>2.2.2.1 Apoyar en la implementación de los instrumentos archivísticos para la
organización de los archivos institucionales, acorde a los lineamientos
establecidos por el proceso de gestión documental del Ministerio.
2.2.2.2 Apoyar los procesos de clasificación, ordenación de la información física y/o
electrónica, conforme a las series documentales y/o dependencias asignadas
2.2.2.3 Apoyar la actualización de los inventarios documentales de los expedientes del
de las series documentales asignadas, aplicando el Formato Único de
Inventario Documental –FUID.
2.2.2.4 Apoyar los proceso de validación de los expedientes físicos y/o electrónicos
que le sean asignados.
2.2.2.5 Apoyar los acompañamientos y/o capacitaciones a los usuarios internos para la
orientación en el cumplimiento de los procedimientos propios del proceso de gestión documental, y la implementación del SGDEA, como fortalecimiento en
la implementación de la política de gestión documental del Ministerio.
2.2.2.6 Apoyar las actividades operativas y administrativas del Grupo de apoyo
logístico y documental asignados, de acuerdo con los tiempos y procedimiento
establecido.</v>
          </cell>
          <cell r="AC214" t="str">
            <v>2.2.2.1 Apoyar en la implementación de los instrumentos archivísticos para la organización de los archivos institucionales, acorde a los lineamientos establecidos por el proceso de gestión documental del Ministerio.
2.2.2.2 Apoyar los procesos de clasificación, ordenación de la información física y/o electrónica, conforme a las series documentales y/o dependencias asignadas
2.2.2.3 Apoyar la actualización de los inventarios documentales de los expedientes del de las series documentales asignadas, aplicando el Formato Único de Inventario Documental –FUID.
2.2.2.4 Apoyar los proceso de validación de los expedientes físicos y/o electrónicos que le sean asignados.
2.2.2.5 Apoyar los acompañamientos y/o capacitaciones a los usuarios internos para la orientación en el cumplimiento de los procedimientos propios del proceso de gestión documental, y la implementación del SGDEA, como fortalecimiento en la implementación de la política de gestión documental del Ministerio.
2.2.2.6 Apoyar las actividades operativas y administrativas del Grupo de apoyo logístico y documental asignados, de acuerdo con los tiempos y procedimiento establecido.</v>
          </cell>
          <cell r="AD214" t="str">
            <v>Dirección Administrativa y Financiera</v>
          </cell>
          <cell r="AE214" t="str">
            <v>ANDRES FELIPE VALENCIA LOPEZ</v>
          </cell>
          <cell r="AF214">
            <v>75097407</v>
          </cell>
          <cell r="AG214" t="str">
            <v>Secretaria General</v>
          </cell>
          <cell r="AH214">
            <v>46037</v>
          </cell>
          <cell r="AI214">
            <v>46042</v>
          </cell>
          <cell r="AJ214">
            <v>46222</v>
          </cell>
          <cell r="AK214">
            <v>180</v>
          </cell>
          <cell r="AL214">
            <v>17786292</v>
          </cell>
          <cell r="AM214" t="str">
            <v>No</v>
          </cell>
          <cell r="AN214">
            <v>2964382</v>
          </cell>
          <cell r="AS214" t="str">
            <v>INVERSION</v>
          </cell>
          <cell r="AT214" t="str">
            <v>NACION</v>
          </cell>
          <cell r="AU214" t="str">
            <v>No</v>
          </cell>
          <cell r="AW214" t="str">
            <v>Supervisión</v>
          </cell>
          <cell r="AX214" t="str">
            <v>FANNY YANETH TORRES MESA</v>
          </cell>
          <cell r="AY214" t="str">
            <v>Cédula</v>
          </cell>
          <cell r="AZ214">
            <v>52065214</v>
          </cell>
          <cell r="BA214">
            <v>8</v>
          </cell>
          <cell r="BB214" t="str">
            <v xml:space="preserve">Profesional Especializado, Código 2028 Grado 19, de la Dirección Administrativa y Financiera – Coordinador Grupo Interno de Trabajo de Apoyo Logístico y Documental </v>
          </cell>
          <cell r="BC214">
            <v>46042</v>
          </cell>
          <cell r="BD214">
            <v>46038</v>
          </cell>
          <cell r="BE214" t="str">
            <v>SEGUROS DEL ESTADO S.A.</v>
          </cell>
          <cell r="BF214" t="str">
            <v>2 CUMPLIMIENTO</v>
          </cell>
          <cell r="BG214" t="str">
            <v>1 PÓLIZA</v>
          </cell>
          <cell r="CJ214">
            <v>46222</v>
          </cell>
          <cell r="CK214">
            <v>0</v>
          </cell>
          <cell r="CN214">
            <v>17786292</v>
          </cell>
          <cell r="CO214" t="e">
            <v>#N/A</v>
          </cell>
          <cell r="CP214" t="e">
            <v>#N/A</v>
          </cell>
          <cell r="CQ214" t="e">
            <v>#N/A</v>
          </cell>
          <cell r="CR214">
            <v>80111600</v>
          </cell>
          <cell r="CS214" t="str">
            <v>https://community.secop.gov.co/Public/Tendering/OpportunityDetail/Index?noticeUID=CO1.NTC.9545057&amp;isFromPublicArea=True&amp;isModal=true&amp;asPopupView=true</v>
          </cell>
          <cell r="CT214" t="str">
            <v>En Ejecucion</v>
          </cell>
          <cell r="CU214">
            <v>46053</v>
          </cell>
          <cell r="CW214" t="str">
            <v>ENERO</v>
          </cell>
          <cell r="CX214" t="e">
            <v>#N/A</v>
          </cell>
          <cell r="CY214">
            <v>1</v>
          </cell>
          <cell r="CZ214" t="e">
            <v>#VALUE!</v>
          </cell>
        </row>
        <row r="215">
          <cell r="D215" t="str">
            <v>216-2026</v>
          </cell>
          <cell r="E215" t="str">
            <v>CPS-130-2026</v>
          </cell>
          <cell r="F215" t="str">
            <v>Contrato de Prestacion De Servicios Profesionales</v>
          </cell>
          <cell r="G215" t="str">
            <v>Contratación directa</v>
          </cell>
          <cell r="H215" t="str">
            <v>ZULMA JANETH JIMENEZ CRUZ</v>
          </cell>
          <cell r="I215" t="str">
            <v>Cédula</v>
          </cell>
          <cell r="J215">
            <v>52425524</v>
          </cell>
          <cell r="K215">
            <v>1</v>
          </cell>
          <cell r="L215">
            <v>0</v>
          </cell>
          <cell r="M215" t="str">
            <v>Natural</v>
          </cell>
          <cell r="N215" t="str">
            <v>Ninguno</v>
          </cell>
          <cell r="O215">
            <v>28546</v>
          </cell>
          <cell r="P215">
            <v>46192</v>
          </cell>
          <cell r="Q215">
            <v>48</v>
          </cell>
          <cell r="R215" t="str">
            <v>INGENIERO INDUSTRIAL</v>
          </cell>
          <cell r="S215" t="str">
            <v xml:space="preserve">CALLE 10  # 11 18 SUR TORRE 17 APTO 765 PUERTA DEL SOL  </v>
          </cell>
          <cell r="T215" t="str">
            <v>BOGOTA D.C.</v>
          </cell>
          <cell r="U215" t="str">
            <v>COLOMBIA</v>
          </cell>
          <cell r="V215" t="str">
            <v>ZULMA.JIMENEZ@GMAIL.COM</v>
          </cell>
          <cell r="W215">
            <v>3194744696</v>
          </cell>
          <cell r="X215" t="str">
            <v>NA</v>
          </cell>
          <cell r="Y215" t="str">
            <v>NA</v>
          </cell>
          <cell r="Z215" t="str">
            <v>Titulo profesional + titulo especializacion de 22 meses de experiencia profesional a 32 meses de experiencia profesional (Resolución 861 de 2025)</v>
          </cell>
          <cell r="AA215" t="str">
            <v>EL/LA CONTRATISTA se obliga a prestar con plena autonomía, técnica y administrativa por sus propios medios, los servicios como profesional especializado al Grupo Interno de trabajo de Apoyo Financiero y Presupuestal, para apoyar las actividades relacionadas con el Sistema de Gestión de Calidad a cargo del grupo y las que se deriven del proceso de gestión financiera.</v>
          </cell>
          <cell r="AB215" t="str">
            <v>2.2.2.1 Apoyar la implementación y mantenimiento de los procedimientos
del Sistema de Gestión de Calidad (SGC) que sean pertinentes al
Grupo Interno de Trabajo de Apoyo Financiero y Presupuestal.
2.2.2.2 Realizar seguimiento y revisión frente a la adecuada ejecución,
reporte y cumplimiento del programa estratégico, Planes, Riesgos,
Indicadores y demás tareas del sistema de gestión de calidad
GINA; así como el seguimiento a las actividades del plan de acción
institucional, a cargo del Grupo Interno de Trabajo de Apoyo
Financiero y Presupuestal.
2.2.2.3 Realizar la revisión y seguimiento en relación con la actualización
documental (Procedimientos, guías, instructivos, anexos y
formatos) cargados en el sistema de Gestión de Calidad de la
entidad y que corresponden a los procesos a cargo de Grupo
Interno de Trabajo de Apoyo Financiero y Presupuestal.
2.2.2.4 Realizar la revisión y seguimiento en relación con la actualización
documental (Procedimientos, guías, instructivos, anexos y
formatos) cargados en el sistema de Gestión de Calidad de la
entidad y que corresponden a los procesos a cargo de Grupo
Interno de Trabajo de Apoyo Financiero y Presupuestal.
2.2.2.5 Colaborar en la preparación y ejecución de auditorías internas o
externas relacionadas con el SGC en el ámbito de sus funciones,
suministrando la información y el soporte requeridos.
2.2.2.6 Contribuir en la identificación y gestión de riesgos y oportunidades
asociados a los procesos financieros y presupuestales, en el marco
de la mejora continua del SGC.
2.2.2.7 Apoyar en la formulación, ejecución y seguimiento del presupuesto
de la ENTIDAD, conforme a la normativa vigente y las directrices
internas.</v>
          </cell>
          <cell r="AC215" t="str">
            <v>2.2.2.1 Apoyar la implementación y mantenimiento de los procedimientos del Sistema de Gestión de Calidad (SGC) que sean pertinentes al Grupo Interno de Trabajo de Apoyo Financiero y Presupuestal.
2.2.2.2 Realizar seguimiento y revisión frente a la adecuada ejecución, reporte y cumplimiento del programa estratégico, Planes, Riesgos, Indicadores y demás tareas del sistema de gestión de calidad GINA; así como el seguimiento a las actividades del plan de acción institucional, a cargo del Grupo Interno de Trabajo de Apoyo Financiero y Presupuestal.
2.2.2.3 Realizar la revisión y seguimiento en relación con la actualización documental (Procedimientos, guías, instructivos, anexos y formatos) cargados en el sistema de Gestión de Calidad de la entidad y que corresponden a los procesos a cargo de Grupo Interno de Trabajo de Apoyo Financiero y Presupuestal.
2.2.2.4 Realizar la revisión y seguimiento en relación con la actualización documental (Procedimientos, guías, instructivos, anexos y formatos) cargados en el sistema de Gestión de Calidad de la entidad y que corresponden a los procesos a cargo de Grupo Interno de Trabajo de Apoyo Financiero y Presupuestal.
2.2.2.5 Colaborar en la preparación y ejecución de auditorías internas o externas relacionadas con el SGC en el ámbito de sus funciones, suministrando la información y el soporte requeridos.
2.2.2.6 Contribuir en la identificación y gestión de riesgos y oportunidades asociados a los procesos financieros y presupuestales, en el marco de la mejora continua del SGC.
2.2.2.7 Apoyar en la formulación, ejecución y seguimiento del presupuesto de la ENTIDAD, conforme a la normativa vigente y las directrices internas.</v>
          </cell>
          <cell r="AD215" t="str">
            <v>Dirección Administrativa y Financiera</v>
          </cell>
          <cell r="AE215" t="str">
            <v>ANDRES FELIPE VALENCIA LOPEZ</v>
          </cell>
          <cell r="AF215">
            <v>75097407</v>
          </cell>
          <cell r="AG215" t="str">
            <v>Secretaria General</v>
          </cell>
          <cell r="AH215">
            <v>46038</v>
          </cell>
          <cell r="AI215">
            <v>46044</v>
          </cell>
          <cell r="AJ215">
            <v>46224</v>
          </cell>
          <cell r="AK215">
            <v>180</v>
          </cell>
          <cell r="AL215">
            <v>42000000</v>
          </cell>
          <cell r="AM215" t="str">
            <v>No</v>
          </cell>
          <cell r="AN215">
            <v>7000000</v>
          </cell>
          <cell r="AS215" t="str">
            <v>INVERSION</v>
          </cell>
          <cell r="AT215" t="str">
            <v>NACION</v>
          </cell>
          <cell r="AU215" t="str">
            <v>No</v>
          </cell>
          <cell r="AW215" t="str">
            <v>Supervisión</v>
          </cell>
          <cell r="AX215" t="str">
            <v>LUZ MYRIAM LOZADA MARTIN</v>
          </cell>
          <cell r="AY215" t="str">
            <v>Cédula</v>
          </cell>
          <cell r="AZ215">
            <v>52237315</v>
          </cell>
          <cell r="BA215">
            <v>2</v>
          </cell>
          <cell r="BB215" t="str">
            <v>Profesional Especializado, Código 2028 Grado 19</v>
          </cell>
          <cell r="BC215">
            <v>46044</v>
          </cell>
          <cell r="BD215">
            <v>46043</v>
          </cell>
          <cell r="BE215" t="str">
            <v>COMPAÑIA MUNDIAL DE SEGUROS S.A</v>
          </cell>
          <cell r="BF215" t="str">
            <v>2 CUMPLIMIENTO</v>
          </cell>
          <cell r="BG215" t="str">
            <v>1 PÓLIZA</v>
          </cell>
          <cell r="CJ215">
            <v>46224</v>
          </cell>
          <cell r="CK215">
            <v>0</v>
          </cell>
          <cell r="CN215">
            <v>42000000</v>
          </cell>
          <cell r="CO215" t="e">
            <v>#N/A</v>
          </cell>
          <cell r="CP215" t="e">
            <v>#N/A</v>
          </cell>
          <cell r="CQ215" t="e">
            <v>#N/A</v>
          </cell>
          <cell r="CR215">
            <v>80111600</v>
          </cell>
          <cell r="CS215" t="str">
            <v>https://community.secop.gov.co/Public/Tendering/OpportunityDetail/Index?noticeUID=CO1.NTC.9545595&amp;isFromPublicArea=True&amp;isModal=true&amp;asPopupView=true</v>
          </cell>
          <cell r="CT215" t="str">
            <v>En Ejecucion</v>
          </cell>
          <cell r="CU215">
            <v>46053</v>
          </cell>
          <cell r="CW215" t="str">
            <v>ENERO</v>
          </cell>
          <cell r="CX215" t="e">
            <v>#N/A</v>
          </cell>
          <cell r="CY215">
            <v>10</v>
          </cell>
          <cell r="CZ215" t="e">
            <v>#VALUE!</v>
          </cell>
        </row>
        <row r="216">
          <cell r="D216" t="str">
            <v>217-2026</v>
          </cell>
          <cell r="E216" t="str">
            <v>CPS-131-2026</v>
          </cell>
          <cell r="F216" t="str">
            <v>Contrato de Prestacion De Servicios Profesionales</v>
          </cell>
          <cell r="G216" t="str">
            <v>Contratación directa</v>
          </cell>
          <cell r="H216" t="str">
            <v>SENOVIA ROSA ESPITIA MONTES</v>
          </cell>
          <cell r="I216" t="str">
            <v>Cédula</v>
          </cell>
          <cell r="J216">
            <v>1067929063</v>
          </cell>
          <cell r="K216">
            <v>7</v>
          </cell>
          <cell r="L216" t="str">
            <v>FEMENINO</v>
          </cell>
          <cell r="M216" t="str">
            <v>Natural</v>
          </cell>
          <cell r="N216" t="str">
            <v>Ninguno</v>
          </cell>
          <cell r="O216">
            <v>34392</v>
          </cell>
          <cell r="P216">
            <v>46192</v>
          </cell>
          <cell r="Q216">
            <v>32</v>
          </cell>
          <cell r="R216" t="str">
            <v>DERECHO</v>
          </cell>
          <cell r="S216" t="str">
            <v>CALLE 4 MANZANA C LOTE 16 BARRIO EL POBLADO</v>
          </cell>
          <cell r="T216" t="str">
            <v>MONTERIA</v>
          </cell>
          <cell r="U216" t="str">
            <v>COLOMBIA</v>
          </cell>
          <cell r="V216" t="str">
            <v>SRMONTES94@GMAIL.COM</v>
          </cell>
          <cell r="W216">
            <v>3026052377</v>
          </cell>
          <cell r="X216" t="str">
            <v>NA</v>
          </cell>
          <cell r="Y216" t="str">
            <v>NA</v>
          </cell>
          <cell r="Z216" t="str">
            <v>Titulo profesional + titulo especializacion de 0 meses de experiencia profesional a 22 meses de experiencia profesional (Resolución 861 de 2025)</v>
          </cell>
          <cell r="AA216" t="str">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ell>
          <cell r="AB216"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Proyectar las respuestas jurídicas a requerimientos y/o derechos de
petición de cualquier índole que sean asignados.
2.2.2.3 Asistir a las audiencias, mesas de trabajo, reuniones y actividades
programadas a las cuales sea convocado.
2.2.2.4 Apoyar en las capacitaciones requerida por la secretaria general en
virtud de los procesos y procedimientos a cargo del área.
2.2.2.5 Apoyar a las áreas en la estructuración jurídica de los contratos de
prestación de servicios profesionales y/o apoyo a la gestión y
realizar las recomendaciones necesarias y requeridas para el
correcto desarrollo de los procesos contractuales.
2.2.2.6 Realizar seguimiento, revisión y elaboración de las actas de cierres
de expedientes contractuales de las diferentes modalidades de
selección, tanto de personas jurídicas como naturales.
2.2.2.7 Apoyar la revisión y trámite de liquidación o cierre de contratos y/o
convenios que le sean asignados.
2.2.2.8 Mantener actualizada la información de las bases de datos
destinadas al seguimiento y control de la gestión, así como los
sistemas de gestión archivo como AZ DIGITAL y demás, de
conformidad con la gestión adelantada a los trámites asignados</v>
          </cell>
          <cell r="AC216"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Proyectar las respuestas jurídicas a requerimientos y/o derechos de petición de cualquier índole que sean asignados.
2.2.2.3 Asistir a las audiencias, mesas de trabajo, reuniones y actividades programadas a las cuales sea convocado.
2.2.2.4 Apoyar en las capacitaciones requerida por la secretaria general en virtud de los procesos y procedimientos a cargo del área.
2.2.2.5 Apoyar a las áreas en la estructuración jurídica de los contratos de prestación de servicios profesionales y/o apoyo a la gestión y realizar las recomendaciones necesarias y requeridas para el correcto desarrollo de los procesos contractuales.
2.2.2.6 Realizar seguimiento, revisión y elaboración de las actas de cierres de expedientes contractuales de las diferentes modalidades de selección, tanto de personas jurídicas como naturales.
2.2.2.7 Apoyar la revisión y trámite de liquidación o cierre de contratos y/o convenios que le sean asignados.
2.2.2.8 Mantener actualizada la información de las bases de datos destinadas al seguimiento y control de la gestión, así como los sistemas de gestión archivo como AZ DIGITAL y demás, de conformidad con la gestión adelantada a los trámites asignados</v>
          </cell>
          <cell r="AD216" t="str">
            <v>Secretaría General</v>
          </cell>
          <cell r="AE216" t="str">
            <v>ANDRES FELIPE VALENCIA LOPEZ</v>
          </cell>
          <cell r="AF216">
            <v>75097407</v>
          </cell>
          <cell r="AG216" t="str">
            <v>Secretaria General</v>
          </cell>
          <cell r="AH216">
            <v>46038</v>
          </cell>
          <cell r="AI216">
            <v>46043</v>
          </cell>
          <cell r="AJ216">
            <v>46223</v>
          </cell>
          <cell r="AK216">
            <v>180</v>
          </cell>
          <cell r="AL216">
            <v>39000000</v>
          </cell>
          <cell r="AM216" t="str">
            <v>No</v>
          </cell>
          <cell r="AN216">
            <v>6500000</v>
          </cell>
          <cell r="AS216" t="str">
            <v>INVERSION</v>
          </cell>
          <cell r="AT216" t="str">
            <v>NACION</v>
          </cell>
          <cell r="AU216" t="str">
            <v>No</v>
          </cell>
          <cell r="AW216" t="str">
            <v>Supervisión</v>
          </cell>
          <cell r="AX216" t="str">
            <v>ANDRES FELIPE VALENCIA LOPEZ</v>
          </cell>
          <cell r="AY216" t="str">
            <v>Cédula</v>
          </cell>
          <cell r="AZ216">
            <v>75097407</v>
          </cell>
          <cell r="BA216">
            <v>3</v>
          </cell>
          <cell r="BB216">
            <v>0</v>
          </cell>
          <cell r="BC216">
            <v>46043</v>
          </cell>
          <cell r="BD216">
            <v>46041</v>
          </cell>
          <cell r="BE216" t="str">
            <v>SEGUROS DEL ESTADO S.A.</v>
          </cell>
          <cell r="BF216" t="str">
            <v>2 CUMPLIMIENTO</v>
          </cell>
          <cell r="BG216" t="str">
            <v>1 PÓLIZA</v>
          </cell>
          <cell r="CJ216">
            <v>46223</v>
          </cell>
          <cell r="CK216">
            <v>0</v>
          </cell>
          <cell r="CN216">
            <v>39000000</v>
          </cell>
          <cell r="CO216" t="e">
            <v>#N/A</v>
          </cell>
          <cell r="CP216" t="e">
            <v>#N/A</v>
          </cell>
          <cell r="CQ216" t="e">
            <v>#N/A</v>
          </cell>
          <cell r="CR216">
            <v>80111600</v>
          </cell>
          <cell r="CS216" t="str">
            <v>https://community.secop.gov.co/Public/Tendering/OpportunityDetail/Index?noticeUID=CO1.NTC.9550170&amp;isFromPublicArea=True&amp;isModal=true&amp;asPopupView=true</v>
          </cell>
          <cell r="CT216" t="str">
            <v>En Ejecucion</v>
          </cell>
          <cell r="CU216">
            <v>46053</v>
          </cell>
          <cell r="CW216" t="str">
            <v>ENERO</v>
          </cell>
          <cell r="CX216" t="e">
            <v>#N/A</v>
          </cell>
          <cell r="CY216">
            <v>4</v>
          </cell>
          <cell r="CZ216" t="e">
            <v>#VALUE!</v>
          </cell>
        </row>
        <row r="217">
          <cell r="D217" t="str">
            <v>218-2026</v>
          </cell>
          <cell r="E217" t="str">
            <v>.CPS-132-2026</v>
          </cell>
          <cell r="F217" t="str">
            <v>Contrato de Prestacion De Servicios Profesionales</v>
          </cell>
          <cell r="G217" t="str">
            <v>Contratación directa</v>
          </cell>
          <cell r="H217" t="str">
            <v>CINDY STEPHANIE AGUIRRE ROJAS</v>
          </cell>
          <cell r="I217" t="str">
            <v>Cédula</v>
          </cell>
          <cell r="J217">
            <v>1030549086</v>
          </cell>
          <cell r="K217">
            <v>0</v>
          </cell>
          <cell r="L217" t="str">
            <v>FEMENINO</v>
          </cell>
          <cell r="M217" t="str">
            <v>Natural</v>
          </cell>
          <cell r="N217" t="str">
            <v>Ninguno</v>
          </cell>
          <cell r="O217">
            <v>32362</v>
          </cell>
          <cell r="P217">
            <v>46192</v>
          </cell>
          <cell r="Q217">
            <v>37</v>
          </cell>
          <cell r="R217" t="str">
            <v>ABOGADO</v>
          </cell>
          <cell r="S217" t="str">
            <v>CALLE 18 86 55 TORRE 5 APTO 601</v>
          </cell>
          <cell r="T217" t="str">
            <v>BOGOTA D.C.</v>
          </cell>
          <cell r="U217" t="str">
            <v>COLOMBIA</v>
          </cell>
          <cell r="V217" t="str">
            <v>CINDY.SAGUIRRE@GMAIL.COM</v>
          </cell>
          <cell r="W217">
            <v>3108846558</v>
          </cell>
          <cell r="X217" t="str">
            <v>NA</v>
          </cell>
          <cell r="Y217" t="str">
            <v>NA</v>
          </cell>
          <cell r="Z217" t="str">
            <v>Titulo profesional + titulo especializacion de 22 meses de experiencia profesional a 32 meses de experiencia profesional (Resolución 861 de 2025)</v>
          </cell>
          <cell r="AA217" t="str">
            <v>EL CONTRATISTA se obliga a prestar a LA ENTIDAD, con autonomía técnica y administrativa, los servicios profesionales especializados de apoyo jurídico a la Secretaría General, relacionados con el control disciplinario interno del Ministerio de Ciencia, Tecnología e Innovación, incluyendo la elaboración, revisión, verificación y análisis jurídico de los requerimientos elevados por los órganos de control y otras autoridades administrativas competentes, conforme a la normatividad vigente y a
los lineamientos institucionales.</v>
          </cell>
          <cell r="AB217" t="str">
            <v>2.2.2.1 Participar en el desarrollo del control disciplinario interno de la entidad, con
el fin de minimizar la ocurrencia de hechos por acción u omisión.
2.2.2.2 Apoyar en la proyección y sustanciación de las actuaciones disciplinarias que
le sean asignadas en etapa de instrucción.
2.2.2.3 Surtir las comunicaciones y notificaciones derivadas de las actuaciones que
se adelanten dentro de los procesos disciplinarios en los términos y forma
establecida en la normatividad disciplinaria vigente.
2.2.2.4 Apoyar el seguimiento a las actuaciones disciplinarias asignadas para evitar
la ocurrencia de la prescripción.
2.2.2.5 Mantener actualizados y alimentar los registros de los documentos
relacionados con los procesos disciplinarios adelantados en la Secretaría
General en etapa de instrucción.
2.2.2.6 Alimentar la base de datos de control y seguimiento de las actuaciones
disciplinarias que ingresen a la Secretaría General, así como mantener
actualizada la misma en sus diferentes fases.
2.2.2.7 Generar y preservar los registros de las actividades ejecutadas de acuerdo
con la información administrada y manejada en el desarrollo del objeto
contractual.
2.2.2.8 Implementar las medidas necesarias para asegurar la confidencialidad y
disponibilidad de la información, así como el cuidado e integridad de los
bienes, información y personas investigadas.</v>
          </cell>
          <cell r="AC217" t="str">
            <v>2.2.2.1 Participar en el desarrollo del control disciplinario interno de la entidad, con el fin de minimizar la ocurrencia de hechos por acción u omisión.
2.2.2.2 Apoyar en la proyección y sustanciación de las actuaciones disciplinarias que le sean asignadas en etapa de instrucción.
2.2.2.3 Surtir las comunicaciones y notificaciones derivadas de las actuaciones que se adelanten dentro de los procesos disciplinarios en los términos y forma establecida en la normatividad disciplinaria vigente.
2.2.2.4 Apoyar el seguimiento a las actuaciones disciplinarias asignadas para evitar la ocurrencia de la prescripción.
2.2.2.5 Mantener actualizados y alimentar los registros de los documentos relacionados con los procesos disciplinarios adelantados en la Secretaría General en etapa de instrucción.
2.2.2.6 Alimentar la base de datos de control y seguimiento de las actuaciones disciplinarias que ingresen a la Secretaría General, así como mantener actualizada la misma en sus diferentes fases.
2.2.2.7 Generar y preservar los registros de las actividades ejecutadas de acuerdo con la información administrada y manejada en el desarrollo del objeto contractual.
2.2.2.8 Implementar las medidas necesarias para asegurar la confidencialidad y disponibilidad de la información, así como el cuidado e integridad de los bienes, información y personas investigadas.</v>
          </cell>
          <cell r="AD217" t="str">
            <v>Secretaría General</v>
          </cell>
          <cell r="AE217" t="str">
            <v>ANDRES FELIPE VALENCIA LOPEZ</v>
          </cell>
          <cell r="AF217">
            <v>75097407</v>
          </cell>
          <cell r="AG217" t="str">
            <v>Secretaria General</v>
          </cell>
          <cell r="AH217">
            <v>46038</v>
          </cell>
          <cell r="AI217">
            <v>46048</v>
          </cell>
          <cell r="AJ217">
            <v>46228</v>
          </cell>
          <cell r="AK217">
            <v>180</v>
          </cell>
          <cell r="AL217">
            <v>47580000</v>
          </cell>
          <cell r="AM217" t="str">
            <v>No</v>
          </cell>
          <cell r="AN217">
            <v>7930000</v>
          </cell>
          <cell r="AS217" t="str">
            <v>INVERSION</v>
          </cell>
          <cell r="AT217" t="str">
            <v>NACION</v>
          </cell>
          <cell r="AU217" t="str">
            <v>No</v>
          </cell>
          <cell r="AW217" t="str">
            <v>Supervisión</v>
          </cell>
          <cell r="AX217" t="str">
            <v>ANDRES FELIPE VALENCIA LOPEZ</v>
          </cell>
          <cell r="AY217" t="str">
            <v>Cédula</v>
          </cell>
          <cell r="AZ217">
            <v>75097407</v>
          </cell>
          <cell r="BA217">
            <v>3</v>
          </cell>
          <cell r="BB217">
            <v>0</v>
          </cell>
          <cell r="BC217">
            <v>46043</v>
          </cell>
          <cell r="BD217">
            <v>46038</v>
          </cell>
          <cell r="BE217" t="str">
            <v>COMPAÑIA MUNDIAL DE SEGUROS S.A</v>
          </cell>
          <cell r="BF217" t="str">
            <v>2 CUMPLIMIENTO</v>
          </cell>
          <cell r="BG217" t="str">
            <v>1 PÓLIZA</v>
          </cell>
          <cell r="CJ217">
            <v>46228</v>
          </cell>
          <cell r="CK217">
            <v>0</v>
          </cell>
          <cell r="CN217">
            <v>47580000</v>
          </cell>
          <cell r="CO217" t="e">
            <v>#N/A</v>
          </cell>
          <cell r="CP217" t="e">
            <v>#N/A</v>
          </cell>
          <cell r="CQ217" t="e">
            <v>#N/A</v>
          </cell>
          <cell r="CR217">
            <v>80111600</v>
          </cell>
          <cell r="CS217" t="str">
            <v>https://community.secop.gov.co/Public/Tendering/OpportunityDetail/Index?noticeUID=CO1.NTC.9567355&amp;isFromPublicArea=True&amp;isModal=true&amp;asPopupView=true</v>
          </cell>
          <cell r="CT217" t="str">
            <v>En Ejecucion</v>
          </cell>
          <cell r="CU217">
            <v>46053</v>
          </cell>
          <cell r="CW217" t="str">
            <v>ENERO</v>
          </cell>
          <cell r="CX217" t="e">
            <v>#N/A</v>
          </cell>
          <cell r="CY217">
            <v>0</v>
          </cell>
          <cell r="CZ217" t="e">
            <v>#VALUE!</v>
          </cell>
        </row>
        <row r="218">
          <cell r="D218" t="str">
            <v>219-2026</v>
          </cell>
          <cell r="E218" t="str">
            <v>CPS-133-2026</v>
          </cell>
          <cell r="F218" t="str">
            <v>Contrato de Prestacion De Servicios Profesionales</v>
          </cell>
          <cell r="G218" t="str">
            <v>Contratación directa</v>
          </cell>
          <cell r="H218" t="str">
            <v>GLUDY TATIANA AYALA FLOREZ</v>
          </cell>
          <cell r="I218" t="str">
            <v>Cédula</v>
          </cell>
          <cell r="J218">
            <v>1024478071</v>
          </cell>
          <cell r="K218">
            <v>3</v>
          </cell>
          <cell r="L218" t="str">
            <v>FEMENINO</v>
          </cell>
          <cell r="M218" t="str">
            <v>Natural</v>
          </cell>
          <cell r="N218" t="str">
            <v>Ninguno</v>
          </cell>
          <cell r="O218">
            <v>32102</v>
          </cell>
          <cell r="P218">
            <v>46192</v>
          </cell>
          <cell r="Q218">
            <v>38</v>
          </cell>
          <cell r="R218" t="str">
            <v>ADMINISTRADOR DE EMPRESAS</v>
          </cell>
          <cell r="S218" t="str">
            <v xml:space="preserve">CALLE 34  # 2 15 CONJUNTO RESIDENCIAL PARQUES DE SAN MATEO II INTERIOR 25 APTO 103 </v>
          </cell>
          <cell r="T218" t="str">
            <v>BOGOTA D.C.</v>
          </cell>
          <cell r="U218" t="str">
            <v>COLOMBIA</v>
          </cell>
          <cell r="V218" t="str">
            <v>GTAYALAF@GMAIL.COM</v>
          </cell>
          <cell r="W218">
            <v>3003238072</v>
          </cell>
          <cell r="X218" t="str">
            <v>NA</v>
          </cell>
          <cell r="Y218" t="str">
            <v>NA</v>
          </cell>
          <cell r="Z218" t="str">
            <v>Titulo profesional + titulo especializacion de 22 meses de experiencia profesional a 32 meses de experiencia profesional (Resolución 861 de 2025)</v>
          </cell>
          <cell r="AA218" t="str">
            <v>EL/LA CONTRATISTA se obliga a prestar sus servicios profesionales especializados con plena autonomía técnica, administrativa y financiera, para brindar apoyo a la Dirección Financiera y Administrativa del Ministerio de Ciencia, Tecnología e Innovación en el análisis y evaluación de la gestión estratégica y de riesgos a su cargo, así como en la revisión, seguimiento y fortalecimiento de los planes de mejoramiento, proporcionando un acompañamiento integral para su respectivo cumplimiento.</v>
          </cell>
          <cell r="AB218" t="str">
            <v>2.2.2.1 Revisar y apoyar la atención de los requerimientos de los órganos
de control sirviendo como enlace de la Dirección, en la
construcción, seguimiento y ejecución de los planes de
mejoramiento.
2.2.2.2. Llevar a cabo las acciones necesarias para un eficiente seguimiento
y respuesta a los asuntos de carácter administrativo y operativo
que surjan en el desarrollo de las actividades diarias de la Dirección
que sean efectuados por las diferentes dependencias del Ministerio.
2.2.2.3. Realizar seguimiento y revisión frente a la adecuada ejecución,
reporte y cumplimiento del programa estratégico, Planes, Riesgos,
Indicadores y demás tareas del sistema de gestión de calidad
GINA; así como el seguimiento a las actividades del plan de acción
institucional, a cargo de la Dirección Administrativa y Financiera.
2.2.2.4. Realizar el acompañamiento, revisión y seguimiento de las
actividades necesarias para llevar a cabo una completa y adecuada
planeación institucional, alineada con lo trazado en el plan de
acción institucional, a cargo de la Dirección Administrativa y
Financiera.
2.2.2.5. Realizar el acompañamiento, revisión y seguimiento en relación con
la actualización documental (Procedimientos, guías, instructivos,
anexos y formatos) cargados en el sistema de Gestión de Calidad
de la entidad y que corresponden a los procesos de la Dirección
Administrativa y Financiera.
2.2.2.6. Apoyar las actividades de consolidación, seguimiento y reporte del
plan de austeridad del gasto del Ministerio.
2.2.2.7. Apoyar las actividades de consolidación, seguimiento y reporte del
plan de austeridad del gasto del Ministerio. 
2.2.2.8 Realizar la revisión de las agendas y de las actas de los comités en
los que por delegación participa la Dirección Administrativa y
Financiera.
2.2.2.9 Apoyar a la Dirección en el seguimiento periódico de la
implementación de los instrumentos y herramientas tecnológicas
que se gestionen para la mejora continua de los procesos.
2.2.2.10 Asistir a las mesas de trabajo, reuniones y demás actividades
programadas y a las cuales sea convocado o delegado por parte de
la Dirección Administrativa y Financiera.</v>
          </cell>
          <cell r="AC218" t="str">
            <v>2.2.2.1 Revisar y apoyar la atención de los requerimientos de los órganos de control sirviendo como enlace de la Dirección, en la construcción, seguimiento y ejecución de los planes de mejoramiento.
2.2.2.2. Llevar a cabo las acciones necesarias para un eficiente seguimiento y respuesta a los asuntos de carácter administrativo y operativo que surjan en el desarrollo de las actividades diarias de la Dirección que sean efectuados por las diferentes dependencias del Ministerio.
2.2.2.3. Realizar seguimiento y revisión frente a la adecuada ejecución, reporte y cumplimiento del programa estratégico, Planes, Riesgos, Indicadores y demás tareas del sistema de gestión de calidad GINA; así como el seguimiento a las actividades del plan de acción institucional, a cargo de la Dirección Administrativa y Financiera.
2.2.2.4. Realizar el acompañamiento, revisión y seguimiento de las actividades necesarias para llevar a cabo una completa y adecuada planeación institucional, alineada con lo trazado en el plan de acción institucional, a cargo de la Dirección Administrativa y Financiera.
2.2.2.5. Realizar el acompañamiento, revisión y seguimiento en relación con la actualización documental (Procedimientos, guías, instructivos, anexos y formatos) cargados en el sistema de Gestión de Calidad de la entidad y que corresponden a los procesos de la Dirección Administrativa y Financiera.
2.2.2.6. Apoyar las actividades de consolidación, seguimiento y reporte del plan de austeridad del gasto del Ministerio.
2.2.2.7. Apoyar las actividades de consolidación, seguimiento y reporte del plan de austeridad del gasto del Ministerio. 
2.2.2.8 Realizar la revisión de las agendas y de las actas de los comités en los que por delegación participa la Dirección Administrativa y Financiera.
2.2.2.9 Apoyar a la Dirección en el seguimiento periódico de la implementación de los instrumentos y herramientas tecnológicas que se gestionen para la mejora continua de los procesos.
2.2.2.10 Asistir a las mesas de trabajo, reuniones y demás actividades programadas y a las cuales sea convocado o delegado por parte de la Dirección Administrativa y Financiera.</v>
          </cell>
          <cell r="AD218" t="str">
            <v>Dirección Administrativa y Financiera</v>
          </cell>
          <cell r="AE218" t="str">
            <v>ANDRES FELIPE VALENCIA LOPEZ</v>
          </cell>
          <cell r="AF218">
            <v>75097407</v>
          </cell>
          <cell r="AG218" t="str">
            <v>Secretaria General</v>
          </cell>
          <cell r="AH218">
            <v>46041</v>
          </cell>
          <cell r="AI218">
            <v>46164</v>
          </cell>
          <cell r="AJ218">
            <v>46164</v>
          </cell>
          <cell r="AK218">
            <v>0</v>
          </cell>
          <cell r="AL218">
            <v>52530000</v>
          </cell>
          <cell r="AM218" t="str">
            <v>No</v>
          </cell>
          <cell r="AN218">
            <v>8755000</v>
          </cell>
          <cell r="AS218" t="str">
            <v>INVERSION</v>
          </cell>
          <cell r="AT218" t="str">
            <v>NACION</v>
          </cell>
          <cell r="AU218" t="str">
            <v>No</v>
          </cell>
          <cell r="AW218" t="str">
            <v>Supervisión</v>
          </cell>
          <cell r="AX218" t="str">
            <v>MIGUEL ANGEL LAVERDE SARMIENTO</v>
          </cell>
          <cell r="AY218" t="str">
            <v>Cédula</v>
          </cell>
          <cell r="AZ218">
            <v>1018406933</v>
          </cell>
          <cell r="BA218">
            <v>7</v>
          </cell>
          <cell r="BB218" t="str">
            <v>Director Administrativo y Financiero</v>
          </cell>
          <cell r="BE218" t="str">
            <v>NINGUNA</v>
          </cell>
          <cell r="BF218" t="str">
            <v>2 CUMPLIMIENTO</v>
          </cell>
          <cell r="BG218" t="str">
            <v>1 PÓLIZA</v>
          </cell>
          <cell r="CH218">
            <v>46164</v>
          </cell>
          <cell r="CI218">
            <v>0</v>
          </cell>
          <cell r="CJ218">
            <v>46144</v>
          </cell>
          <cell r="CK218">
            <v>0</v>
          </cell>
          <cell r="CL218">
            <v>46164</v>
          </cell>
          <cell r="CM218" t="str">
            <v>TERMINADO ANTICIPADAMENTE Y LIQUIDACION //</v>
          </cell>
          <cell r="CN218">
            <v>0</v>
          </cell>
          <cell r="CO218" t="e">
            <v>#N/A</v>
          </cell>
          <cell r="CP218" t="e">
            <v>#N/A</v>
          </cell>
          <cell r="CQ218" t="e">
            <v>#N/A</v>
          </cell>
          <cell r="CR218">
            <v>80111600</v>
          </cell>
          <cell r="CS218" t="str">
            <v>https://community.secop.gov.co/Public/Tendering/OpportunityDetail/Index?noticeUID=CO1.NTC.9563545&amp;isFromPublicArea=True&amp;isModal=true&amp;asPopupView=true</v>
          </cell>
          <cell r="CT218" t="str">
            <v>Terminado Anticipadamente</v>
          </cell>
          <cell r="CU218">
            <v>46173</v>
          </cell>
          <cell r="CV218">
            <v>46173</v>
          </cell>
          <cell r="CW218" t="str">
            <v>MAYO</v>
          </cell>
          <cell r="CX218" t="e">
            <v>#N/A</v>
          </cell>
          <cell r="CY218">
            <v>8</v>
          </cell>
          <cell r="CZ218" t="e">
            <v>#VALUE!</v>
          </cell>
        </row>
        <row r="219">
          <cell r="D219" t="str">
            <v>220-2026</v>
          </cell>
          <cell r="E219" t="str">
            <v>CPS-134-2026</v>
          </cell>
          <cell r="F219" t="str">
            <v>Contrato de Prestacion De Servicios Profesionales</v>
          </cell>
          <cell r="G219" t="str">
            <v>Contratación directa</v>
          </cell>
          <cell r="H219" t="str">
            <v>SERGIO SANTIAGO DUARTE ROJAS</v>
          </cell>
          <cell r="I219" t="str">
            <v>Cédula</v>
          </cell>
          <cell r="J219">
            <v>1007157323</v>
          </cell>
          <cell r="K219">
            <v>5</v>
          </cell>
          <cell r="L219" t="str">
            <v>MASCULINO</v>
          </cell>
          <cell r="M219" t="str">
            <v>Natural</v>
          </cell>
          <cell r="N219" t="str">
            <v>Ninguno</v>
          </cell>
          <cell r="O219">
            <v>37697</v>
          </cell>
          <cell r="P219">
            <v>46192</v>
          </cell>
          <cell r="Q219">
            <v>23</v>
          </cell>
          <cell r="R219" t="str">
            <v>INGENIERO DE SISTEMAS</v>
          </cell>
          <cell r="S219" t="str">
            <v xml:space="preserve">TRANSVERSAL 12 C  # 6 3 SUR </v>
          </cell>
          <cell r="T219" t="str">
            <v>SOACHA</v>
          </cell>
          <cell r="U219" t="str">
            <v>COLOMBIA</v>
          </cell>
          <cell r="V219" t="str">
            <v>SERGIODUARTEDEV@GMAIL.COM</v>
          </cell>
          <cell r="W219">
            <v>3112600815</v>
          </cell>
          <cell r="X219" t="str">
            <v>NA</v>
          </cell>
          <cell r="Y219" t="str">
            <v>NA</v>
          </cell>
          <cell r="Z219" t="str">
            <v>Titulo profesional de 0 a 21 mas meses de experiencia profesional (Resolución 861 de 2025)</v>
          </cell>
          <cell r="AA219" t="str">
            <v>EL CONTRATISTA se compromete a prestar a la ENTIDAD, con plena autonomía técnica y administrativa, servicios profesionales para la gestión, administración y soporte funcional del Sistema Integrado de Gestión de Proyectos (SIGP), realizando actividades de atención de requerimientos, seguimiento a incidentes, articulación con proveedores y apoyo en la operación y mejora continua del sistema, conforme a los lineamientos del Ministerio de Ciencia, Tecnología e Innovación.</v>
          </cell>
          <cell r="AB219" t="str">
            <v>2.2.2.1. Operar, administrar y brindar soporte funcional al SIGP, garantizando su disponibilidad,
atención de requerimientos e incidentes, así como acompañamiento y asistencia a usuarios
del sistema.
2.2.2.2. Gestionar requerimientos, mejoras y evolución del SIGP, incluyendo el levantamiento y
validación de requerimientos, la coordinación de actividades de mejora continua y la gestión
del cambio frente a nuevas funcionalidades.
2.2.2.3. Gestionar despliegues, integraciones, versiones y cambios del SIGP en ambientes de
pruebas y producción, asegurando la correcta implementación de funcionalidades y el
funcionamiento de integraciones con otros sistemas.
2.2.2.4. Monitorear el desempeño, disponibilidad y estado del SIGP, identificando oportunidades de
optimización y garantizando el cumplimiento de estándares de seguridad de la información,
calidad y continuidad operativa.
2.2.2.5. Articular y gestionar proveedores y servicios asociados al SIGP, realizando seguimiento
técnico y contractual, y apoyando en la verificación de entregables y acuerdos de nivel de
servicio.
2.2.2.6. Verificar el cumplimiento normativo y documental del SIGP, asegurando la observancia de
lineamientos institucionales, sectoriales y de protección de datos, así como la elaboración y
actualización de documentación técnica y funcional.
2.2.2.7. Participar en la planificación, seguimiento y ejecución de proyectos tecnológicos
relacionados con el SIGP, elaborando informes de avance, gestionando hitos y participando en
la coordinación operativa de actividades del proyecto.</v>
          </cell>
          <cell r="AC219" t="str">
            <v>2.2.2.1. Operar, administrar y brindar soporte funcional al SIGP, garantizando su disponibilidad, atención de requerimientos e incidentes, así como acompañamiento y asistencia a usuarios del sistema.
2.2.2.2. Gestionar requerimientos, mejoras y evolución del SIGP, incluyendo el levantamiento y validación de requerimientos, la coordinación de actividades de mejora continua y la gestión del cambio frente a nuevas funcionalidades.
2.2.2.3. Gestionar despliegues, integraciones, versiones y cambios del SIGP en ambientes de pruebas y producción, asegurando la correcta implementación de funcionalidades y el funcionamiento de integraciones con otros sistemas.
2.2.2.4. Monitorear el desempeño, disponibilidad y estado del SIGP, identificando oportunidades de optimización y garantizando el cumplimiento de estándares de seguridad de la información, calidad y continuidad operativa.
2.2.2.5. Articular y gestionar proveedores y servicios asociados al SIGP, realizando seguimiento técnico y contractual, y apoyando en la verificación de entregables y acuerdos de nivel de servicio.
2.2.2.6. Verificar el cumplimiento normativo y documental del SIGP, asegurando la observancia de lineamientos institucionales, sectoriales y de protección de datos, así como la elaboración y actualización de documentación técnica y funcional.
2.2.2.7. Participar en la planificación, seguimiento y ejecución de proyectos tecnológicos relacionados con el SIGP, elaborando informes de avance, gestionando hitos y participando en la coordinación operativa de actividades del proyecto.</v>
          </cell>
          <cell r="AD219" t="str">
            <v>Oficina de Tecnologías y Sistemas de Información</v>
          </cell>
          <cell r="AE219" t="str">
            <v>ANDRES FELIPE VALENCIA LOPEZ</v>
          </cell>
          <cell r="AF219">
            <v>75097407</v>
          </cell>
          <cell r="AG219" t="str">
            <v>Secretaria General</v>
          </cell>
          <cell r="AH219">
            <v>46041</v>
          </cell>
          <cell r="AI219">
            <v>46042</v>
          </cell>
          <cell r="AJ219">
            <v>46222</v>
          </cell>
          <cell r="AK219">
            <v>180</v>
          </cell>
          <cell r="AL219">
            <v>24963000</v>
          </cell>
          <cell r="AM219" t="str">
            <v>No</v>
          </cell>
          <cell r="AN219">
            <v>4160500</v>
          </cell>
          <cell r="AS219" t="str">
            <v>INVERSION</v>
          </cell>
          <cell r="AT219" t="str">
            <v>NACION</v>
          </cell>
          <cell r="AU219" t="str">
            <v>No</v>
          </cell>
          <cell r="AW219" t="str">
            <v>Supervisión</v>
          </cell>
          <cell r="AX219" t="str">
            <v>JOSE IGNACION ESPAÑOL PEREZ</v>
          </cell>
          <cell r="AY219" t="str">
            <v>Cédula</v>
          </cell>
          <cell r="AZ219">
            <v>79873235</v>
          </cell>
          <cell r="BA219">
            <v>7</v>
          </cell>
          <cell r="BB219">
            <v>0</v>
          </cell>
          <cell r="BC219">
            <v>46042</v>
          </cell>
          <cell r="BD219">
            <v>46042</v>
          </cell>
          <cell r="BE219" t="str">
            <v>SEGUROS DEL ESTADO S.A.</v>
          </cell>
          <cell r="BF219" t="str">
            <v>2 CUMPLIMIENTO</v>
          </cell>
          <cell r="BG219" t="str">
            <v>1 PÓLIZA</v>
          </cell>
          <cell r="CJ219">
            <v>46222</v>
          </cell>
          <cell r="CK219">
            <v>0</v>
          </cell>
          <cell r="CN219">
            <v>24963000</v>
          </cell>
          <cell r="CO219" t="e">
            <v>#N/A</v>
          </cell>
          <cell r="CP219" t="e">
            <v>#N/A</v>
          </cell>
          <cell r="CQ219" t="e">
            <v>#N/A</v>
          </cell>
          <cell r="CR219">
            <v>80111600</v>
          </cell>
          <cell r="CS219" t="str">
            <v>https://community.secop.gov.co/Public/Tendering/OpportunityDetail/Index?noticeUID=CO1.NTC.9562733&amp;isFromPublicArea=True&amp;isModal=true&amp;asPopupView=true</v>
          </cell>
          <cell r="CT219" t="str">
            <v>En Ejecucion</v>
          </cell>
          <cell r="CU219">
            <v>46053</v>
          </cell>
          <cell r="CW219" t="str">
            <v>ENERO</v>
          </cell>
          <cell r="CX219" t="e">
            <v>#N/A</v>
          </cell>
          <cell r="CY219">
            <v>6</v>
          </cell>
          <cell r="CZ219" t="e">
            <v>#VALUE!</v>
          </cell>
        </row>
        <row r="220">
          <cell r="D220" t="str">
            <v>221-2026</v>
          </cell>
          <cell r="E220" t="str">
            <v>CPS-135-2026</v>
          </cell>
          <cell r="F220" t="str">
            <v>Contrato de Prestacion De Servicios Profesionales</v>
          </cell>
          <cell r="G220" t="str">
            <v>Contratación directa</v>
          </cell>
          <cell r="H220" t="str">
            <v>CESAR DANIEL GARCIA MANCILLA
CEDIDO A:
ZAIRA PATRICIA DIAZ OSORIO
CEDIDO A:
SERGIO ANDRES GOMEZ ORJUELA</v>
          </cell>
          <cell r="I220" t="str">
            <v>Cédula</v>
          </cell>
          <cell r="J220">
            <v>5821140</v>
          </cell>
          <cell r="K220">
            <v>4</v>
          </cell>
          <cell r="L220" t="str">
            <v>MASCULINO</v>
          </cell>
          <cell r="M220" t="str">
            <v>Natural</v>
          </cell>
          <cell r="N220" t="str">
            <v>Ninguno</v>
          </cell>
          <cell r="O220">
            <v>29164</v>
          </cell>
          <cell r="P220">
            <v>46192</v>
          </cell>
          <cell r="Q220">
            <v>46</v>
          </cell>
          <cell r="R220" t="str">
            <v>ABOGADO</v>
          </cell>
          <cell r="S220" t="str">
            <v xml:space="preserve">CARRERA 5  # 37 B 19 EDIFICIO FONTAINEBLEAU TORRE B APTO 401 </v>
          </cell>
          <cell r="T220" t="str">
            <v>HONDA</v>
          </cell>
          <cell r="U220" t="str">
            <v>COLOMBIA</v>
          </cell>
          <cell r="V220" t="str">
            <v>DR.DONSERGIO@HOTMAIL.COM</v>
          </cell>
          <cell r="W220">
            <v>3153925534</v>
          </cell>
          <cell r="X220" t="str">
            <v>NA</v>
          </cell>
          <cell r="Y220" t="str">
            <v>NA</v>
          </cell>
          <cell r="Z220" t="str">
            <v>Titulo profesional + titulo especializacion de 0 meses de experiencia profesional a 22 meses de experiencia profesional (Resolución 861 de 2025)</v>
          </cell>
          <cell r="AA220" t="str">
            <v>El CONTRATISTA se obliga a prestar a la ENTIDAD con plena autonomía técnica y administrativa los servicios profesionales especializados, a la Dirección de Talento Humano del Ministerio de Ciencia Tecnología e Innovación para brindar apoyo, acompañamiento y soporte jurídico en los procesos de gestión de Talento Humano de la Entidad, de conformidad con los procesos y los procedimientos definidos por el Ministerio y las normas que regulan la materia.</v>
          </cell>
          <cell r="AB220" t="str">
            <v>2.2.2.1
2.2.2.3 Apoyar el estudio y cumplimiento de requisitos para la vinculación de los servidores públicos al Ministerio
de Ciencia, Tecnología e Innovación.
2.2.2.4 Proyectar los actos administrativos y todo tipo de documentos que le sean asignados y que estén
asociados con las actividades relacionadas con la administración del personal, como lo son la selección,
vinculación y retiro de personal, la elaboración, modificación y ejecución de los planes institucionales que
tienen a cargo la Dirección, la ejecución de las actividades de salud y seguridad en el trabajo.
2.2.2.5 Asistir y apoyar a la Dirección de Talento Humano en las diferentes reuniones y comités a los cuales sea
convocado, realizando el acompañamiento en los temas que competen al cumplimiento de funciones a
cargo de la Dirección.
2.2.2.6 Apoyar con la revisión de respuestas de asuntos disciplinarios enmarcados en la gestión de Talento
Humano
2.2.2.7 Proyectar respuestas a las consultas, reclamaciones, derechos de petición, recursos de ley,
requerimientos a entes de control y de investigación y demás que se presenten en el área en relación con
los temas propios del Talento Humano.
2.2.2.8 Apoyar en la revisión, gestión y seguimiento de los contratos asignados a la Dirección de Talento Humano
2.2.2.9 Servir de enlace de la Dirección de Talento Humano a otras dependencias en el acompañamiento de
temas de gestión del Talento humano
2.2.2.10 Gestionar actividades relacionadas con la selección, vinculación, situaciones y novedades administrativas
y retiro del talento humano de la Entidad, atendiendo los procedimientos establecidos para tales efectos.</v>
          </cell>
          <cell r="AC220" t="str">
            <v>2.2.2.1
2.2.2.3 Apoyar el estudio y cumplimiento de requisitos para la vinculación de los servidores públicos al Ministerio de Ciencia, Tecnología e Innovación.
2.2.2.4 Proyectar los actos administrativos y todo tipo de documentos que le sean asignados y que estén asociados con las actividades relacionadas con la administración del personal, como lo son la selección, vinculación y retiro de personal, la elaboración, modificación y ejecución de los planes institucionales que tienen a cargo la Dirección, la ejecución de las actividades de salud y seguridad en el trabajo.
2.2.2.5 Asistir y apoyar a la Dirección de Talento Humano en las diferentes reuniones y comités a los cuales sea convocado, realizando el acompañamiento en los temas que competen al cumplimiento de funciones a cargo de la Dirección.
2.2.2.6 Apoyar con la revisión de respuestas de asuntos disciplinarios enmarcados en la gestión de Talento Humano
2.2.2.7 Proyectar respuestas a las consultas, reclamaciones, derechos de petición, recursos de ley, requerimientos a entes de control y de investigación y demás que se presenten en el área en relación con los temas propios del Talento Humano.
2.2.2.8 Apoyar en la revisión, gestión y seguimiento de los contratos asignados a la Dirección de Talento Humano
2.2.2.9 Servir de enlace de la Dirección de Talento Humano a otras dependencias en el acompañamiento de temas de gestión del Talento humano
2.2.2.10 Gestionar actividades relacionadas con la selección, vinculación, situaciones y novedades administrativas y retiro del talento humano de la Entidad, atendiendo los procedimientos establecidos para tales efectos.</v>
          </cell>
          <cell r="AD220" t="str">
            <v>Dirección de Talento Humano</v>
          </cell>
          <cell r="AE220" t="str">
            <v>ANDRES FELIPE VALENCIA LOPEZ</v>
          </cell>
          <cell r="AF220">
            <v>75097407</v>
          </cell>
          <cell r="AG220" t="str">
            <v>Secretaria General</v>
          </cell>
          <cell r="AH220">
            <v>46041</v>
          </cell>
          <cell r="AI220">
            <v>46043</v>
          </cell>
          <cell r="AJ220">
            <v>46223</v>
          </cell>
          <cell r="AK220">
            <v>180</v>
          </cell>
          <cell r="AL220">
            <v>30900000</v>
          </cell>
          <cell r="AM220" t="str">
            <v>No</v>
          </cell>
          <cell r="AN220">
            <v>5150000</v>
          </cell>
          <cell r="AS220" t="str">
            <v>INVERSION</v>
          </cell>
          <cell r="AT220" t="str">
            <v>NACION</v>
          </cell>
          <cell r="AU220" t="str">
            <v>No</v>
          </cell>
          <cell r="AW220" t="str">
            <v>Supervisión</v>
          </cell>
          <cell r="AX220" t="str">
            <v>FELIPE ALEJANDRO GONZALEZ SABOGAL</v>
          </cell>
          <cell r="AY220" t="str">
            <v>Cédula</v>
          </cell>
          <cell r="AZ220">
            <v>1110464163</v>
          </cell>
          <cell r="BA220">
            <v>3</v>
          </cell>
          <cell r="BB220" t="str">
            <v>Director de Talento Humano</v>
          </cell>
          <cell r="BC220">
            <v>46043</v>
          </cell>
          <cell r="BD220">
            <v>46043</v>
          </cell>
          <cell r="BE220" t="str">
            <v>SEGUROS DEL ESTADO S.A.</v>
          </cell>
          <cell r="BF220" t="str">
            <v>2 CUMPLIMIENTO</v>
          </cell>
          <cell r="BG220" t="str">
            <v>1 PÓLIZA</v>
          </cell>
          <cell r="CD220" t="str">
            <v>11/02/2026
28/04/2026</v>
          </cell>
          <cell r="CJ220">
            <v>46223</v>
          </cell>
          <cell r="CK220">
            <v>0</v>
          </cell>
          <cell r="CM220" t="str">
            <v xml:space="preserve">CEDIDO A:
ZAIRA PATRICIA DIAZ OSORIO //
CEDIDO A:SERGIO ANDRES GOMEZ ORJUELA /7
</v>
          </cell>
          <cell r="CN220">
            <v>30900000</v>
          </cell>
          <cell r="CO220" t="e">
            <v>#N/A</v>
          </cell>
          <cell r="CP220" t="e">
            <v>#N/A</v>
          </cell>
          <cell r="CQ220" t="e">
            <v>#N/A</v>
          </cell>
          <cell r="CR220">
            <v>80111600</v>
          </cell>
          <cell r="CS220" t="str">
            <v>https://community.secop.gov.co/Public/Tendering/OpportunityDetail/Index?noticeUID=CO1.NTC.9571021&amp;isFromPublicArea=True&amp;isModal=true&amp;asPopupView=true</v>
          </cell>
          <cell r="CT220" t="str">
            <v>En Ejecucion</v>
          </cell>
          <cell r="CU220">
            <v>46053</v>
          </cell>
          <cell r="CV220">
            <v>46173</v>
          </cell>
          <cell r="CW220" t="str">
            <v>MAYO</v>
          </cell>
          <cell r="CX220" t="e">
            <v>#N/A</v>
          </cell>
          <cell r="CY220">
            <v>7</v>
          </cell>
          <cell r="CZ220" t="e">
            <v>#VALUE!</v>
          </cell>
        </row>
        <row r="221">
          <cell r="D221" t="str">
            <v>222-2026</v>
          </cell>
          <cell r="E221" t="str">
            <v>CPS-136-2026</v>
          </cell>
          <cell r="F221" t="str">
            <v>Contrato de Prestacion De Servicios Profesionales</v>
          </cell>
          <cell r="G221" t="str">
            <v>Contratación directa</v>
          </cell>
          <cell r="H221" t="str">
            <v>MYRIAM	 CALA CASTRO</v>
          </cell>
          <cell r="I221" t="str">
            <v>Cédula</v>
          </cell>
          <cell r="J221">
            <v>23791739</v>
          </cell>
          <cell r="K221">
            <v>0</v>
          </cell>
          <cell r="L221" t="str">
            <v>FEMENINO</v>
          </cell>
          <cell r="M221" t="str">
            <v>Natural</v>
          </cell>
          <cell r="N221" t="str">
            <v>Ninguno</v>
          </cell>
          <cell r="O221">
            <v>26600</v>
          </cell>
          <cell r="P221">
            <v>46192</v>
          </cell>
          <cell r="Q221">
            <v>53</v>
          </cell>
          <cell r="R221" t="str">
            <v>CONTADOR PUBLICO</v>
          </cell>
          <cell r="S221" t="str">
            <v xml:space="preserve">CARRERA 87 A  # 127 59 </v>
          </cell>
          <cell r="T221" t="str">
            <v>PAZ DE ARIPORO</v>
          </cell>
          <cell r="U221" t="str">
            <v>COLOMBIA</v>
          </cell>
          <cell r="V221" t="str">
            <v>MCALA@HOTMAIL.ES</v>
          </cell>
          <cell r="W221">
            <v>3108583091</v>
          </cell>
          <cell r="X221" t="str">
            <v>NA</v>
          </cell>
          <cell r="Y221" t="str">
            <v>NA</v>
          </cell>
          <cell r="Z221" t="str">
            <v>Titulo profesional + titulo especializacion de 33 o mas meses de experiencia profesional (Resolución 861 de 2025)</v>
          </cell>
          <cell r="AA221" t="str">
            <v>El CONTRATISTA se obliga a prestar a la ENTIDAD, con plena autonomía, técnica y administrativa sus servicios profesionales especializados para apoyar a la Oficina de Control Interno del Ministerio de Ciencia, Tecnología e Innovación en la ejecución de la auditoría a la Gestión financiera y contable del ciclo de ejecución de los recursos del Fondo Francisco José de Caldas FFJC, apoyo a las auditorías, evaluaciones y/o seguimientos que le sean asignadas, así mismo, el seguimiento a los planes de Mejoramiento que se generen de acuerdo al Plan Anual de auditorías, evaluaciones y seguimientos y, la elaboración de informes y gestiones financieras que se deriven de las funciones de la Oficina de Control
Interno.</v>
          </cell>
          <cell r="AB221" t="str">
            <v>2.2.2.1. Realizar la auditoría a la Gestión financiera y contable del ciclo de ejecución de los recursos del Fondo Francisco
José de Caldas – FFJC
2.2.2.2. Realizar la evaluación y seguimiento a la gestión de las PQRSDF.
2.2.2.3. Apoyar las actividades del Jefe de la Oficina de Control Interno en el ejercicio de su rol en Secretaría Técnica del
Comité de Coordinación del Sistema de Control Interno y en los demás comités donde sea requerida la Oficina de Control
Interno.
2.2.2.4. Apoyar en la elaboración de los informes que deba presentar la Oficina de Control Interno.
2.2.2.5. Ejecutar y apoyar las auditorías, seguimientos y evaluaciones que le sean asignadas, en desarrollo del Plan Anual
de Auditorías, Evaluaciones y/o Seguimientos establecido para la Oficina de Control Interno.
2.2.2.6. Realizar seguimiento y/o evaluación de la efectividad en la ejecución de los Planes de Mejoramiento objeto de las
auditorías realizadas.
2.2.2.7. Verificar en cada auditoría, evaluación y seguimiento que los controles definidos para los procesos, procedimientos
y actividades del Ministerio estén definidos, sean apropiados y se cumplan por parte de los responsables de su ejecución.
2.2.2.8. Realizar seguimiento al cumplimiento de las leyes, normas, políticas, planes, programas, proyectos, metas e
instructivos y procedimientos internos vigentes, en el marco de cada auditoría, evaluación y/o seguimiento.
2.2.2.9. Apoyar a la Oficina de Control Interno en dar respuesta a las comunicaciones que sean requeridas en el ámbito de
las funciones propias de la entidad.
2.2.2.10. Participar en las reuniones y/o formaciones que se deriven de los deberes y funciones de Oficina de Control Interno.
2.2.2.11. Las demás actividades que sean asignadas por parte del supervisor, de acuerdo con la naturaleza del objeto
contractual.</v>
          </cell>
          <cell r="AC221" t="str">
            <v>2.2.2.1. Realizar la auditoría a la Gestión financiera y contable del ciclo de ejecución de los recursos del Fondo Francisco José de Caldas – FFJC
2.2.2.2. Realizar la evaluación y seguimiento a la gestión de las PQRSDF.
2.2.2.3. Apoyar las actividades del Jefe de la Oficina de Control Interno en el ejercicio de su rol en Secretaría Técnica del Comité de Coordinación del Sistema de Control Interno y en los demás comités donde sea requerida la Oficina de Control Interno.
2.2.2.4. Apoyar en la elaboración de los informes que deba presentar la Oficina de Control Interno.
2.2.2.5. Ejecutar y apoyar las auditorías, seguimientos y evaluaciones que le sean asignadas, en desarrollo del Plan Anual de Auditorías, Evaluaciones y/o Seguimientos establecido para la Oficina de Control Interno.
2.2.2.6. Realizar seguimiento y/o evaluación de la efectividad en la ejecución de los Planes de Mejoramiento objeto de las auditorías realizadas.
2.2.2.7. Verificar en cada auditoría, evaluación y seguimiento que los controles definidos para los procesos, procedimientos y actividades del Ministerio estén definidos, sean apropiados y se cumplan por parte de los responsables de su ejecución.
2.2.2.8. Realizar seguimiento al cumplimiento de las leyes, normas, políticas, planes, programas, proyectos, metas e instructivos y procedimientos internos vigentes, en el marco de cada auditoría, evaluación y/o seguimiento.
2.2.2.9. Apoyar a la Oficina de Control Interno en dar respuesta a las comunicaciones que sean requeridas en el ámbito de las funciones propias de la entidad.
2.2.2.10. Participar en las reuniones y/o formaciones que se deriven de los deberes y funciones de Oficina de Control Interno.
2.2.2.11. Las demás actividades que sean asignadas por parte del supervisor, de acuerdo con la naturaleza del objeto contractual.</v>
          </cell>
          <cell r="AD221" t="str">
            <v>Oficina de Control Interno</v>
          </cell>
          <cell r="AE221" t="str">
            <v>ANDRES FELIPE VALENCIA LOPEZ</v>
          </cell>
          <cell r="AF221">
            <v>75097407</v>
          </cell>
          <cell r="AG221" t="str">
            <v>Secretaria General</v>
          </cell>
          <cell r="AH221">
            <v>46041</v>
          </cell>
          <cell r="AI221">
            <v>46042</v>
          </cell>
          <cell r="AJ221">
            <v>46222</v>
          </cell>
          <cell r="AK221">
            <v>180</v>
          </cell>
          <cell r="AL221">
            <v>56856000</v>
          </cell>
          <cell r="AM221" t="str">
            <v>No</v>
          </cell>
          <cell r="AN221">
            <v>9476000</v>
          </cell>
          <cell r="AS221" t="str">
            <v>INVERSION</v>
          </cell>
          <cell r="AT221" t="str">
            <v>NACION</v>
          </cell>
          <cell r="AU221" t="str">
            <v>No</v>
          </cell>
          <cell r="AW221" t="str">
            <v>Supervisión</v>
          </cell>
          <cell r="AX221" t="str">
            <v>VICTOR OSMAR VERGARA TORRES</v>
          </cell>
          <cell r="AY221" t="str">
            <v>Cédula</v>
          </cell>
          <cell r="AZ221">
            <v>79649471</v>
          </cell>
          <cell r="BA221">
            <v>1</v>
          </cell>
          <cell r="BB221" t="str">
            <v>Jefe de Oficina de Control Interno</v>
          </cell>
          <cell r="BC221">
            <v>46042</v>
          </cell>
          <cell r="BD221">
            <v>46041</v>
          </cell>
          <cell r="BE221" t="str">
            <v>SEGUROS DEL ESTADO S.A.</v>
          </cell>
          <cell r="BF221" t="str">
            <v>2 CUMPLIMIENTO</v>
          </cell>
          <cell r="BG221" t="str">
            <v>1 PÓLIZA</v>
          </cell>
          <cell r="CJ221">
            <v>46222</v>
          </cell>
          <cell r="CK221">
            <v>0</v>
          </cell>
          <cell r="CN221">
            <v>56856000</v>
          </cell>
          <cell r="CO221" t="e">
            <v>#N/A</v>
          </cell>
          <cell r="CP221" t="e">
            <v>#N/A</v>
          </cell>
          <cell r="CQ221" t="e">
            <v>#N/A</v>
          </cell>
          <cell r="CR221">
            <v>80111600</v>
          </cell>
          <cell r="CS221" t="str">
            <v>https://community.secop.gov.co/Public/Tendering/OpportunityDetail/Index?noticeUID=CO1.NTC.9576464&amp;isFromPublicArea=True&amp;isModal=true&amp;asPopupView=true</v>
          </cell>
          <cell r="CT221" t="str">
            <v>En Ejecucion</v>
          </cell>
          <cell r="CU221">
            <v>46053</v>
          </cell>
          <cell r="CW221" t="str">
            <v>ENERO</v>
          </cell>
          <cell r="CX221" t="e">
            <v>#N/A</v>
          </cell>
          <cell r="CY221">
            <v>0</v>
          </cell>
          <cell r="CZ221" t="e">
            <v>#VALUE!</v>
          </cell>
        </row>
        <row r="222">
          <cell r="D222" t="str">
            <v>223-2026</v>
          </cell>
          <cell r="E222" t="str">
            <v>CPS-137-2026</v>
          </cell>
          <cell r="F222" t="str">
            <v>Contrato de Prestacion De Servicios Profesionales</v>
          </cell>
          <cell r="G222" t="str">
            <v>Contratación directa</v>
          </cell>
          <cell r="H222" t="str">
            <v>LEANDRA MAYDETH DURAN CORTES</v>
          </cell>
          <cell r="I222" t="str">
            <v>Cédula</v>
          </cell>
          <cell r="J222">
            <v>52225674</v>
          </cell>
          <cell r="K222">
            <v>1</v>
          </cell>
          <cell r="L222" t="str">
            <v>FEMENINO</v>
          </cell>
          <cell r="M222" t="str">
            <v>Natural</v>
          </cell>
          <cell r="N222" t="str">
            <v>Ninguno</v>
          </cell>
          <cell r="O222">
            <v>26803</v>
          </cell>
          <cell r="P222">
            <v>46192</v>
          </cell>
          <cell r="Q222">
            <v>53</v>
          </cell>
          <cell r="R222" t="str">
            <v>ADMINISTRADOR PUBLICO</v>
          </cell>
          <cell r="S222" t="str">
            <v xml:space="preserve">CARRERA 11 N  # 21 57 CASA 2 SANTA MARIA DEL RIO </v>
          </cell>
          <cell r="T222" t="str">
            <v>BOGOTA D.C.</v>
          </cell>
          <cell r="U222" t="str">
            <v>COLOMBIA</v>
          </cell>
          <cell r="V222" t="str">
            <v>LEANDURC@GMAIL.COM</v>
          </cell>
          <cell r="W222">
            <v>3178547802</v>
          </cell>
          <cell r="X222" t="str">
            <v>NA</v>
          </cell>
          <cell r="Y222" t="str">
            <v>NA</v>
          </cell>
          <cell r="Z222" t="str">
            <v>Titulo profesional + titulo especializacion de 33 o mas meses de experiencia profesional (Resolución 861 de 2025)</v>
          </cell>
          <cell r="AA222" t="str">
            <v>El CONTRATISTA se compromete a brindar a la ENTIDAD, con plena autonomía técnica y administrativa, sus servicios profesionales especializados para apoyar a la Oficina de Control Interno del Ministerio de Ciencia, Tecnología e Innovación en la realización de auditorías, evaluaciones y/o seguimientos, elaboración de informes de que se requieran, y el seguimiento a los Planes de Mejoramiento que se generen de acuerdo al Plan Anual de auditorías, evaluaciones y seguimientos.</v>
          </cell>
          <cell r="AB222" t="str">
            <v>2.2.2.1. Realizar la Evaluación Independiente del Estado del Sistema de Control Interno de la entidad, de acuerdo con los
lineamientos que imparta el Departamento Administrativo de la Función Pública.
2.2.2.2. Realizar la evaluación al sistema de control interno contable.
2.2.2.3. Realizar el reporte de información, gestión y desempeño institucional, a través del “Formulario Único de Reporte y
Avance de Gestión – FURAG”.
2.2.2.4. Realizar la auditoría especial de gestión al riesgo en el marco del comunicado de la asociación de trabajadores de
MinCiencias.
2.2.2.5. Apoyar las actividades del Jefe de la Oficina de Control Interno en el ejercicio de su rol en Secretaría Técnica del
Comité de Coordinación del Sistema de Control Interno y en los demás comités donde sea requerida la Oficina de Control
Interno.
2.2.2.6. Ejecutar y apoyar las auditorías, seguimientos y evaluaciones que le sean asignadas, en desarrollo del Plan Anual
de Auditorías, Evaluaciones y/o Seguimientos establecido para la Oficina de Control Interno.
2.2.2.7. Realizar evaluación y seguimiento a los Planes de Mejoramiento derivados de la Auditorías, Evaluaciones y
Seguimientos internos y externos.
2.2.2.8. Apoyar en la elaboración de los informes que deba presentar la Oficina de Control Interno.
2.2.2.9. Apoyar a la Oficina de Control Interno en dar respuesta a las comunicaciones que sean requeridas en el ámbito de
las funciones propias de la entidad.
2.2.2.10. Verificar en cada auditoría, evaluación y seguimiento que los controles definidos para los procesos, procedimientos
y actividades del Ministerio estén definidos, sean apropiados y se cumplan por parte de los responsables de su ejecución.
2.2.2.11. Realizar seguimiento al cumplimiento de las leyes, normas, políticas, planes, programas, proyectos, metas e
instructivos y procedimientos internos vigentes, en el marco de cada auditoría, evaluación y/o seguimiento.
2.2.2.12. Apoyar y/o realizar actividades, jornadas o estrategias que fomenten una cultura de control al interior de la entidad.
2.2.2.13. Participar en las reuniones y/o formaciones que se deriven de los deberes y funciones de Oficina de Control Interno.
2.2.2.14. Las demás actividades que sean asignadas por parte del supervisor, de acuerdo con la naturaleza del objeto
contractual.</v>
          </cell>
          <cell r="AC222" t="str">
            <v>2.2.2.1. Realizar la Evaluación Independiente del Estado del Sistema de Control Interno de la entidad, de acuerdo con los lineamientos que imparta el Departamento Administrativo de la Función Pública.
2.2.2.2. Realizar la evaluación al sistema de control interno contable.
2.2.2.3. Realizar el reporte de información, gestión y desempeño institucional, a través del “Formulario Único de Reporte y Avance de Gestión – FURAG”.
2.2.2.4. Realizar la auditoría especial de gestión al riesgo en el marco del comunicado de la asociación de trabajadores de MinCiencias.
2.2.2.5. Apoyar las actividades del Jefe de la Oficina de Control Interno en el ejercicio de su rol en Secretaría Técnica del Comité de Coordinación del Sistema de Control Interno y en los demás comités donde sea requerida la Oficina de Control Interno.
2.2.2.6. Ejecutar y apoyar las auditorías, seguimientos y evaluaciones que le sean asignadas, en desarrollo del Plan Anual de Auditorías, Evaluaciones y/o Seguimientos establecido para la Oficina de Control Interno.
2.2.2.7. Realizar evaluación y seguimiento a los Planes de Mejoramiento derivados de la Auditorías, Evaluaciones y Seguimientos internos y externos.
2.2.2.8. Apoyar en la elaboración de los informes que deba presentar la Oficina de Control Interno.
2.2.2.9. Apoyar a la Oficina de Control Interno en dar respuesta a las comunicaciones que sean requeridas en el ámbito de las funciones propias de la entidad.
2.2.2.10. Verificar en cada auditoría, evaluación y seguimiento que los controles definidos para los procesos, procedimientos y actividades del Ministerio estén definidos, sean apropiados y se cumplan por parte de los responsables de su ejecución.
2.2.2.11. Realizar seguimiento al cumplimiento de las leyes, normas, políticas, planes, programas, proyectos, metas e instructivos y procedimientos internos vigentes, en el marco de cada auditoría, evaluación y/o seguimiento.
2.2.2.12. Apoyar y/o realizar actividades, jornadas o estrategias que fomenten una cultura de control al interior de la entidad.
2.2.2.13. Participar en las reuniones y/o formaciones que se deriven de los deberes y funciones de Oficina de Control Interno.
2.2.2.14. Las demás actividades que sean asignadas por parte del supervisor, de acuerdo con la naturaleza del objeto contractual.</v>
          </cell>
          <cell r="AD222" t="str">
            <v>Oficina de Control Interno</v>
          </cell>
          <cell r="AE222" t="str">
            <v>ANDRES FELIPE VALENCIA LOPEZ</v>
          </cell>
          <cell r="AF222">
            <v>75097407</v>
          </cell>
          <cell r="AG222" t="str">
            <v>Secretaria General</v>
          </cell>
          <cell r="AH222">
            <v>46041</v>
          </cell>
          <cell r="AI222">
            <v>46043</v>
          </cell>
          <cell r="AJ222">
            <v>46223</v>
          </cell>
          <cell r="AK222">
            <v>180</v>
          </cell>
          <cell r="AL222">
            <v>56856000</v>
          </cell>
          <cell r="AM222" t="str">
            <v>No</v>
          </cell>
          <cell r="AN222">
            <v>9476000</v>
          </cell>
          <cell r="AS222" t="str">
            <v>INVERSION</v>
          </cell>
          <cell r="AT222" t="str">
            <v>NACION</v>
          </cell>
          <cell r="AU222" t="str">
            <v>No</v>
          </cell>
          <cell r="AW222" t="str">
            <v>Supervisión</v>
          </cell>
          <cell r="AX222" t="str">
            <v>VICTOR OSMAR VERGARA TORRES</v>
          </cell>
          <cell r="AY222" t="str">
            <v>Cédula</v>
          </cell>
          <cell r="AZ222">
            <v>79649471</v>
          </cell>
          <cell r="BA222">
            <v>1</v>
          </cell>
          <cell r="BB222" t="str">
            <v>Jefe de Oficina de Control Interno</v>
          </cell>
          <cell r="BC222">
            <v>46042</v>
          </cell>
          <cell r="BD222">
            <v>46041</v>
          </cell>
          <cell r="BE222" t="str">
            <v>SEGUROS DEL ESTADO S.A.</v>
          </cell>
          <cell r="BF222" t="str">
            <v>2 CUMPLIMIENTO</v>
          </cell>
          <cell r="BG222" t="str">
            <v>1 PÓLIZA</v>
          </cell>
          <cell r="CJ222">
            <v>46223</v>
          </cell>
          <cell r="CK222">
            <v>0</v>
          </cell>
          <cell r="CN222">
            <v>56856000</v>
          </cell>
          <cell r="CO222" t="e">
            <v>#N/A</v>
          </cell>
          <cell r="CP222" t="e">
            <v>#N/A</v>
          </cell>
          <cell r="CQ222" t="e">
            <v>#N/A</v>
          </cell>
          <cell r="CR222">
            <v>80111600</v>
          </cell>
          <cell r="CS222" t="str">
            <v>https://community.secop.gov.co/Public/Tendering/OpportunityDetail/Index?noticeUID=CO1.NTC.9577102&amp;isFromPublicArea=True&amp;isModal=true&amp;asPopupView=true</v>
          </cell>
          <cell r="CT222" t="str">
            <v>En Ejecucion</v>
          </cell>
          <cell r="CU222">
            <v>46053</v>
          </cell>
          <cell r="CW222" t="str">
            <v>ENERO</v>
          </cell>
          <cell r="CX222" t="e">
            <v>#N/A</v>
          </cell>
          <cell r="CY222">
            <v>1</v>
          </cell>
          <cell r="CZ222" t="e">
            <v>#VALUE!</v>
          </cell>
        </row>
        <row r="223">
          <cell r="D223" t="str">
            <v>224-2026</v>
          </cell>
          <cell r="E223" t="str">
            <v>CPS-138-2026</v>
          </cell>
          <cell r="F223" t="str">
            <v>Contrato de Prestacion De Servicios Profesionales</v>
          </cell>
          <cell r="G223" t="str">
            <v>Contratación directa</v>
          </cell>
          <cell r="H223" t="str">
            <v>VICTOR VLADIMIR BENAVIDES ROMERO</v>
          </cell>
          <cell r="I223" t="str">
            <v>Cédula</v>
          </cell>
          <cell r="J223">
            <v>86089054</v>
          </cell>
          <cell r="K223">
            <v>3</v>
          </cell>
          <cell r="L223">
            <v>0</v>
          </cell>
          <cell r="M223" t="str">
            <v>Natural</v>
          </cell>
          <cell r="N223" t="str">
            <v>Ninguno</v>
          </cell>
          <cell r="O223">
            <v>31230</v>
          </cell>
          <cell r="P223">
            <v>46192</v>
          </cell>
          <cell r="Q223">
            <v>40</v>
          </cell>
          <cell r="R223" t="str">
            <v>INGENIERO INDUSTRIAL</v>
          </cell>
          <cell r="S223" t="str">
            <v>CRA 58 129 C -03 INT 28 01</v>
          </cell>
          <cell r="T223" t="str">
            <v>VILLAVICENCIO</v>
          </cell>
          <cell r="U223" t="str">
            <v>COLOMBIA</v>
          </cell>
          <cell r="V223" t="str">
            <v>VLADDO10@HOTMAIL.COM</v>
          </cell>
          <cell r="W223">
            <v>3124470083</v>
          </cell>
          <cell r="X223" t="str">
            <v>NA</v>
          </cell>
          <cell r="Y223" t="str">
            <v>NA</v>
          </cell>
          <cell r="Z223" t="str">
            <v>Titulo profesional + titulo especializacion de 33 o mas meses de experiencia profesional (Resolución 861 de 2025)</v>
          </cell>
          <cell r="AA223" t="str">
            <v>El contratista se obliga a prestar a la Entidad, con plena autonomía técnica y administrativa, los servicios profesionales especializados orientados a apoyar la articulación y ejecución de acciones para el cumplimiento de la Estrategia de Cierre de Brechas, Mejora Continua y Aprendizaje Organizacional, en el marco del Sistema Integrado de Gestión con énfasis en las políticas de planeación, integridad y fortalecimiento organizacional.</v>
          </cell>
          <cell r="AB223" t="str">
            <v xml:space="preserve">2.2.2.1 Desarrollar las actividades de orientaciÛn y seguimiento requeridas para que el Ministerio cierre brechas en el
desempeÒo de las polÌticas de planeaciÛn, integridad y fortalecimiento organizacional.
2.2.2.2 AcompaÒar de manera sistem·tica a los procesos del Ministerio que le sean asignados para la implementaciÛn
y fortalecimiento de los elementos del Sistema Integrado de GestiÛn – SIG, formulando recomendaciones desde el rol de
segunda lÌnea de defensa.
2.2.2.3 Elaborar, consolidar, revisar y realizar seguimiento a los informes sobre el estado de las polÌticas, procesos,
subsistemas, modelos referenciales y programas que hacen parte de la estrategia de cierre de brechas, mejora continua
y aprendizaje organizacional. 
2.2.2.4 Apoyar la planificaciÛn, desarrollo y seguimiento de las auditorÌas internas del Sistema Integrado de GestiÛn,
incluyendo la elaboraciÛn de la hoja de ruta para el mantenimiento de la certificaciÛn NTC ISO 9001, la revisiÛn por la
direcciÛn y el seguimiento a los planes de mejoramiento derivados.
2.2.2.5 Apoyar a la SecretarÌa TÈcnica del ComitÈ de GestiÛn y DesempeÒo Sectorial e Institucional – CGDSI, en lo
relacionado con la revisiÛn por la direcciÛn y el seguimiento a compromisos.
2.2.2.6 Apoyar la supervisiÛn de los contratos del Sistema de GestiÛn GINA y de las auditorÌas al sistema Integrado de
GestiÛn.
2.2.2.7 Asistir de manera oportuna a las reuniones, mesas de trabajo, capacitaciones y dem·s espacios convocados en
desarrollo de sus obligaciones contractuales, garantizando la entrega oportuna de los productos, reportes e informes
derivados de sus actividades. </v>
          </cell>
          <cell r="AC223" t="str">
            <v xml:space="preserve">2.2.2.1 Desarrollar las actividades de orientaciÛn y seguimiento requeridas para que el Ministerio cierre brechas en el desempeÒo de las polÌticas de planeaciÛn, integridad y fortalecimiento organizacional.
2.2.2.2 AcompaÒar de manera sistem·tica a los procesos del Ministerio que le sean asignados para la implementaciÛn y fortalecimiento de los elementos del Sistema Integrado de GestiÛn – SIG, formulando recomendaciones desde el rol de segunda lÌnea de defensa.
2.2.2.3 Elaborar, consolidar, revisar y realizar seguimiento a los informes sobre el estado de las polÌticas, procesos, subsistemas, modelos referenciales y programas que hacen parte de la estrategia de cierre de brechas, mejora continua y aprendizaje organizacional. 
2.2.2.4 Apoyar la planificaciÛn, desarrollo y seguimiento de las auditorÌas internas del Sistema Integrado de GestiÛn, incluyendo la elaboraciÛn de la hoja de ruta para el mantenimiento de la certificaciÛn NTC ISO 9001, la revisiÛn por la direcciÛn y el seguimiento a los planes de mejoramiento derivados.
2.2.2.5 Apoyar a la SecretarÌa TÈcnica del ComitÈ de GestiÛn y DesempeÒo Sectorial e Institucional – CGDSI, en lo relacionado con la revisiÛn por la direcciÛn y el seguimiento a compromisos.
2.2.2.6 Apoyar la supervisiÛn de los contratos del Sistema de GestiÛn GINA y de las auditorÌas al sistema Integrado de GestiÛn. 
2.2.2.7 Asistir de manera oportuna a las reuniones, mesas de trabajo, capacitaciones y dem·s espacios convocados en desarrollo de sus obligaciones contractuales, garantizando la entrega oportuna de los productos, reportes e informes derivados de sus actividades. </v>
          </cell>
          <cell r="AD223" t="str">
            <v>Oficina Asesora de Planeación e Innovación Institucional</v>
          </cell>
          <cell r="AE223" t="str">
            <v>ANDRES FELIPE VALENCIA LOPEZ</v>
          </cell>
          <cell r="AF223">
            <v>75097407</v>
          </cell>
          <cell r="AG223" t="str">
            <v>Secretaria General</v>
          </cell>
          <cell r="AH223">
            <v>46041</v>
          </cell>
          <cell r="AI223">
            <v>46043</v>
          </cell>
          <cell r="AJ223">
            <v>46223</v>
          </cell>
          <cell r="AK223">
            <v>180</v>
          </cell>
          <cell r="AL223">
            <v>55620000</v>
          </cell>
          <cell r="AM223" t="str">
            <v>No</v>
          </cell>
          <cell r="AN223">
            <v>9270000</v>
          </cell>
          <cell r="AS223" t="str">
            <v>INVERSION</v>
          </cell>
          <cell r="AT223" t="str">
            <v>NACION</v>
          </cell>
          <cell r="AU223" t="str">
            <v>No</v>
          </cell>
          <cell r="AW223" t="str">
            <v>Supervisión</v>
          </cell>
          <cell r="AX223" t="str">
            <v>CESAR FABIAN GOMEZ VEGA</v>
          </cell>
          <cell r="AY223" t="str">
            <v>Cédula</v>
          </cell>
          <cell r="AZ223">
            <v>79557492</v>
          </cell>
          <cell r="BA223">
            <v>9</v>
          </cell>
          <cell r="BB223" t="str">
            <v>Jefe Oficina Asesora de Planeacion e Innovacion Institucional</v>
          </cell>
          <cell r="BC223">
            <v>46043</v>
          </cell>
          <cell r="BD223">
            <v>46042</v>
          </cell>
          <cell r="BE223" t="str">
            <v>SEGUROS DEL ESTADO S.A.</v>
          </cell>
          <cell r="BF223" t="str">
            <v>2 CUMPLIMIENTO</v>
          </cell>
          <cell r="BG223" t="str">
            <v>1 PÓLIZA</v>
          </cell>
          <cell r="CJ223">
            <v>46223</v>
          </cell>
          <cell r="CK223">
            <v>0</v>
          </cell>
          <cell r="CN223">
            <v>55620000</v>
          </cell>
          <cell r="CO223" t="e">
            <v>#N/A</v>
          </cell>
          <cell r="CP223" t="e">
            <v>#N/A</v>
          </cell>
          <cell r="CQ223" t="e">
            <v>#N/A</v>
          </cell>
          <cell r="CR223">
            <v>80111600</v>
          </cell>
          <cell r="CS223" t="str">
            <v>https://community.secop.gov.co/Public/Tendering/OpportunityDetail/Index?noticeUID=CO1.NTC.9575740&amp;isFromPublicArea=True&amp;isModal=true&amp;asPopupView=true</v>
          </cell>
          <cell r="CT223" t="str">
            <v>En Ejecucion</v>
          </cell>
          <cell r="CU223">
            <v>46053</v>
          </cell>
          <cell r="CW223" t="str">
            <v>ENERO</v>
          </cell>
          <cell r="CX223" t="e">
            <v>#N/A</v>
          </cell>
          <cell r="CY223">
            <v>8</v>
          </cell>
          <cell r="CZ223" t="e">
            <v>#VALUE!</v>
          </cell>
        </row>
        <row r="224">
          <cell r="D224" t="str">
            <v>225-2026</v>
          </cell>
          <cell r="E224" t="str">
            <v>CPS-139-2026</v>
          </cell>
          <cell r="F224" t="str">
            <v>Contrato de Prestacion De Servicios Profesionales</v>
          </cell>
          <cell r="G224" t="str">
            <v>Contratación directa</v>
          </cell>
          <cell r="H224" t="str">
            <v>LUCIE ANDREA GUTIERREZ</v>
          </cell>
          <cell r="I224" t="str">
            <v>Cédula</v>
          </cell>
          <cell r="J224">
            <v>1032402462</v>
          </cell>
          <cell r="K224">
            <v>2</v>
          </cell>
          <cell r="L224" t="str">
            <v>FEMENINO</v>
          </cell>
          <cell r="M224" t="str">
            <v>NATURAL</v>
          </cell>
          <cell r="N224" t="str">
            <v>Ninguno</v>
          </cell>
          <cell r="O224">
            <v>32124</v>
          </cell>
          <cell r="P224">
            <v>46192</v>
          </cell>
          <cell r="Q224">
            <v>38</v>
          </cell>
          <cell r="R224" t="str">
            <v xml:space="preserve">CIENCIA POLITICA        </v>
          </cell>
          <cell r="S224" t="str">
            <v>CALLE 72A BIS 1B 52 ESTEW AP TO 704</v>
          </cell>
          <cell r="T224" t="str">
            <v>BOGOTA D.C.</v>
          </cell>
          <cell r="U224" t="str">
            <v>COLOMBIA</v>
          </cell>
          <cell r="V224" t="str">
            <v>LUCIEAGUTIERREZ@GMAIL.COM</v>
          </cell>
          <cell r="W224">
            <v>3142129499</v>
          </cell>
          <cell r="X224" t="str">
            <v>NA</v>
          </cell>
          <cell r="Y224" t="str">
            <v>NA</v>
          </cell>
          <cell r="Z224" t="str">
            <v>Titulo profesional + titulo especializacion de 22 meses de experiencia profesional a 32 meses de experiencia profesional (Resolución 861 de 2025)</v>
          </cell>
          <cell r="AA224" t="str">
            <v>El contratista se obliga a prestar a la Entidad, con plena autonomía técnica y administrativa, los servicios profesionales especializados orientados a apoyar la ejecución, seguimiento y fortalecimiento de la Estrategia de Cierre de Brechas, Mejora Continua y Aprendizaje Organizacional, en el marco de los estándares del Sistema Integrado de Gestión SIG, con especial atención a la implementación, seguimiento y sostenibilidad de las políticas de Participación Ciudadana, Defensa Jurídica y Mejora Normativa, contribuyendo al incremento del desempeño institucional y al cumplimiento de los lineamientos del Modelo Integrado de Planeación y Gestión – MIPG.</v>
          </cell>
          <cell r="AB224" t="str">
            <v>2.2.2.1. Apoyar en la ejecución de acciones de acompañamiento, orientación y seguimiento que faciliten la
identificación y superación de brechas en el desempeño institucional frente a las políticas de Participación Ciudadana,
Defensa Jurídica y Mejora Normativa, formulando observaciones y propuestas orientadas al fortalecimiento continuo de
la gestión.
2.2.2.2. Brindar asistencia técnica y metodológica a los procesos del Ministerio que le sean designados, para el
fortalecimiento e integración de los componentes del Sistema Integrado de Gestión – SIG, desde la perspectiva de
segunda línea de defensa, promoviendo la articulación entre políticas, procesos y resultados institucionales.
2.2.2.3. Generar y consolidar informes técnicos y de seguimiento sobre el estado de avance, resultados y desempeño de
las políticas, procesos, subsistemas, modelos referenciales o estrategias que le sean asignadas, dentro del marco de la
Estrategia de Cierre de Brechas, Mejora Continua y Aprendizaje Organizacional, asegurando la veracidad, trazabilidad y
oportunidad de la información.
2.2.2.4. Participar en las actividades de planeación, ejecución y seguimiento de las auditorías internas del Sistema
Integrado de Gestión, colaborando en la construcción y actualización de la hoja de ruta para el mantenimiento de la
certificación bajo la Norma Técnica Colombiana NTC ISO 9001, así como en la preparación de insumos para la Revisión
por la Dirección y en el seguimiento a los planes de mejoramiento derivados de auditorías internas y externas.
2.2.2.5. Apoyar la organización, desarrollo y documentación de las Mesas Técnicas Permanentes de MIPG de
Transformación Cultural, elaborando y custodiando las actas, reportes y evidencias de cumplimiento, y verificando el
avance de los compromisos adquiridos por las dependencias responsables.
2.2.2.6. Asistir de manera oportuna a las reuniones, mesas de trabajo, capacitaciones y demás espacios convocados en
desarrollo de sus obligaciones contractuales, garantizando la entrega oportuna de los productos, reportes e informes
derivados de sus actividades.</v>
          </cell>
          <cell r="AC224" t="str">
            <v>2.2.2.1. Apoyar en la ejecución de acciones de acompañamiento, orientación y seguimiento que faciliten la identificación y superación de brechas en el desempeño institucional frente a las políticas de Participación Ciudadana, Defensa Jurídica y Mejora Normativa, formulando observaciones y propuestas orientadas al fortalecimiento continuo de la gestión.
2.2.2.2. Brindar asistencia técnica y metodológica a los procesos del Ministerio que le sean designados, para el fortalecimiento e integración de los componentes del Sistema Integrado de Gestión – SIG, desde la perspectiva de segunda línea de defensa, promoviendo la articulación entre políticas, procesos y resultados institucionales.
2.2.2.3. Generar y consolidar informes técnicos y de seguimiento sobre el estado de avance, resultados y desempeño de las políticas, procesos, subsistemas, modelos referenciales o estrategias que le sean asignadas, dentro del marco de la Estrategia de Cierre de Brechas, Mejora Continua y Aprendizaje Organizacional, asegurando la veracidad, trazabilidad y oportunidad de la información.
2.2.2.4. Participar en las actividades de planeación, ejecución y seguimiento de las auditorías internas del Sistema Integrado de Gestión, colaborando en la construcción y actualización de la hoja de ruta para el mantenimiento de la certificación bajo la Norma Técnica Colombiana NTC ISO 9001, así como en la preparación de insumos para la Revisión por la Dirección y en el seguimiento a los planes de mejoramiento derivados de auditorías internas y externas.
2.2.2.5. Apoyar la organización, desarrollo y documentación de las Mesas Técnicas Permanentes de MIPG de Transformación Cultural, elaborando y custodiando las actas, reportes y evidencias de cumplimiento, y verificando el avance de los compromisos adquiridos por las dependencias responsables.
2.2.2.6. Asistir de manera oportuna a las reuniones, mesas de trabajo, capacitaciones y demás espacios convocados en desarrollo de sus obligaciones contractuales, garantizando la entrega oportuna de los productos, reportes e informes derivados de sus actividades.</v>
          </cell>
          <cell r="AD224" t="str">
            <v>Oficina Asesora de Planeación e Innovación Institucional</v>
          </cell>
          <cell r="AE224" t="str">
            <v>ANDRES FELIPE VALENCIA LOPEZ</v>
          </cell>
          <cell r="AF224">
            <v>75097407</v>
          </cell>
          <cell r="AG224" t="str">
            <v>Secretaria General</v>
          </cell>
          <cell r="AH224">
            <v>46041</v>
          </cell>
          <cell r="AI224">
            <v>46041</v>
          </cell>
          <cell r="AJ224">
            <v>46221</v>
          </cell>
          <cell r="AK224">
            <v>180</v>
          </cell>
          <cell r="AL224">
            <v>42552492</v>
          </cell>
          <cell r="AM224" t="str">
            <v>No</v>
          </cell>
          <cell r="AN224">
            <v>7092082</v>
          </cell>
          <cell r="AS224" t="str">
            <v>INVERSION</v>
          </cell>
          <cell r="AT224" t="str">
            <v>NACION</v>
          </cell>
          <cell r="AU224" t="str">
            <v>No</v>
          </cell>
          <cell r="AW224" t="str">
            <v>Supervisión</v>
          </cell>
          <cell r="AX224" t="str">
            <v>CESAR FABIAN GOMEZ VEGA</v>
          </cell>
          <cell r="AY224" t="str">
            <v>Cédula</v>
          </cell>
          <cell r="AZ224">
            <v>79557492</v>
          </cell>
          <cell r="BA224">
            <v>9</v>
          </cell>
          <cell r="BB224" t="str">
            <v>Jefe Oficina Asesora de Planeacion e Innovacion Institucional</v>
          </cell>
          <cell r="BC224">
            <v>46041</v>
          </cell>
          <cell r="BD224">
            <v>46041</v>
          </cell>
          <cell r="BE224" t="str">
            <v>SEGUROS DEL ESTADO S.A.</v>
          </cell>
          <cell r="BF224" t="str">
            <v>2 CUMPLIMIENTO</v>
          </cell>
          <cell r="BG224" t="str">
            <v>1 PÓLIZA</v>
          </cell>
          <cell r="CJ224">
            <v>46221</v>
          </cell>
          <cell r="CK224">
            <v>0</v>
          </cell>
          <cell r="CN224">
            <v>42552492</v>
          </cell>
          <cell r="CO224" t="e">
            <v>#N/A</v>
          </cell>
          <cell r="CP224" t="e">
            <v>#N/A</v>
          </cell>
          <cell r="CQ224" t="e">
            <v>#N/A</v>
          </cell>
          <cell r="CR224">
            <v>80111600</v>
          </cell>
          <cell r="CS224" t="str">
            <v>https://community.secop.gov.co/Public/Tendering/OpportunityDetail/Index?noticeUID=CO1.NTC.9576735&amp;isFromPublicArea=True&amp;isModal=true&amp;asPopupView=true</v>
          </cell>
          <cell r="CT224" t="str">
            <v>En Ejecucion</v>
          </cell>
          <cell r="CU224">
            <v>46053</v>
          </cell>
          <cell r="CW224" t="str">
            <v>ENERO</v>
          </cell>
          <cell r="CX224" t="e">
            <v>#N/A</v>
          </cell>
          <cell r="CY224">
            <v>9</v>
          </cell>
          <cell r="CZ224" t="e">
            <v>#VALUE!</v>
          </cell>
        </row>
        <row r="225">
          <cell r="D225" t="str">
            <v>226-2026</v>
          </cell>
          <cell r="E225" t="str">
            <v>CPS-140-2026</v>
          </cell>
          <cell r="F225" t="str">
            <v>Contrato de Prestacion De Servicios Profesionales</v>
          </cell>
          <cell r="G225" t="str">
            <v>Contratación directa</v>
          </cell>
          <cell r="H225" t="str">
            <v>TYHARA CAROLINA CUELLAR CARMONA</v>
          </cell>
          <cell r="I225" t="str">
            <v>Cédula</v>
          </cell>
          <cell r="J225">
            <v>1019108260</v>
          </cell>
          <cell r="K225">
            <v>4</v>
          </cell>
          <cell r="L225" t="str">
            <v>FEMENINO</v>
          </cell>
          <cell r="M225" t="str">
            <v>Natural</v>
          </cell>
          <cell r="N225" t="str">
            <v>Ninguno</v>
          </cell>
          <cell r="O225">
            <v>34837</v>
          </cell>
          <cell r="P225">
            <v>46192</v>
          </cell>
          <cell r="Q225">
            <v>31</v>
          </cell>
          <cell r="R225" t="str">
            <v>ECONOMISTA</v>
          </cell>
          <cell r="S225" t="str">
            <v xml:space="preserve">CALLE 127 B BIS  # ?52 69 APT 313 BLOQUE 15 </v>
          </cell>
          <cell r="T225" t="str">
            <v>BOGOTA D.C.</v>
          </cell>
          <cell r="U225" t="str">
            <v>COLOMBIA</v>
          </cell>
          <cell r="V225" t="str">
            <v>CUELLAR.TYHARA18@GMAIL.COM</v>
          </cell>
          <cell r="W225">
            <v>3134277889</v>
          </cell>
          <cell r="X225" t="str">
            <v>NA</v>
          </cell>
          <cell r="Y225" t="str">
            <v>NA</v>
          </cell>
          <cell r="Z225" t="str">
            <v>Titulo profesional + titulo especializacion de 0 meses de experiencia profesional a 22 meses de experiencia profesional (Resolución 861 de 2025)</v>
          </cell>
          <cell r="AA225" t="str">
            <v>El CONTRATISTA se obliga a prestar a la ENTIDAD, con autonomía técnica y administrativa, servicios profesionales especializados, destinados a brindar apoyo técnico y administrativo en la ejecución de estrategias de transferencia de conocimiento y tecnología, así como en los procesos de reconocimiento de actores y de políticas de investigación orientadas por misiones, adelantados por la Dirección de Desarrollo Tecnológico e Innovación del Ministerio.</v>
          </cell>
          <cell r="AB225" t="str">
            <v>2.2.2.1 Apoyar en el desarrollo e implementación de actividades técnicas y administrativas del proceso de
evaluación, decisión y seguimiento de las solicitudes de Reconocimiento de actores del Sistema Nacional de
Ciencia, Tecnología e Innovación de la Dirección de Desarrollo Tecnológico e Innovación.
2.2.2.2 Apoyar en la elaboración y análisis de documentos, conceptos, informes y estadísticas relacionadas con las
funciones de la mejora continua de procesos, procedimientos, guías técnicas y políticas establecidas a partir
del proceso de Reconocimiento de actores del Sistema Nacional de Ciencia, Tecnología e Innovación de la
Dirección de Desarrollo Tecnológico e Innovación.
2.2.2.3 Apoyar en el diseño e implementación de mejoras continuas del sistema integrado de gestión de proyectos
– SIGP del proceso de Reconocimiento de actores del Sistema Nacional de Ciencia, Tecnología e Innovación
de la Dirección de Desarrollo Tecnológico e Innovación del Ministerio de Ciencia Tecnología e Innovación,
de conformidad con los procesos y procedimientos establecidos.
2.2.2.4 Apoyar en la atención, reporte, proceso y disposición de estudios, informes y estadísticas, basados en las
solicitudes de las diferentes áreas de la entidad del proceso de Reconocimiento de actores del Sistema
Nacional de Ciencia, Tecnología e Innovación de la Dirección de Desarrollo Tecnológico e Innovación del
Ministerio de Ciencia Tecnología e Innovación.
2.2.2.5 Apoyar en la preparación del material requerido para las reuniones y/o comités a los que haya lugar en el
marco del proceso de Reconocimiento de actores del Sistema Nacional de Ciencia, Tecnología e Innovación
de la Dirección de Desarrollo Tecnológico e Innovación.
2.2.2.6 Elaborar informes, fichas, presentaciones con contenido técnico y estadístico que sirva como reporte de las
actividades realizadas del proceso de Reconocimientos de Actores requerido por las áreas del Ministerio de
Ciencia Tecnología e Innovación o ciudadanos.
2.2.2.7 Apoyar en la recepción, responder y tramitar las solicitudes de información, presentadas por los usuarios,
mediante canales de atención de las solicitudes de reconocimiento de actores. relacionadas con las
funciones de la Dirección de Desarrollo Tecnológico e Innovación.</v>
          </cell>
          <cell r="AC225" t="str">
            <v>2.2.2.1 Apoyar en el desarrollo e implementación de actividades técnicas y administrativas del proceso de evaluación, decisión y seguimiento de las solicitudes de Reconocimiento de actores del Sistema Nacional de Ciencia, Tecnología e Innovación de la Dirección de Desarrollo Tecnológico e Innovación.
2.2.2.2 Apoyar en la elaboración y análisis de documentos, conceptos, informes y estadísticas relacionadas con las funciones de la mejora continua de procesos, procedimientos, guías técnicas y políticas establecidas a partir del proceso de Reconocimiento de actores del Sistema Nacional de Ciencia, Tecnología e Innovación de la Dirección de Desarrollo Tecnológico e Innovación.
2.2.2.3 Apoyar en el diseño e implementación de mejoras continuas del sistema integrado de gestión de proyectos – SIGP del proceso de Reconocimiento de actores del Sistema Nacional de Ciencia, Tecnología e Innovación de la Dirección de Desarrollo Tecnológico e Innovación del Ministerio de Ciencia Tecnología e Innovación, de conformidad con los procesos y procedimientos establecidos.
2.2.2.4 Apoyar en la atención, reporte, proceso y disposición de estudios, informes y estadísticas, basados en las solicitudes de las diferentes áreas de la entidad del proceso de Reconocimiento de actores del Sistema Nacional de Ciencia, Tecnología e Innovación de la Dirección de Desarrollo Tecnológico e Innovación del Ministerio de Ciencia Tecnología e Innovación.
2.2.2.5 Apoyar en la preparación del material requerido para las reuniones y/o comités a los que haya lugar en el marco del proceso de Reconocimiento de actores del Sistema Nacional de Ciencia, Tecnología e Innovación de la Dirección de Desarrollo Tecnológico e Innovación.
2.2.2.6 Elaborar informes, fichas, presentaciones con contenido técnico y estadístico que sirva como reporte de las actividades realizadas del proceso de Reconocimientos de Actores requerido por las áreas del Ministerio de Ciencia Tecnología e Innovación o ciudadanos.
2.2.2.7 Apoyar en la recepción, responder y tramitar las solicitudes de información, presentadas por los usuarios, mediante canales de atención de las solicitudes de reconocimiento de actores. relacionadas con las funciones de la Dirección de Desarrollo Tecnológico e Innovación.</v>
          </cell>
          <cell r="AD225" t="str">
            <v>Dirección de Desarrollo Tecnológico e Innovación</v>
          </cell>
          <cell r="AE225" t="str">
            <v>ANDRES FELIPE VALENCIA LOPEZ</v>
          </cell>
          <cell r="AF225">
            <v>75097407</v>
          </cell>
          <cell r="AG225" t="str">
            <v>Secretaria General</v>
          </cell>
          <cell r="AH225">
            <v>46043</v>
          </cell>
          <cell r="AI225">
            <v>46044</v>
          </cell>
          <cell r="AJ225">
            <v>46224</v>
          </cell>
          <cell r="AK225">
            <v>180</v>
          </cell>
          <cell r="AL225">
            <v>41387814</v>
          </cell>
          <cell r="AM225" t="str">
            <v>No</v>
          </cell>
          <cell r="AN225">
            <v>6897969</v>
          </cell>
          <cell r="AS225" t="str">
            <v>INVERSION</v>
          </cell>
          <cell r="AT225" t="str">
            <v>NACION</v>
          </cell>
          <cell r="AU225" t="str">
            <v>No</v>
          </cell>
          <cell r="AW225" t="str">
            <v>Supervisión</v>
          </cell>
          <cell r="AX225" t="str">
            <v>JUAN PABLO RODRIGUEZ RINCON</v>
          </cell>
          <cell r="AY225" t="str">
            <v>Cédula</v>
          </cell>
          <cell r="AZ225">
            <v>79878803</v>
          </cell>
          <cell r="BA225">
            <v>3</v>
          </cell>
          <cell r="BB225">
            <v>0</v>
          </cell>
          <cell r="BC225">
            <v>46044</v>
          </cell>
          <cell r="BD225">
            <v>46044</v>
          </cell>
          <cell r="BE225" t="str">
            <v>SEGUROS DEL ESTADO S.A.</v>
          </cell>
          <cell r="BF225" t="str">
            <v>2 CUMPLIMIENTO</v>
          </cell>
          <cell r="BG225" t="str">
            <v>1 PÓLIZA</v>
          </cell>
          <cell r="CJ225">
            <v>46224</v>
          </cell>
          <cell r="CK225">
            <v>0</v>
          </cell>
          <cell r="CN225">
            <v>41387814</v>
          </cell>
          <cell r="CO225" t="e">
            <v>#N/A</v>
          </cell>
          <cell r="CP225" t="e">
            <v>#N/A</v>
          </cell>
          <cell r="CQ225" t="e">
            <v>#N/A</v>
          </cell>
          <cell r="CR225">
            <v>80111600</v>
          </cell>
          <cell r="CS225" t="str">
            <v>https://community.secop.gov.co/Public/Tendering/OpportunityDetail/Index?noticeUID=CO1.NTC.9662146&amp;isFromPublicArea=True&amp;isModal=true&amp;asPopupView=true</v>
          </cell>
          <cell r="CT225" t="str">
            <v>En Ejecucion</v>
          </cell>
          <cell r="CU225">
            <v>46053</v>
          </cell>
          <cell r="CW225" t="str">
            <v>ENERO</v>
          </cell>
          <cell r="CX225" t="e">
            <v>#N/A</v>
          </cell>
          <cell r="CY225">
            <v>7</v>
          </cell>
          <cell r="CZ225" t="e">
            <v>#VALUE!</v>
          </cell>
        </row>
        <row r="226">
          <cell r="D226" t="str">
            <v>227-2026</v>
          </cell>
          <cell r="E226" t="str">
            <v>CPS-141-2026</v>
          </cell>
          <cell r="F226" t="str">
            <v>Contrato de Prestacion De Servicios Profesionales</v>
          </cell>
          <cell r="G226" t="str">
            <v>Contratación directa</v>
          </cell>
          <cell r="H226" t="str">
            <v>ANDRES JESUS LINDARTE NIÑO</v>
          </cell>
          <cell r="I226" t="str">
            <v>Cédula</v>
          </cell>
          <cell r="J226">
            <v>1090464451</v>
          </cell>
          <cell r="K226">
            <v>8</v>
          </cell>
          <cell r="L226" t="str">
            <v>MASCULINO</v>
          </cell>
          <cell r="M226" t="str">
            <v>Natural</v>
          </cell>
          <cell r="N226" t="str">
            <v>Ninguno</v>
          </cell>
          <cell r="O226">
            <v>34148</v>
          </cell>
          <cell r="P226">
            <v>46192</v>
          </cell>
          <cell r="Q226">
            <v>32</v>
          </cell>
          <cell r="R226" t="str">
            <v xml:space="preserve">INGENIERO EN MULTIMEDIA	</v>
          </cell>
          <cell r="S226" t="str">
            <v xml:space="preserve">CARRERA 14  # 106 A 89 APTO 508 EDIF. ARANJUEZ 106 </v>
          </cell>
          <cell r="T226" t="str">
            <v>CUCUTA</v>
          </cell>
          <cell r="U226" t="str">
            <v>COLOMBIA</v>
          </cell>
          <cell r="V226" t="str">
            <v>ANDRESJESUS28@GMAIL.COM</v>
          </cell>
          <cell r="W226">
            <v>3225266495</v>
          </cell>
          <cell r="X226" t="str">
            <v>NA</v>
          </cell>
          <cell r="Y226" t="str">
            <v>NA</v>
          </cell>
          <cell r="Z226" t="str">
            <v>Titulo profesional + titulo especializacion de 22 meses de experiencia profesional a 32 meses de experiencia profesional (Resolución 861 de 2025)</v>
          </cell>
          <cell r="AA226" t="str">
            <v>El CONTRATISTA se obliga a prestar a la ENTIDAD, con plena autonomía técnica y administrativa, servicios profesionales especializados orientados a brindar apoyo en el diseño, estructuración y evaluación de instrumentos, mecanismos y políticas públicas relacionados con la adopción de conocimiento, las tecnologías de la información y las comunicaciones, así como la inteligencia artificial, en el ámbito de la Ciencia, Tecnología e Innovación de la Dirección de Desarrollo Tecnológico e Innovación.</v>
          </cell>
          <cell r="AB226" t="str">
            <v>1. Apoyar la estructuración, planeación, ejecución y proceso de evaluación de los mecanismos, proyectos
y políticas públicas en relación a iniciativas de Inteligencia Artificial, Ciencias y Tecnologías Cuánticas, y
Tecnologías de la Información y las Comunicaciones.
2. Apoyar las estrategias de coordinación interinstitucional entre la Universidad, Empresa, Estado y
Sociedad, en materia de IA y tecnologías convergentes.
3. Apoyar en la proyección de conceptos técnicos de Ciencia, Tecnología e Innovación, en las temáticas
de IA y tecnologías convergentes.
4. Asistir y preparar el material para las reuniones en las que se requiera apoyo en temas de innovación,
así como de transferencia de conocimiento y tecnología, en el ámbito de IA, que sean competencia de la
Dirección de Desarrollo Tecnológico e Innovación.
5. Apoyar la planeación, diseño, ejecución y seguimiento de iniciativas, programas, proyectos esquemas
de financiación, cofinanciación y gestión de proyectos relacionados con iniciativas de Desarrollo Tecnológico, la Innovación y la Transferencia Tecnológica, específicamente en los campos de la Inteligencia Artificial,
Ciencias y Tecnologías Cuánticas, y Tecnologías de la Información y las Comunicaciones.
6. Apoyar la supervisión y seguimiento de los instrumentos y/o mecanismos de financiación ejecutados
de la Dirección de Desarrollo Tecnológico e Innovación en relación a iniciativas de Inteligencia Artificial, Ciencias
y Tecnologías Cuánticas, y Tecnologías de la Información y las Comunicaciones</v>
          </cell>
          <cell r="AC226" t="str">
            <v>1. Apoyar la estructuración, planeación, ejecución y proceso de evaluación de los mecanismos, proyectos y políticas públicas en relación a iniciativas de Inteligencia Artificial, Ciencias y Tecnologías Cuánticas, y Tecnologías de la Información y las Comunicaciones.
2. Apoyar las estrategias de coordinación interinstitucional entre la Universidad, Empresa, Estado y Sociedad, en materia de IA y tecnologías convergentes. 3. Apoyar en la proyección de conceptos técnicos de Ciencia, Tecnología e Innovación, en las temáticas de IA y tecnologías convergentes. 4. Asistir y preparar el material para las reuniones en las que se requiera apoyo en temas de innovación, así como de transferencia de conocimiento y tecnología, en el ámbito de IA, que sean competencia de la Dirección de Desarrollo Tecnológico e Innovación. 5. Apoyar la planeación, diseño, ejecución y seguimiento de iniciativas, programas, proyectos esquemas de financiación, cofinanciación y gestión de proyectos relacionados con iniciativas de Desarrollo Tecnológico, la Innovación y la Transferencia Tecnológica, específicamente en los campos de la Inteligencia Artificial, Ciencias y Tecnologías Cuánticas, y Tecnologías de la Información y las Comunicaciones. 6. Apoyar la supervisión y seguimiento de los instrumentos y/o mecanismos de financiación ejecutados de la Dirección de Desarrollo Tecnológico e Innovación en relación a iniciativas de Inteligencia Artificial, Ciencias y Tecnologías Cuánticas, y Tecnologías de la Información y las Comunicaciones</v>
          </cell>
          <cell r="AD226" t="str">
            <v>Dirección de Desarrollo Tecnológico e Innovación</v>
          </cell>
          <cell r="AE226" t="str">
            <v>ANDRES FELIPE VALENCIA LOPEZ</v>
          </cell>
          <cell r="AF226">
            <v>75097407</v>
          </cell>
          <cell r="AG226" t="str">
            <v>Secretaria General</v>
          </cell>
          <cell r="AH226">
            <v>46041</v>
          </cell>
          <cell r="AI226">
            <v>46045</v>
          </cell>
          <cell r="AJ226">
            <v>46225</v>
          </cell>
          <cell r="AK226">
            <v>180</v>
          </cell>
          <cell r="AL226">
            <v>51000000</v>
          </cell>
          <cell r="AM226" t="str">
            <v>No</v>
          </cell>
          <cell r="AN226">
            <v>8500000</v>
          </cell>
          <cell r="AS226" t="str">
            <v>INVERSION</v>
          </cell>
          <cell r="AT226" t="str">
            <v>NACION</v>
          </cell>
          <cell r="AU226" t="str">
            <v>No</v>
          </cell>
          <cell r="AW226" t="str">
            <v>Supervisión</v>
          </cell>
          <cell r="AX226" t="str">
            <v>JUAN PABLO RODRIGUEZ RINCON</v>
          </cell>
          <cell r="AY226" t="str">
            <v>Cédula</v>
          </cell>
          <cell r="AZ226">
            <v>79878803</v>
          </cell>
          <cell r="BA226">
            <v>3</v>
          </cell>
          <cell r="BB226">
            <v>0</v>
          </cell>
          <cell r="BC226">
            <v>46045</v>
          </cell>
          <cell r="BD226">
            <v>46045</v>
          </cell>
          <cell r="BE226" t="str">
            <v>SURAMERICANA S.A.</v>
          </cell>
          <cell r="BF226" t="str">
            <v>2 CUMPLIMIENTO</v>
          </cell>
          <cell r="BG226" t="str">
            <v>1 PÓLIZA</v>
          </cell>
          <cell r="CJ226">
            <v>46225</v>
          </cell>
          <cell r="CK226">
            <v>0</v>
          </cell>
          <cell r="CN226">
            <v>51000000</v>
          </cell>
          <cell r="CO226" t="e">
            <v>#N/A</v>
          </cell>
          <cell r="CP226" t="e">
            <v>#N/A</v>
          </cell>
          <cell r="CQ226" t="e">
            <v>#N/A</v>
          </cell>
          <cell r="CR226">
            <v>80111600</v>
          </cell>
          <cell r="CS226" t="str">
            <v>https://community.secop.gov.co/Public/Tendering/OpportunityDetail/Index?noticeUID=CO1.NTC.9614008&amp;isFromPublicArea=True&amp;isModal=true&amp;asPopupView=true</v>
          </cell>
          <cell r="CT226" t="str">
            <v>En Ejecucion</v>
          </cell>
          <cell r="CU226">
            <v>46053</v>
          </cell>
          <cell r="CW226" t="str">
            <v>ENERO</v>
          </cell>
          <cell r="CX226" t="e">
            <v>#N/A</v>
          </cell>
          <cell r="CY226">
            <v>3</v>
          </cell>
          <cell r="CZ226" t="e">
            <v>#VALUE!</v>
          </cell>
        </row>
        <row r="227">
          <cell r="D227" t="str">
            <v>228-2026</v>
          </cell>
          <cell r="E227" t="str">
            <v>CPS-142-2026</v>
          </cell>
          <cell r="F227" t="str">
            <v>Contrato de Prestacion De Servicios Profesionales</v>
          </cell>
          <cell r="G227" t="str">
            <v>Contratación directa</v>
          </cell>
          <cell r="H227" t="str">
            <v>JOSE IVAN ANGARITA MARIO</v>
          </cell>
          <cell r="I227" t="str">
            <v>Cédula</v>
          </cell>
          <cell r="J227">
            <v>1143139737</v>
          </cell>
          <cell r="K227">
            <v>8</v>
          </cell>
          <cell r="L227" t="str">
            <v>MASCULINO</v>
          </cell>
          <cell r="M227" t="str">
            <v>Natural</v>
          </cell>
          <cell r="N227" t="str">
            <v>Ninguno</v>
          </cell>
          <cell r="O227">
            <v>34099</v>
          </cell>
          <cell r="P227">
            <v>46192</v>
          </cell>
          <cell r="Q227">
            <v>33</v>
          </cell>
          <cell r="R227" t="str">
            <v xml:space="preserve">INGENIERO INDUSTRIAL	</v>
          </cell>
          <cell r="S227" t="str">
            <v xml:space="preserve">CARRERA 73  # 5 34 </v>
          </cell>
          <cell r="T227" t="str">
            <v>BOGOTA D.C.</v>
          </cell>
          <cell r="U227" t="str">
            <v>COLOMBIA</v>
          </cell>
          <cell r="V227" t="str">
            <v>JIAM10@HOTMAIL.COM</v>
          </cell>
          <cell r="W227">
            <v>3243023698</v>
          </cell>
          <cell r="X227" t="str">
            <v>NA</v>
          </cell>
          <cell r="Y227" t="str">
            <v>NA</v>
          </cell>
          <cell r="Z227" t="str">
            <v>Titulo profesional + titulo especializacion de 22 meses de experiencia profesional a 32 meses de experiencia profesional (Resolución 861 de 2025)</v>
          </cell>
          <cell r="AA227" t="str">
            <v>El CONTRATISTA se obliga a prestar a la ENTIDAD, con plena autonomía técnica y administrativa, servicios profesionales especializados orientados a brindar apoyo en la planeación y seguimiento de las distintas políticas, programas e instrumentos dirigidos a incentivar la articulación entre universidad, empresa, Estado y sociedad, en materia de desarrollo tecnológico e innovación.</v>
          </cell>
          <cell r="AB227" t="str">
            <v>2.2.2.1 Apoyar a la Dirección de Desarrollo Tecnológico e Innovación en la actualización y seguimiento
de los instrumentos, estrategias y programas, para la correcta implementación de la política pública de
CTeI en materia de desarrollo tecnológico e innovación.
2.2.2.2 Apoyar la estructuración de indicadores y reportes estadísticos para el adecuado y oportuno
seguimiento de la implementación de los diferentes instrumentos de política pública de la Dirección de
Desarrollo Tecnológico e Innovación.
2.2.2.3 Apoyar la implementación de herramientas de monitoreos, para el rediseño de instrumentos,
programas y estrategias que se estructuren, para fomentar la articulación entre universidad, empresa,
estado y sociedad
2.2.2.4 Realizar el registro, reporte de ejecución y seguimiento a los compromisos interinstitucionales y
acciones CONPES a cargo de la Dirección de Desarrollo Tecnológico e Innovación.
2.2.2.5 Apoyar la elaboración, actualización y gestión de publicación, según corresponda, de los
documentos, guías, formatos, procedimientos y demás documentación o información asociada a la
Dirección de Desarrollo Tecnológico e Innovación.
2.2.2.6 Apoyar la atención de los requerimientos realizados por las diferentes dependencias del Ministerio,
así como las demás que sean solicitadas a la Dirección de Desarrollo Tecnológico e Innovación.
2.2.2.7 Apoyar la elaboración de informes y validación de los conceptos de los requerimientos que hagan
las diferentes áreas del Ministerio o que surjan en el desarrollo de actividades o funciones a cargo de la
Dirección de Desarrollo Tecnológico e Innovación, en el marco del objeto contractual.
2.2.2.8 Apoyar la atención de los requerimientos de los órganos de control o los realizados por la Oficina
de Control Interno, respecto de los planes de mejoramiento en los cuales intervenga o tenga actividades
la Dirección de Desarrollo Tecnológico e Innovación.</v>
          </cell>
          <cell r="AC227" t="str">
            <v>2.2.2.1 Apoyar a la Dirección de Desarrollo Tecnológico e Innovación en la actualización y seguimiento de los instrumentos, estrategias y programas, para la correcta implementación de la política pública de CTeI en materia de desarrollo tecnológico e innovación.
2.2.2.2 Apoyar la estructuración de indicadores y reportes estadísticos para el adecuado y oportuno seguimiento de la implementación de los diferentes instrumentos de política pública de la Dirección de Desarrollo Tecnológico e Innovación.
2.2.2.3 Apoyar la implementación de herramientas de monitoreos, para el rediseño de instrumentos, programas y estrategias que se estructuren, para fomentar la articulación entre universidad, empresa, estado y sociedad
2.2.2.4 Realizar el registro, reporte de ejecución y seguimiento a los compromisos interinstitucionales y acciones CONPES a cargo de la Dirección de Desarrollo Tecnológico e Innovación.
2.2.2.5 Apoyar la elaboración, actualización y gestión de publicación, según corresponda, de los documentos, guías, formatos, procedimientos y demás documentación o información asociada a la Dirección de Desarrollo Tecnológico e Innovación.
2.2.2.6 Apoyar la atención de los requerimientos realizados por las diferentes dependencias del Ministerio, así como las demás que sean solicitadas a la Dirección de Desarrollo Tecnológico e Innovación.
2.2.2.7 Apoyar la elaboración de informes y validación de los conceptos de los requerimientos que hagan las diferentes áreas del Ministerio o que surjan en el desarrollo de actividades o funciones a cargo de la Dirección de Desarrollo Tecnológico e Innovación, en el marco del objeto contractual.
2.2.2.8 Apoyar la atención de los requerimientos de los órganos de control o los realizados por la Oficina de Control Interno, respecto de los planes de mejoramiento en los cuales intervenga o tenga actividades la Dirección de Desarrollo Tecnológico e Innovación.</v>
          </cell>
          <cell r="AD227" t="str">
            <v>Dirección de Desarrollo Tecnológico e Innovación</v>
          </cell>
          <cell r="AE227" t="str">
            <v>ANDRES FELIPE VALENCIA LOPEZ</v>
          </cell>
          <cell r="AF227">
            <v>75097407</v>
          </cell>
          <cell r="AG227" t="str">
            <v>Secretaria General</v>
          </cell>
          <cell r="AH227">
            <v>46042</v>
          </cell>
          <cell r="AI227">
            <v>46043</v>
          </cell>
          <cell r="AJ227">
            <v>46223</v>
          </cell>
          <cell r="AK227">
            <v>180</v>
          </cell>
          <cell r="AL227">
            <v>55002000</v>
          </cell>
          <cell r="AM227" t="str">
            <v>No</v>
          </cell>
          <cell r="AN227">
            <v>9167000</v>
          </cell>
          <cell r="AS227" t="str">
            <v>INVERSION</v>
          </cell>
          <cell r="AT227" t="str">
            <v>NACION</v>
          </cell>
          <cell r="AU227" t="str">
            <v>No</v>
          </cell>
          <cell r="AW227" t="str">
            <v>Supervisión</v>
          </cell>
          <cell r="AX227" t="str">
            <v>JUAN PABLO RODRIGUEZ RINCON</v>
          </cell>
          <cell r="AY227" t="str">
            <v>Cédula</v>
          </cell>
          <cell r="AZ227">
            <v>79878803</v>
          </cell>
          <cell r="BA227">
            <v>3</v>
          </cell>
          <cell r="BB227">
            <v>0</v>
          </cell>
          <cell r="BC227">
            <v>46043</v>
          </cell>
          <cell r="BD227">
            <v>46042</v>
          </cell>
          <cell r="BE227" t="str">
            <v>ASEGURADORA SOLIDARIA DE COLOMBIA</v>
          </cell>
          <cell r="BF227" t="str">
            <v>2 CUMPLIMIENTO</v>
          </cell>
          <cell r="BG227" t="str">
            <v>1 PÓLIZA</v>
          </cell>
          <cell r="CJ227">
            <v>46223</v>
          </cell>
          <cell r="CK227">
            <v>0</v>
          </cell>
          <cell r="CN227">
            <v>55002000</v>
          </cell>
          <cell r="CO227" t="e">
            <v>#N/A</v>
          </cell>
          <cell r="CP227" t="e">
            <v>#N/A</v>
          </cell>
          <cell r="CQ227" t="e">
            <v>#N/A</v>
          </cell>
          <cell r="CR227">
            <v>80111600</v>
          </cell>
          <cell r="CS227" t="str">
            <v>https://community.secop.gov.co/Public/Tendering/OpportunityDetail/Index?noticeUID=CO1.NTC.9642406&amp;isFromPublicArea=True&amp;isModal=true&amp;asPopupView=true</v>
          </cell>
          <cell r="CT227" t="str">
            <v>En Ejecucion</v>
          </cell>
          <cell r="CU227">
            <v>46053</v>
          </cell>
          <cell r="CW227" t="str">
            <v>ENERO</v>
          </cell>
          <cell r="CX227" t="e">
            <v>#N/A</v>
          </cell>
          <cell r="CY227">
            <v>3</v>
          </cell>
          <cell r="CZ227" t="e">
            <v>#VALUE!</v>
          </cell>
        </row>
        <row r="228">
          <cell r="D228" t="str">
            <v>229-2026</v>
          </cell>
          <cell r="E228" t="str">
            <v>CPS-143-2026</v>
          </cell>
          <cell r="F228" t="str">
            <v>Contrato de Prestacion De Servicios Profesionales</v>
          </cell>
          <cell r="G228" t="str">
            <v>Contratación directa</v>
          </cell>
          <cell r="H228" t="str">
            <v>ARACELY BURGOS AYALA</v>
          </cell>
          <cell r="I228" t="str">
            <v>Cédula</v>
          </cell>
          <cell r="J228">
            <v>40045673</v>
          </cell>
          <cell r="K228">
            <v>6</v>
          </cell>
          <cell r="L228" t="str">
            <v>MASCULINO</v>
          </cell>
          <cell r="M228" t="str">
            <v>Natural</v>
          </cell>
          <cell r="N228" t="str">
            <v>Ninguno</v>
          </cell>
          <cell r="O228">
            <v>28897</v>
          </cell>
          <cell r="P228">
            <v>46192</v>
          </cell>
          <cell r="Q228">
            <v>47</v>
          </cell>
          <cell r="R228" t="str">
            <v xml:space="preserve">BIOLOGO	</v>
          </cell>
          <cell r="S228" t="str">
            <v xml:space="preserve">AVENIDA 2899  # 0 0 APARTAMENTO 310B </v>
          </cell>
          <cell r="T228" t="str">
            <v>TUNJA</v>
          </cell>
          <cell r="U228" t="str">
            <v>COLOMBIA</v>
          </cell>
          <cell r="V228" t="str">
            <v>BURGOS.ARACELY@GMAIL.COM</v>
          </cell>
          <cell r="W228">
            <v>3142394191</v>
          </cell>
          <cell r="X228" t="str">
            <v>NA</v>
          </cell>
          <cell r="Y228" t="str">
            <v>NA</v>
          </cell>
          <cell r="Z228" t="str">
            <v>Titulo profesional + titulo especializacion de 33 o mas meses de experiencia profesional (Resolución 861 de 2025)</v>
          </cell>
          <cell r="AA228" t="str">
            <v>EL CONTRATISTA se obliga a prestar a la ENTIDAD, con plena autonomía técnica y administrativa, servicios profesionales especializados orientados a apoyar y orientar los lineamientos técnicos del Programa Colombia Bio, así como a brindar apoyo en la formulación y evaluación de políticas públicas relacionadas con la implementación de la Misión de Bioeconomía a cargo del Ministerio de Ciencia, Tecnología e Innovación.</v>
          </cell>
          <cell r="AB228" t="str">
            <v xml:space="preserve">2.2.1.1 Apoyar el diseño y evaluación de la política pública e instrumentos relacionados con Colombia Bio y la
Misión de Bioeconomía, ecosistemas naturales y territorios sostenibles en el marco de las funciones de la
Dirección de Desarrollo Tecnológico e Innovación.
2.2.1.2 Apoyar la formulación y ejecución del desarrollo técnico de las líneas estrategias de acción en el marco
del alcance de Colombia Bio.
2.2.1.3 Apoyar en la participación de jornadas de articulación con actores nacionales e internacionales sobre
temáticas relacionadas con el alcance de Colombia Bio y la implementación de la Misión de Bioeconomía,
ecosistemas naturales y territorios sostenibles.
2.2.1.4 Apoyar la planeación de líneas e indicadores estratégicos, gestión y reporte de las acciones
comprometidas en Minciencias y frente al Gobierno Nacional para el seguimiento técnico y financiero de las
acciones asociadas a Colombia Bio de la Dirección de Desarrollo Tecnológico e Innovación.
2.2.1.5 Construir los documentos técnicos de soporte (informes, presentaciones) referentes a la gestión de
Colombia BIO de la Dirección de Desarrollo Tecnológico e Innovación que sean requeridos a nivel institucional .
2.2.1.6 Apoyar en la emisión de conceptos técnicos del programa Colombia BIO y de Ciencia, Tecnología e
Innovación de la Dirección de Desarrollo Tecnológico e Innovación.
2.2.1.7 Asistir a los eventos, reuniones y/o comités enmarcados y necesarios para llevar a cabo las actividades
de gestión del programa Colombia Bio y la Dirección de Desarrollo Tecnológico e Innovación.
2.2.1.8 Mantener actualizados los sistemas de información relacionados con la gestión de Minciencias. </v>
          </cell>
          <cell r="AC228" t="str">
            <v xml:space="preserve">2.2.1.1 Apoyar el diseño y evaluación de la política pública e instrumentos relacionados con Colombia Bio y la Misión de Bioeconomía, ecosistemas naturales y territorios sostenibles en el marco de las funciones de la Dirección de Desarrollo Tecnológico e Innovación.
2.2.1.2 Apoyar la formulación y ejecución del desarrollo técnico de las líneas estrategias de acción en el marco del alcance de Colombia Bio.
2.2.1.3 Apoyar en la participación de jornadas de articulación con actores nacionales e internacionales sobre temáticas relacionadas con el alcance de Colombia Bio y la implementación de la Misión de Bioeconomía, ecosistemas naturales y territorios sostenibles.
2.2.1.4 Apoyar la planeación de líneas e indicadores estratégicos, gestión y reporte de las acciones comprometidas en Minciencias y frente al Gobierno Nacional para el seguimiento técnico y financiero de las acciones asociadas a Colombia Bio de la Dirección de Desarrollo Tecnológico e Innovación.
2.2.1.5 Construir los documentos técnicos de soporte (informes, presentaciones) referentes a la gestión de Colombia BIO de la Dirección de Desarrollo Tecnológico e Innovación que sean requeridos a nivel institucional .
2.2.1.6 Apoyar en la emisión de conceptos técnicos del programa Colombia BIO y de Ciencia, Tecnología e Innovación de la Dirección de Desarrollo Tecnológico e Innovación.
2.2.1.7 Asistir a los eventos, reuniones y/o comités enmarcados y necesarios para llevar a cabo las actividades de gestión del programa Colombia Bio y la Dirección de Desarrollo Tecnológico e Innovación.
2.2.1.8 Mantener actualizados los sistemas de información relacionados con la gestión de Minciencias. </v>
          </cell>
          <cell r="AD228" t="str">
            <v>Dirección de Desarrollo Tecnológico e Innovación</v>
          </cell>
          <cell r="AE228" t="str">
            <v>ANDRES FELIPE VALENCIA LOPEZ</v>
          </cell>
          <cell r="AF228">
            <v>75097407</v>
          </cell>
          <cell r="AG228" t="str">
            <v>Secretaria General</v>
          </cell>
          <cell r="AH228">
            <v>46041</v>
          </cell>
          <cell r="AI228">
            <v>46043</v>
          </cell>
          <cell r="AJ228">
            <v>46223</v>
          </cell>
          <cell r="AK228">
            <v>180</v>
          </cell>
          <cell r="AL228">
            <v>57288600</v>
          </cell>
          <cell r="AM228" t="str">
            <v>No</v>
          </cell>
          <cell r="AN228">
            <v>9548100</v>
          </cell>
          <cell r="AS228" t="str">
            <v>INVERSION</v>
          </cell>
          <cell r="AT228" t="str">
            <v>NACION</v>
          </cell>
          <cell r="AU228" t="str">
            <v>No</v>
          </cell>
          <cell r="AW228" t="str">
            <v>Supervisión</v>
          </cell>
          <cell r="AX228" t="str">
            <v>JUAN PABLO RODRIGUEZ RINCON</v>
          </cell>
          <cell r="AY228" t="str">
            <v>Cédula</v>
          </cell>
          <cell r="AZ228">
            <v>79878803</v>
          </cell>
          <cell r="BA228">
            <v>3</v>
          </cell>
          <cell r="BB228">
            <v>0</v>
          </cell>
          <cell r="BC228">
            <v>46043</v>
          </cell>
          <cell r="BD228">
            <v>46042</v>
          </cell>
          <cell r="BE228" t="str">
            <v>SEGUROS DEL ESTADO S.A.</v>
          </cell>
          <cell r="BF228" t="str">
            <v>2 CUMPLIMIENTO</v>
          </cell>
          <cell r="BG228" t="str">
            <v>1 PÓLIZA</v>
          </cell>
          <cell r="CJ228">
            <v>46223</v>
          </cell>
          <cell r="CK228">
            <v>0</v>
          </cell>
          <cell r="CN228">
            <v>57288600</v>
          </cell>
          <cell r="CO228" t="e">
            <v>#N/A</v>
          </cell>
          <cell r="CP228" t="e">
            <v>#N/A</v>
          </cell>
          <cell r="CQ228" t="e">
            <v>#N/A</v>
          </cell>
          <cell r="CR228">
            <v>80111600</v>
          </cell>
          <cell r="CS228" t="str">
            <v>https://community.secop.gov.co/Public/Tendering/OpportunityDetail/Index?noticeUID=CO1.NTC.9615247&amp;isFromPublicArea=True&amp;isModal=true&amp;asPopupView=true</v>
          </cell>
          <cell r="CT228" t="str">
            <v>En Ejecucion</v>
          </cell>
          <cell r="CU228">
            <v>46053</v>
          </cell>
          <cell r="CW228" t="str">
            <v>ENERO</v>
          </cell>
          <cell r="CX228" t="e">
            <v>#N/A</v>
          </cell>
          <cell r="CY228">
            <v>5</v>
          </cell>
          <cell r="CZ228" t="e">
            <v>#VALUE!</v>
          </cell>
        </row>
        <row r="229">
          <cell r="D229" t="str">
            <v>230-2026</v>
          </cell>
          <cell r="E229" t="str">
            <v>CPS-144-2026</v>
          </cell>
          <cell r="F229" t="str">
            <v>Contrato de Prestacion De Servicios Profesionales</v>
          </cell>
          <cell r="G229" t="str">
            <v>Contratación directa</v>
          </cell>
          <cell r="H229" t="str">
            <v>CLAUDIA PATRICIA BARRETO POSADA</v>
          </cell>
          <cell r="I229" t="str">
            <v>Cédula</v>
          </cell>
          <cell r="J229">
            <v>52034155</v>
          </cell>
          <cell r="K229">
            <v>9</v>
          </cell>
          <cell r="L229" t="str">
            <v>FEMENINO</v>
          </cell>
          <cell r="M229" t="str">
            <v>Natural</v>
          </cell>
          <cell r="N229" t="str">
            <v>Ninguno</v>
          </cell>
          <cell r="O229">
            <v>25820</v>
          </cell>
          <cell r="P229">
            <v>46192</v>
          </cell>
          <cell r="Q229">
            <v>55</v>
          </cell>
          <cell r="R229" t="str">
            <v>ABOGADO</v>
          </cell>
          <cell r="S229" t="str">
            <v xml:space="preserve">CALLE 10  # 80 F 40 TORRE 1 APTO 802 </v>
          </cell>
          <cell r="T229" t="str">
            <v>BOGOTA D.C.</v>
          </cell>
          <cell r="U229" t="str">
            <v>COLOMBIA</v>
          </cell>
          <cell r="V229" t="str">
            <v>PATICO159@GMAIL.COM</v>
          </cell>
          <cell r="W229">
            <v>3193997931</v>
          </cell>
          <cell r="X229" t="str">
            <v>NA</v>
          </cell>
          <cell r="Y229" t="str">
            <v>NA</v>
          </cell>
          <cell r="Z229" t="str">
            <v>Titulo profesional + titulo especializacion de 0 meses de experiencia profesional a 22 meses de experiencia profesional (Resolución 861 de 2025)</v>
          </cell>
          <cell r="AA229" t="str">
            <v>El CONTRATISTA se obliga a prestar a la ENTIDAD, con plena autonomía técnica y administrativa, servicios profesionales especializados orientados a brindar soporte jurídico a los derechos de petición, consultas, recursos y demás trámites asociados a la estrategia de Beneficios Tributarios de la Dirección de Desarrollo Tecnológico e Innovación del Ministerio de Ciencia, Tecnología e Innovación.</v>
          </cell>
          <cell r="AB229" t="str">
            <v>2.2.2.1 Apoyar en la elaboración y proyección de conceptos jurídicos y tributarios en los temas relacionados
con beneficios tributarios para CTeI.
2.2.2.2 Apoyar en la elaboración y revisión de los documentos asociados al programa de beneficios tributarios,
como procedimientos, estudios, conceptos normativos, resoluciones, acuerdos, actos administrativos,
documentos de política pública, entre otros, desde el punto de vista jurídico y tributario.
2.2.2.3 Apoyar jurídica y tributariamente la estructuración de los diferentes mecanismos de beneficios tributarios
que lidera el Ministerio, con el fin de validar la pertinencia desde el punto de vista jurídico y tributario.
2.2.2.4 Apoyar jurídica y tributariamente en la preparación de la información que sea requerida para análisis por
la Secretaría Técnica y el CNBT.
2.2.2.5 Apoyar en la revisión y respuesta de Derechos de petición, PQRS y acciones constitucionales y/o legales
que se presenten al interior de los diferentes mecanismos de beneficios tributarios en CTeI.
2.2.2.6 Apoyar jurídica y tributariamente en la preparación y desarrollo de las reuniones y sesiones del Consejo
Nacional de Beneficios Tributarios – CNBT y el CONFIS.
2.2.2.7 Apoyar jurídica y tributariamente en la proyección y revisión de actos administrativos relacionados con
los beneficios tributarios de acuerdo con el marco normativo aplicable.
2.2.2.8 Apoyar jurídica y tributariamente en la evaluación de las propuestas presentadas y seguimiento a los
proyectos aprobados por el Consejo Nacional de Beneficios Tributarios en Ciencia, Tecnología e Innovación –
CNBT aplicando los lineamientos técnicos requeridos.
2.2.2.9 Apoyar jurídica y tributariamente en la divulgación y promoción de políticas, planes, programas,
proyectos, actividades, estrategias e instrumentos de beneficios tributarios en CTeI.</v>
          </cell>
          <cell r="AC229" t="str">
            <v>2.2.2.1 Apoyar en la elaboración y proyección de conceptos jurídicos y tributarios en los temas relacionados con beneficios tributarios para CTeI.
2.2.2.2 Apoyar en la elaboración y revisión de los documentos asociados al programa de beneficios tributarios, como procedimientos, estudios, conceptos normativos, resoluciones, acuerdos, actos administrativos, documentos de política pública, entre otros, desde el punto de vista jurídico y tributario.
2.2.2.3 Apoyar jurídica y tributariamente la estructuración de los diferentes mecanismos de beneficios tributarios que lidera el Ministerio, con el fin de validar la pertinencia desde el punto de vista jurídico y tributario.
2.2.2.4 Apoyar jurídica y tributariamente en la preparación de la información que sea requerida para análisis por la Secretaría Técnica y el CNBT.
2.2.2.5 Apoyar en la revisión y respuesta de Derechos de petición, PQRS y acciones constitucionales y/o legales que se presenten al interior de los diferentes mecanismos de beneficios tributarios en CTeI.
2.2.2.6 Apoyar jurídica y tributariamente en la preparación y desarrollo de las reuniones y sesiones del Consejo Nacional de Beneficios Tributarios – CNBT y el CONFIS.
2.2.2.7 Apoyar jurídica y tributariamente en la proyección y revisión de actos administrativos relacionados con los beneficios tributarios de acuerdo con el marco normativo aplicable.
2.2.2.8 Apoyar jurídica y tributariamente en la evaluación de las propuestas presentadas y seguimiento a los proyectos aprobados por el Consejo Nacional de Beneficios Tributarios en Ciencia, Tecnología e Innovación – CNBT aplicando los lineamientos técnicos requeridos.
2.2.2.9 Apoyar jurídica y tributariamente en la divulgación y promoción de políticas, planes, programas, proyectos, actividades, estrategias e instrumentos de beneficios tributarios en CTeI.</v>
          </cell>
          <cell r="AD229" t="str">
            <v>Dirección de Desarrollo Tecnológico e Innovación</v>
          </cell>
          <cell r="AE229" t="str">
            <v>ANDRES FELIPE VALENCIA LOPEZ</v>
          </cell>
          <cell r="AF229">
            <v>75097407</v>
          </cell>
          <cell r="AG229" t="str">
            <v>Secretaria General</v>
          </cell>
          <cell r="AH229">
            <v>46043</v>
          </cell>
          <cell r="AI229">
            <v>46044</v>
          </cell>
          <cell r="AJ229">
            <v>46224</v>
          </cell>
          <cell r="AK229">
            <v>180</v>
          </cell>
          <cell r="AL229">
            <v>36000000</v>
          </cell>
          <cell r="AM229" t="str">
            <v>No</v>
          </cell>
          <cell r="AN229">
            <v>6000000</v>
          </cell>
          <cell r="AS229" t="str">
            <v>INVERSION</v>
          </cell>
          <cell r="AT229" t="str">
            <v>NACION</v>
          </cell>
          <cell r="AU229" t="str">
            <v>No</v>
          </cell>
          <cell r="AW229" t="str">
            <v>Supervisión</v>
          </cell>
          <cell r="AX229" t="str">
            <v>JUAN PABLO RODRIGUEZ RINCON</v>
          </cell>
          <cell r="AY229" t="str">
            <v>Cédula</v>
          </cell>
          <cell r="AZ229">
            <v>79878803</v>
          </cell>
          <cell r="BA229">
            <v>3</v>
          </cell>
          <cell r="BB229">
            <v>0</v>
          </cell>
          <cell r="BC229">
            <v>46044</v>
          </cell>
          <cell r="BD229">
            <v>46043</v>
          </cell>
          <cell r="BE229" t="str">
            <v>SEGUROS DEL ESTADO S.A.</v>
          </cell>
          <cell r="BF229" t="str">
            <v>2 CUMPLIMIENTO</v>
          </cell>
          <cell r="BG229" t="str">
            <v>1 PÓLIZA</v>
          </cell>
          <cell r="CJ229">
            <v>46224</v>
          </cell>
          <cell r="CK229">
            <v>0</v>
          </cell>
          <cell r="CN229">
            <v>36000000</v>
          </cell>
          <cell r="CO229" t="e">
            <v>#N/A</v>
          </cell>
          <cell r="CP229" t="e">
            <v>#N/A</v>
          </cell>
          <cell r="CQ229" t="e">
            <v>#N/A</v>
          </cell>
          <cell r="CR229">
            <v>80111600</v>
          </cell>
          <cell r="CS229" t="str">
            <v>https://community.secop.gov.co/Public/Tendering/OpportunityDetail/Index?noticeUID=CO1.NTC.9662082&amp;isFromPublicArea=True&amp;isModal=true&amp;asPopupView=true</v>
          </cell>
          <cell r="CT229" t="str">
            <v>En Ejecucion</v>
          </cell>
          <cell r="CU229">
            <v>46053</v>
          </cell>
          <cell r="CW229" t="str">
            <v>ENERO</v>
          </cell>
          <cell r="CX229" t="e">
            <v>#N/A</v>
          </cell>
          <cell r="CY229">
            <v>2</v>
          </cell>
          <cell r="CZ229" t="e">
            <v>#VALUE!</v>
          </cell>
        </row>
        <row r="230">
          <cell r="D230" t="str">
            <v>231-2026</v>
          </cell>
          <cell r="E230" t="str">
            <v>CPS-145-2026</v>
          </cell>
          <cell r="F230" t="str">
            <v>Contrato de Prestacion De Servicios Profesionales</v>
          </cell>
          <cell r="G230" t="str">
            <v>Contratación directa</v>
          </cell>
          <cell r="H230" t="str">
            <v>HENLY YUSET PANESSO GONZALEZ</v>
          </cell>
          <cell r="I230" t="str">
            <v>Cédula</v>
          </cell>
          <cell r="J230">
            <v>1077435794</v>
          </cell>
          <cell r="K230">
            <v>8</v>
          </cell>
          <cell r="L230">
            <v>0</v>
          </cell>
          <cell r="M230" t="str">
            <v>Natural</v>
          </cell>
          <cell r="N230" t="str">
            <v>Ninguno</v>
          </cell>
          <cell r="O230">
            <v>32335</v>
          </cell>
          <cell r="P230">
            <v>46192</v>
          </cell>
          <cell r="Q230">
            <v>37</v>
          </cell>
          <cell r="R230" t="str">
            <v>BIOLOGIA CON ENFASIS EN RECURSOS NATURALES</v>
          </cell>
          <cell r="S230" t="str">
            <v xml:space="preserve">CALLE 46  # 16 C 17 </v>
          </cell>
          <cell r="T230" t="str">
            <v>BUCARAMANGA</v>
          </cell>
          <cell r="U230" t="str">
            <v>COLOMBIA</v>
          </cell>
          <cell r="V230" t="str">
            <v>JUSNEYMIBEBE@HOTMAIL.COM</v>
          </cell>
          <cell r="W230">
            <v>3105645203</v>
          </cell>
          <cell r="X230" t="str">
            <v>NA</v>
          </cell>
          <cell r="Y230" t="str">
            <v>NA</v>
          </cell>
          <cell r="Z230" t="str">
            <v>Titulo profesional de 0 a 21 mas meses de experiencia profesional (Resolución 861 de 2025)</v>
          </cell>
          <cell r="AA230" t="str">
            <v>EL CONTRATISTA se obliga a prestar al CONTRATANTE, con sus propios medios y con plena autonomía técnica y administrativa, servicios profesionales orientados a realizar la revisión, evaluación, conceptualización y presentación ante el Consejo Nacional de Beneficios Tributarios CNBT de los proyectos presentados en el marco de las convocatorias de Beneficios Tributarios adelantadas por la Dirección de Desarrollo Tecnológico e Innovación del Ministerio de Ciencia, Tecnología e Innovación.</v>
          </cell>
          <cell r="AB230" t="str">
            <v>2.2.2.1 Apoyar la revisión, evaluación y validación de los proyectos que se asignen de las convocatorias de
Beneficios Tributarios por CTeI.
2.2.2.2 Apoyar en todo lo procedente de evaluaciones de acuerdo con el tema y objeto de la propuesta
presentada a la convocatoria Beneficios Tributarios, siguiendo el procedimiento establecido.
2.2.2.3 Apoyar en el envío de los proyectos con sus respectivos anexos, a cada uno de los evaluadores, así
como los soportes requeridos de acuerdo al procedimiento establecido.
2.2.2.4 Apoyar la revisión de las evaluaciones enviadas por parte de los evaluadores seleccionados para la
convocatoria Beneficios Tributarios por inversión en CTeI.
2.2.2.5 Apoyar el registro de información en las bases de datos correspondientes.
2.2.2.6 Apoyar en la elaboración de los actos administrativos requeridos en el marco de la convocatoria
Beneficios Tributarios por inversión en CTeI.
2.2.2.7 Apoyar en el envío, gestión y pago a los evaluadores de la convocatoria Beneficios Tributarios por
inversión en CTeI.</v>
          </cell>
          <cell r="AC230" t="str">
            <v>2.2.2.1 Apoyar la revisión, evaluación y validación de los proyectos que se asignen de las convocatorias de Beneficios Tributarios por CTeI.
2.2.2.2 Apoyar en todo lo procedente de evaluaciones de acuerdo con el tema y objeto de la propuesta presentada a la convocatoria Beneficios Tributarios, siguiendo el procedimiento establecido.
2.2.2.3 Apoyar en el envío de los proyectos con sus respectivos anexos, a cada uno de los evaluadores, así como los soportes requeridos de acuerdo al procedimiento establecido.
2.2.2.4 Apoyar la revisión de las evaluaciones enviadas por parte de los evaluadores seleccionados para la convocatoria Beneficios Tributarios por inversión en CTeI.
2.2.2.5 Apoyar el registro de información en las bases de datos correspondientes.
2.2.2.6 Apoyar en la elaboración de los actos administrativos requeridos en el marco de la convocatoria Beneficios Tributarios por inversión en CTeI.
2.2.2.7 Apoyar en el envío, gestión y pago a los evaluadores de la convocatoria Beneficios Tributarios por inversión en CTeI.</v>
          </cell>
          <cell r="AD230" t="str">
            <v>Dirección de Desarrollo Tecnológico e Innovación</v>
          </cell>
          <cell r="AE230" t="str">
            <v>ANDRES FELIPE VALENCIA LOPEZ</v>
          </cell>
          <cell r="AF230">
            <v>75097407</v>
          </cell>
          <cell r="AG230" t="str">
            <v>Secretaria General</v>
          </cell>
          <cell r="AH230">
            <v>46042</v>
          </cell>
          <cell r="AI230">
            <v>46045</v>
          </cell>
          <cell r="AJ230">
            <v>46225</v>
          </cell>
          <cell r="AK230">
            <v>180</v>
          </cell>
          <cell r="AL230">
            <v>25956000</v>
          </cell>
          <cell r="AM230" t="str">
            <v>No</v>
          </cell>
          <cell r="AN230">
            <v>4326000</v>
          </cell>
          <cell r="AS230" t="str">
            <v>INVERSION</v>
          </cell>
          <cell r="AT230" t="str">
            <v>NACION</v>
          </cell>
          <cell r="AU230" t="str">
            <v>No</v>
          </cell>
          <cell r="AW230" t="str">
            <v>Supervisión</v>
          </cell>
          <cell r="AX230" t="str">
            <v>JUAN PABLO RODRIGUEZ RINCON</v>
          </cell>
          <cell r="AY230" t="str">
            <v>Cédula</v>
          </cell>
          <cell r="AZ230">
            <v>79878803</v>
          </cell>
          <cell r="BA230">
            <v>3</v>
          </cell>
          <cell r="BB230">
            <v>0</v>
          </cell>
          <cell r="BC230">
            <v>46045</v>
          </cell>
          <cell r="BD230">
            <v>46045</v>
          </cell>
          <cell r="BE230" t="str">
            <v>COMPAÑIA MUNDIAL DE SEGUROS S.A</v>
          </cell>
          <cell r="BF230" t="str">
            <v>2 CUMPLIMIENTO</v>
          </cell>
          <cell r="BG230" t="str">
            <v>1 PÓLIZA</v>
          </cell>
          <cell r="CJ230">
            <v>46225</v>
          </cell>
          <cell r="CK230">
            <v>0</v>
          </cell>
          <cell r="CN230">
            <v>25956000</v>
          </cell>
          <cell r="CO230" t="e">
            <v>#N/A</v>
          </cell>
          <cell r="CP230" t="e">
            <v>#N/A</v>
          </cell>
          <cell r="CQ230" t="e">
            <v>#N/A</v>
          </cell>
          <cell r="CR230">
            <v>80111600</v>
          </cell>
          <cell r="CS230" t="str">
            <v>https://community.secop.gov.co/Public/Tendering/OpportunityDetail/Index?noticeUID=CO1.NTC.9616176&amp;isFromPublicArea=True&amp;isModal=true&amp;asPopupView=true</v>
          </cell>
          <cell r="CT230" t="str">
            <v>En Ejecucion</v>
          </cell>
          <cell r="CU230">
            <v>46053</v>
          </cell>
          <cell r="CW230" t="str">
            <v>ENERO</v>
          </cell>
          <cell r="CX230" t="e">
            <v>#N/A</v>
          </cell>
          <cell r="CY230">
            <v>3</v>
          </cell>
          <cell r="CZ230" t="e">
            <v>#VALUE!</v>
          </cell>
        </row>
        <row r="231">
          <cell r="D231" t="str">
            <v>232-2026</v>
          </cell>
          <cell r="E231" t="str">
            <v>CPS-146-2026</v>
          </cell>
          <cell r="F231" t="str">
            <v>Contrato de Prestacion De Servicios Profesionales</v>
          </cell>
          <cell r="G231" t="str">
            <v>Contratación directa</v>
          </cell>
          <cell r="H231" t="str">
            <v>JOHN ALBERTO MILLAN ALZATE</v>
          </cell>
          <cell r="I231" t="str">
            <v>Cédula</v>
          </cell>
          <cell r="J231">
            <v>18394587</v>
          </cell>
          <cell r="K231">
            <v>7</v>
          </cell>
          <cell r="L231" t="str">
            <v>MASCULINO</v>
          </cell>
          <cell r="M231" t="str">
            <v>Natural</v>
          </cell>
          <cell r="N231" t="str">
            <v>Ninguno</v>
          </cell>
          <cell r="O231">
            <v>26641</v>
          </cell>
          <cell r="P231">
            <v>46192</v>
          </cell>
          <cell r="Q231">
            <v>53</v>
          </cell>
          <cell r="R231" t="str">
            <v>LICENCIADO EN EDUCACION AMBIENTAL Y DESARROLLO COMUNITARIO</v>
          </cell>
          <cell r="S231" t="str">
            <v xml:space="preserve">CARRERA 70 C  # 79 73 BONANZA </v>
          </cell>
          <cell r="T231" t="str">
            <v>CIRCASIA</v>
          </cell>
          <cell r="U231" t="str">
            <v>COLOMBIA</v>
          </cell>
          <cell r="V231" t="str">
            <v>JAMILLAN@MINCIENCIAS.GOV.CO</v>
          </cell>
          <cell r="W231">
            <v>3246021367</v>
          </cell>
          <cell r="X231" t="str">
            <v>NA</v>
          </cell>
          <cell r="Y231" t="str">
            <v>NA</v>
          </cell>
          <cell r="Z231" t="str">
            <v>Titulo profesional + titulo especializacion de 33 o mas meses de experiencia profesional (Resolución 861 de 2025)</v>
          </cell>
          <cell r="AA231" t="str">
            <v>El CONTRATISTA se obliga a prestar a la ENTIDAD, con plena autonomía técnica y administrativa, sus servicios profesionales en calidad de especialista en temas ambientales, orientados a apoyar el diseño de estrategias para el fortalecimiento de los componentes ambientales de los proyectos postulados al mecanismo de Beneficios Tributarios por inversión en Ciencia, Tecnología e Innovación, en el marco de la Dirección de Desarrollo Tecnológico e Innovación del Ministerio de Ciencia, Tecnología e Innovación.</v>
          </cell>
          <cell r="AB231" t="str">
            <v>1. Apoyar el fortalecimiento de componentes ambientales evaluados dentro de las iniciativas relacionadas con el
mecanismo de Beneficios Tributarios, incorporando criterios de sostenibilidad ambiental.
2. Apoyar la revisión en los sistemas de información del Ministerio, la documentación técnica y emitir conceptos para la
mejora de los documentos técnicos, asegurando la adecuada incorporación de los criterios ambientales establecidos
en el marco normativo vigente.
3. Consolidar información en bases de datos variables de impacto ambiental y de sostenibilidad relacionadas con el
programa de Beneficios Tributarios, destacando.
4. Participar en los procesos de evaluación técnica de proyectos sometidos al mecanismo de Beneficios Tributarios, con
énfasis en el análisis de los componentes ambientales.
5. Consolidar información y elaborar conceptos técnicos ambientales de los proyectos evaluados por la Secretaría
Técnica del Consejo Nacional de Beneficios Tributarios.
6. Asistir y participar en reuniones que se aborden temas en el marco de los Beneficios Tributarios.
7. Apoyar los procesos de seguimiento técnico y presupuestal de los proyectos beneficiarios, incorporando indicadores
de sostenibilidad ambiental y de gestión responsable de recursos.
8. Ejecutar actividades de gestión documental asociadas al mecanismo de Beneficios Tributarios, asegurando el
correcto archivo y trazabilidad de la información con pertinencia ambiental.</v>
          </cell>
          <cell r="AC231" t="str">
            <v>1. Apoyar el fortalecimiento de componentes ambientales evaluados dentro de las iniciativas relacionadas con el mecanismo de Beneficios Tributarios, incorporando criterios de sostenibilidad ambiental.
2. Apoyar la revisión en los sistemas de información del Ministerio, la documentación técnica y emitir conceptos para la mejora de los documentos técnicos, asegurando la adecuada incorporación de los criterios ambientales establecidos en el marco normativo vigente. 3. Consolidar información en bases de datos variables de impacto ambiental y de sostenibilidad relacionadas con el programa de Beneficios Tributarios, destacando. 4. Participar en los procesos de evaluación técnica de proyectos sometidos al mecanismo de Beneficios Tributarios, con énfasis en el análisis de los componentes ambientales. 5. Consolidar información y elaborar conceptos técnicos ambientales de los proyectos evaluados por la Secretaría Técnica del Consejo Nacional de Beneficios Tributarios. 6. Asistir y participar en reuniones que se aborden temas en el marco de los Beneficios Tributarios. 7. Apoyar los procesos de seguimiento técnico y presupuestal de los proyectos beneficiarios, incorporando indicadores de sostenibilidad ambiental y de gestión responsable de recursos. 8. Ejecutar actividades de gestión documental asociadas al mecanismo de Beneficios Tributarios, asegurando el correcto archivo y trazabilidad de la información con pertinencia ambiental.</v>
          </cell>
          <cell r="AD231" t="str">
            <v>Dirección de Desarrollo Tecnológico e Innovación</v>
          </cell>
          <cell r="AE231" t="str">
            <v>ANDRES FELIPE VALENCIA LOPEZ</v>
          </cell>
          <cell r="AF231">
            <v>75097407</v>
          </cell>
          <cell r="AG231" t="str">
            <v>Secretaria General</v>
          </cell>
          <cell r="AH231">
            <v>46043</v>
          </cell>
          <cell r="AI231">
            <v>46044</v>
          </cell>
          <cell r="AJ231">
            <v>46224</v>
          </cell>
          <cell r="AK231">
            <v>180</v>
          </cell>
          <cell r="AL231">
            <v>70573248</v>
          </cell>
          <cell r="AM231" t="str">
            <v>No</v>
          </cell>
          <cell r="AN231">
            <v>11762208</v>
          </cell>
          <cell r="AS231" t="str">
            <v>INVERSION</v>
          </cell>
          <cell r="AT231" t="str">
            <v>NACION</v>
          </cell>
          <cell r="AU231" t="str">
            <v>No</v>
          </cell>
          <cell r="AW231" t="str">
            <v>Supervisión</v>
          </cell>
          <cell r="AX231" t="str">
            <v>JUAN PABLO RODRIGUEZ RINCON</v>
          </cell>
          <cell r="AY231" t="str">
            <v>Cédula</v>
          </cell>
          <cell r="AZ231">
            <v>79878803</v>
          </cell>
          <cell r="BA231">
            <v>3</v>
          </cell>
          <cell r="BB231">
            <v>0</v>
          </cell>
          <cell r="BC231">
            <v>46044</v>
          </cell>
          <cell r="BD231">
            <v>46044</v>
          </cell>
          <cell r="BE231" t="str">
            <v>COMPAÑIA MUNDIAL DE SEGUROS S.A</v>
          </cell>
          <cell r="BF231" t="str">
            <v>2 CUMPLIMIENTO</v>
          </cell>
          <cell r="BG231" t="str">
            <v>1 PÓLIZA</v>
          </cell>
          <cell r="CJ231">
            <v>46224</v>
          </cell>
          <cell r="CK231">
            <v>0</v>
          </cell>
          <cell r="CN231">
            <v>70573248</v>
          </cell>
          <cell r="CO231" t="e">
            <v>#N/A</v>
          </cell>
          <cell r="CP231" t="e">
            <v>#N/A</v>
          </cell>
          <cell r="CQ231" t="e">
            <v>#N/A</v>
          </cell>
          <cell r="CR231">
            <v>80111600</v>
          </cell>
          <cell r="CS231" t="str">
            <v>https://community.secop.gov.co/Public/Tendering/OpportunityDetail/Index?noticeUID=CO1.NTC.9662501&amp;isFromPublicArea=True&amp;isModal=true&amp;asPopupView=true</v>
          </cell>
          <cell r="CT231" t="str">
            <v>En Ejecucion</v>
          </cell>
          <cell r="CU231">
            <v>46053</v>
          </cell>
          <cell r="CW231" t="str">
            <v>ENERO</v>
          </cell>
          <cell r="CX231" t="e">
            <v>#N/A</v>
          </cell>
          <cell r="CY231">
            <v>4</v>
          </cell>
          <cell r="CZ231" t="e">
            <v>#VALUE!</v>
          </cell>
        </row>
        <row r="232">
          <cell r="D232" t="str">
            <v>233-2026</v>
          </cell>
          <cell r="E232" t="str">
            <v>CPS-147-2026</v>
          </cell>
          <cell r="F232" t="str">
            <v>Contrato de Prestacion De Servicios Profesionales</v>
          </cell>
          <cell r="G232" t="str">
            <v>Contratación directa</v>
          </cell>
          <cell r="H232" t="str">
            <v>JAIRO ANDRES BECERRA ORTIZ</v>
          </cell>
          <cell r="I232" t="str">
            <v>Cédula</v>
          </cell>
          <cell r="J232">
            <v>91477810</v>
          </cell>
          <cell r="K232">
            <v>8</v>
          </cell>
          <cell r="L232" t="str">
            <v>MASCULINO</v>
          </cell>
          <cell r="M232" t="str">
            <v>Natural</v>
          </cell>
          <cell r="N232" t="str">
            <v>Ninguno</v>
          </cell>
          <cell r="O232">
            <v>27474</v>
          </cell>
          <cell r="P232">
            <v>46192</v>
          </cell>
          <cell r="Q232">
            <v>51</v>
          </cell>
          <cell r="R232" t="str">
            <v>ABOGADO</v>
          </cell>
          <cell r="S232" t="str">
            <v xml:space="preserve">CALLE 12 N  # 10 58 AA 179 </v>
          </cell>
          <cell r="T232" t="str">
            <v>BOGOTA D.C.</v>
          </cell>
          <cell r="U232" t="str">
            <v>COLOMBIA</v>
          </cell>
          <cell r="V232" t="str">
            <v>JAIROANDRESB75@GMAIL.COM</v>
          </cell>
          <cell r="W232">
            <v>3208624372</v>
          </cell>
          <cell r="X232" t="str">
            <v>NA</v>
          </cell>
          <cell r="Y232" t="str">
            <v>NA</v>
          </cell>
          <cell r="Z232" t="str">
            <v>Titulo de tecnico de 0 a 12 meses de experiencia laboral (tecnico o tecnologo) o 24 meses de experiencia laboral relacionada (bachiller) (Resolución 861 de 2025)</v>
          </cell>
          <cell r="AA232" t="str">
            <v>EL CONTRATISTA se obliga a prestar al CONTRATANTE, con plena autonomía técnica y administrativa, servicios profesionales especializados orientados al análisis, formulación, revisión y acompañamiento jurídico en el marco de las acciones derivadas de la Hoja de Ruta para la Adopción Ética y Sostenible de la Inteligencia Artificial en Colombia y de la Política Nacional de Inteligencia Artificial, incluyendo el estudio de la viabilidad técnica, jurídica y financiera de iniciativas en  inteligencia artificial; la elaboración de
conceptos jurídicos; la promoción del intercambio de conocimientos y el fortalecimiento de capacidades
institucionales; así como el diseño de proyectos de investigación, desarrollo tecnológico e innovación en los
ámbitos nacional e internacionaL.</v>
          </cell>
          <cell r="AB232" t="str">
            <v>2.2.2.1 Apoyar la planeación, estructuración y ejecución de actividades a desarrollarse en el marco de la Hoja
de Ruta para la adopción Ética y Sostenible de la Inteligencia Artificial en Colombia y la Política Nacional de
Inteligencia Artificial.
2.2.2.2 Apoyar los esfuerzos en el ámbito de las Tecnologías de la Información y las Comunicaciones (TIC) e
Inteligencia Artificial para impulsar la innovación, la investigación y el desarrollo tecnológico en estas áreas a
nivel nacional e internacional.
2.2.2.3 Identificar, dentro del marco de la Hoja de Ruta para la adopción Ética y Sostenible de la Inteligencia
Artificial y la Política Nacional de Inteligencia Artificial, los programas y proyectos tanto a nivel nacional como
internacional que aborden aspectos relacionados con infraestructura para la I+D+i en Inteligencia Artificial, con
el objetivo de promover una implementación sostenible de estas tecnologías en el país.
2.2.2.4 Determinar los ajustes legales y regulatorios necesarios, en caso de requerirse, para respaldar de
manera adecuada el despliegue de Inteligencia Artificial e infraestructura para la I+D+i en Inteligencia Artificial
dentro del marco de la Hoja de Ruta para la adopción ética y sostenible de la Inteligencia Artificial y la Política
Nacional de Inteligencia Artificial, así como en programas y proyectos a nivel nacional e internacional.
2.2.2.5 Apoyar la elaboración de conceptos jurídicos especializados sobre aspectos regulatorios y contractuales
vinculados al desarrollo e implementación de iniciativas de Inteligencia Artificial, garantizando la coherencia con
la Hoja de Ruta y la Política Nacional de Inteligencia Artificial.
2.2.2.6 Apoyar jurídicamente en la creación y aplicación de los instrumentos y políticas relacionadas con la
Cuarta Revolución Industrial e Inteligencia Artificial para el fortalecimiento de la CTeI y la transferencia de
conocimiento y tecnología entre la universidad, empresa, Estado y sociedad, atendiendo el marco jurídico y las
metas del Gobierno Nacional.
2.2.2.7 Apoyar la construcción y revisión de instrumentos jurídicos, tales como convenios, contratos,
memorandos de entendimiento, acuerdos, y términos de referencia, entre otros, para facilitar la cooperación
nacional e internacional en proyectos de investigación, desarrollo tecnológico e innovación en Inteligencia
Artificial.
2.2.2.8 Apoyar jurídicamente en la evaluación de las propuestas presentadas y seguimiento a los proyectos
aprobados en temas de TIC, la Cuarta Revolución Industrial e Inteligencia Artificial, aplicando los lineamientos
técnicos requeridos.
2.2.2.9 Participar en espacios de articulación interinstitucional e intersectorial para promover la armonización
normativa, el intercambio de conocimientos y la construcción de capacidades jurídicas vinculadas a la
regulación y el desarrollo ético y sostenible de la Inteligencia Artificial.</v>
          </cell>
          <cell r="AC232" t="str">
            <v>2.2.2.1 Apoyar la planeación, estructuración y ejecución de actividades a desarrollarse en el marco de la Hoja de Ruta para la adopción Ética y Sostenible de la Inteligencia Artificial en Colombia y la Política Nacional de Inteligencia Artificial.
2.2.2.2 Apoyar los esfuerzos en el ámbito de las Tecnologías de la Información y las Comunicaciones (TIC) e Inteligencia Artificial para impulsar la innovación, la investigación y el desarrollo tecnológico en estas áreas a nivel nacional e internacional.
2.2.2.3 Identificar, dentro del marco de la Hoja de Ruta para la adopción Ética y Sostenible de la Inteligencia Artificial y la Política Nacional de Inteligencia Artificial, los programas y proyectos tanto a nivel nacional como internacional que aborden aspectos relacionados con infraestructura para la I+D+i en Inteligencia Artificial, con el objetivo de promover una implementación sostenible de estas tecnologías en el país.
2.2.2.4 Determinar los ajustes legales y regulatorios necesarios, en caso de requerirse, para respaldar de manera adecuada el despliegue de Inteligencia Artificial e infraestructura para la I+D+i en Inteligencia Artificial dentro del marco de la Hoja de Ruta para la adopción ética y sostenible de la Inteligencia Artificial y la Política Nacional de Inteligencia Artificial, así como en programas y proyectos a nivel nacional e internacional.
2.2.2.5 Apoyar la elaboración de conceptos jurídicos especializados sobre aspectos regulatorios y contractuales vinculados al desarrollo e implementación de iniciativas de Inteligencia Artificial, garantizando la coherencia con la Hoja de Ruta y la Política Nacional de Inteligencia Artificial.
2.2.2.6 Apoyar jurídicamente en la creación y aplicación de los instrumentos y políticas relacionadas con la Cuarta Revolución Industrial e Inteligencia Artificial para el fortalecimiento de la CTeI y la transferencia de conocimiento y tecnología entre la universidad, empresa, Estado y sociedad, atendiendo el marco jurídico y las metas del Gobierno Nacional.
2.2.2.7 Apoyar la construcción y revisión de instrumentos jurídicos, tales como convenios, contratos, memorandos de entendimiento, acuerdos, y términos de referencia, entre otros, para facilitar la cooperación nacional e internacional en proyectos de investigación, desarrollo tecnológico e innovación en Inteligencia Artificial.
2.2.2.8 Apoyar jurídicamente en la evaluación de las propuestas presentadas y seguimiento a los proyectos aprobados en temas de TIC, la Cuarta Revolución Industrial e Inteligencia Artificial, aplicando los lineamientos técnicos requeridos.
2.2.2.9 Participar en espacios de articulación interinstitucional e intersectorial para promover la armonización normativa, el intercambio de conocimientos y la construcción de capacidades jurídicas vinculadas a la regulación y el desarrollo ético y sostenible de la Inteligencia Artificial.</v>
          </cell>
          <cell r="AD232" t="str">
            <v>Dirección de Desarrollo Tecnológico e Innovación</v>
          </cell>
          <cell r="AE232" t="str">
            <v>ANDRES FELIPE VALENCIA LOPEZ</v>
          </cell>
          <cell r="AF232">
            <v>75097407</v>
          </cell>
          <cell r="AG232" t="str">
            <v>Secretaria General</v>
          </cell>
          <cell r="AH232">
            <v>46044</v>
          </cell>
          <cell r="AI232">
            <v>46045</v>
          </cell>
          <cell r="AJ232">
            <v>46225</v>
          </cell>
          <cell r="AK232">
            <v>180</v>
          </cell>
          <cell r="AL232">
            <v>72000000</v>
          </cell>
          <cell r="AM232" t="str">
            <v>No</v>
          </cell>
          <cell r="AN232">
            <v>12000000</v>
          </cell>
          <cell r="AS232" t="str">
            <v>INVERSION</v>
          </cell>
          <cell r="AT232" t="str">
            <v>NACION</v>
          </cell>
          <cell r="AU232" t="str">
            <v>No</v>
          </cell>
          <cell r="AW232" t="str">
            <v>Supervisión</v>
          </cell>
          <cell r="AX232" t="str">
            <v>JUAN PABLO RODRIGUEZ RINCON</v>
          </cell>
          <cell r="AY232" t="str">
            <v>Cédula</v>
          </cell>
          <cell r="AZ232">
            <v>79878803</v>
          </cell>
          <cell r="BA232">
            <v>3</v>
          </cell>
          <cell r="BB232">
            <v>0</v>
          </cell>
          <cell r="BC232">
            <v>46045</v>
          </cell>
          <cell r="BD232">
            <v>46044</v>
          </cell>
          <cell r="BE232" t="str">
            <v>SEGUROS DEL ESTADO S.A.</v>
          </cell>
          <cell r="BF232" t="str">
            <v>2 CUMPLIMIENTO</v>
          </cell>
          <cell r="BG232" t="str">
            <v>1 PÓLIZA</v>
          </cell>
          <cell r="CJ232">
            <v>46225</v>
          </cell>
          <cell r="CK232">
            <v>0</v>
          </cell>
          <cell r="CN232">
            <v>72000000</v>
          </cell>
          <cell r="CO232" t="e">
            <v>#N/A</v>
          </cell>
          <cell r="CP232" t="e">
            <v>#N/A</v>
          </cell>
          <cell r="CQ232" t="e">
            <v>#N/A</v>
          </cell>
          <cell r="CR232">
            <v>80111600</v>
          </cell>
          <cell r="CS232" t="str">
            <v>https://community.secop.gov.co/Public/Tendering/OpportunityDetail/Index?noticeUID=CO1.NTC.9616856&amp;isFromPublicArea=True&amp;isModal=true&amp;asPopupView=true</v>
          </cell>
          <cell r="CT232" t="str">
            <v>En Ejecucion</v>
          </cell>
          <cell r="CU232">
            <v>46053</v>
          </cell>
          <cell r="CW232" t="str">
            <v>ENERO</v>
          </cell>
          <cell r="CX232" t="e">
            <v>#N/A</v>
          </cell>
          <cell r="CY232">
            <v>3</v>
          </cell>
          <cell r="CZ232" t="e">
            <v>#VALUE!</v>
          </cell>
        </row>
        <row r="233">
          <cell r="D233" t="str">
            <v>234-2026</v>
          </cell>
          <cell r="E233" t="str">
            <v>CPS-148-2026</v>
          </cell>
          <cell r="F233" t="str">
            <v>Contrato de Prestacion De Servicios Profesionales</v>
          </cell>
          <cell r="G233" t="str">
            <v>Contratación directa</v>
          </cell>
          <cell r="H233" t="str">
            <v>GLORIA ENID ROJAS</v>
          </cell>
          <cell r="I233" t="str">
            <v>Cédula</v>
          </cell>
          <cell r="J233">
            <v>52158396</v>
          </cell>
          <cell r="K233">
            <v>1</v>
          </cell>
          <cell r="L233" t="str">
            <v>FEMENINO</v>
          </cell>
          <cell r="M233" t="str">
            <v>Natural</v>
          </cell>
          <cell r="N233" t="str">
            <v>Ninguno</v>
          </cell>
          <cell r="O233">
            <v>27514</v>
          </cell>
          <cell r="P233">
            <v>46192</v>
          </cell>
          <cell r="Q233">
            <v>51</v>
          </cell>
          <cell r="R233" t="str">
            <v>CONTADOR PUBLICO</v>
          </cell>
          <cell r="S233" t="str">
            <v>CALLEL 58 18 43</v>
          </cell>
          <cell r="T233" t="str">
            <v>BOGOTA D.C.</v>
          </cell>
          <cell r="U233" t="str">
            <v>COLOMBIA</v>
          </cell>
          <cell r="V233" t="str">
            <v xml:space="preserve">	CESARCHINDOY3@GMAIL.COM</v>
          </cell>
          <cell r="W233">
            <v>3222598192</v>
          </cell>
          <cell r="X233" t="str">
            <v>NA</v>
          </cell>
          <cell r="Y233" t="str">
            <v>NA</v>
          </cell>
          <cell r="Z233" t="str">
            <v>Titulo profesional de 22 o mas meses de experiencia profesional (Resolución 861 de 2025)</v>
          </cell>
          <cell r="AA233" t="str">
            <v>El CONTRATISTA se obliga a prestar a la ENTIDAD, con plena autonomía técnica y administrativa, servicios profesionales orientados a brindar acompañamiento en la implementación y desarrollo de las actividades asociadas a las distintas convocatorias de Beneficios Tributarios, lideradas por la Dirección de Desarrollo Tecnológico e Innovación.</v>
          </cell>
          <cell r="AB233" t="str">
            <v>2.2.2.1 Apoyar las actividades de diseño e implementación de modificaciones para la mejora del
mecanismo de beneficios tributarios, así como de los procesos de apertura, seguimiento y cierre de las
convocatorias y proyectos, garantizando su alineación con la normatividad vigente en el marco de la CTeI.
2.2.2.2 Apoyar en la creación, diseño y consolidación de instrumentos orientados a la ampliación de
capacidades, el desarrollo de actividades de Ciencia, Tecnología e Innovación garantizando la
transferencia de conocimiento y tecnología entre Unversidad, Empresa, Estado y Sociedad.
2.2.2.3 Diseñar el instrumento de seguimiento técnico, financiero, programático y de actividades de CTeI,
para los proyectos que accedan al beneficio tributario, en el sistema de información dispuesto por el
Ministerio de Ciencia, Tecnología e Innovación.
2.2.2.4 Apoyar la gestión administrativa, el seguimiento y la revisión técnica de los conceptos de
evaluación de los proyectos recibidos en la Secretaría Técnica del Consejo Nacional de Beneficios
Tributarios, asegurando la coherencia de los dictámenes con los requisitos normativos y técnicos
establecidos.
2.2.2.5 Apoyar el diseño, divulgación y consolidación de mecanismos e instrumentos que promuevan la
competitividad en los sectores productivos, mediante la articulación con actores del Sistema Nacional de
CTel.
2.2.2.6 Apoyar mesas técnicas orientadas a medir los instrumentos y/o fortalecer los mecanismos de
beneficios tributarios.</v>
          </cell>
          <cell r="AC233" t="str">
            <v>2.2.2.1 Apoyar las actividades de diseño e implementación de modificaciones para la mejora del mecanismo de beneficios tributarios, así como de los procesos de apertura, seguimiento y cierre de las convocatorias y proyectos, garantizando su alineación con la normatividad vigente en el marco de la CTeI.
2.2.2.2 Apoyar en la creación, diseño y consolidación de instrumentos orientados a la ampliación de capacidades, el desarrollo de actividades de Ciencia, Tecnología e Innovación garantizando la transferencia de conocimiento y tecnología entre Unversidad, Empresa, Estado y Sociedad.
2.2.2.3 Diseñar el instrumento de seguimiento técnico, financiero, programático y de actividades de CTeI, para los proyectos que accedan al beneficio tributario, en el sistema de información dispuesto por el Ministerio de Ciencia, Tecnología e Innovación.
2.2.2.4 Apoyar la gestión administrativa, el seguimiento y la revisión técnica de los conceptos de evaluación de los proyectos recibidos en la Secretaría Técnica del Consejo Nacional de Beneficios Tributarios, asegurando la coherencia de los dictámenes con los requisitos normativos y técnicos establecidos.
2.2.2.5 Apoyar el diseño, divulgación y consolidación de mecanismos e instrumentos que promuevan la competitividad en los sectores productivos, mediante la articulación con actores del Sistema Nacional de CTel.
2.2.2.6 Apoyar mesas técnicas orientadas a medir los instrumentos y/o fortalecer los mecanismos de beneficios tributarios.</v>
          </cell>
          <cell r="AD233" t="str">
            <v>Dirección de Desarrollo Tecnológico e Innovación</v>
          </cell>
          <cell r="AE233" t="str">
            <v>ANDRES FELIPE VALENCIA LOPEZ</v>
          </cell>
          <cell r="AF233">
            <v>75097407</v>
          </cell>
          <cell r="AG233" t="str">
            <v>Secretaria General</v>
          </cell>
          <cell r="AH233">
            <v>46043</v>
          </cell>
          <cell r="AI233">
            <v>46044</v>
          </cell>
          <cell r="AJ233">
            <v>46224</v>
          </cell>
          <cell r="AK233">
            <v>180</v>
          </cell>
          <cell r="AL233">
            <v>30000000</v>
          </cell>
          <cell r="AM233" t="str">
            <v>No</v>
          </cell>
          <cell r="AN233">
            <v>5000000</v>
          </cell>
          <cell r="AS233" t="str">
            <v>INVERSION</v>
          </cell>
          <cell r="AT233" t="str">
            <v>NACION</v>
          </cell>
          <cell r="AU233" t="str">
            <v>No</v>
          </cell>
          <cell r="AW233" t="str">
            <v>Supervisión</v>
          </cell>
          <cell r="AX233" t="str">
            <v>JUAN PABLO RODRIGUEZ RINCON</v>
          </cell>
          <cell r="AY233" t="str">
            <v>Cédula</v>
          </cell>
          <cell r="AZ233">
            <v>79878803</v>
          </cell>
          <cell r="BA233">
            <v>3</v>
          </cell>
          <cell r="BB233">
            <v>0</v>
          </cell>
          <cell r="BC233">
            <v>46044</v>
          </cell>
          <cell r="BD233">
            <v>46043</v>
          </cell>
          <cell r="BE233" t="str">
            <v>SEGUROS DEL ESTADO S.A.</v>
          </cell>
          <cell r="BF233" t="str">
            <v>2 CUMPLIMIENTO</v>
          </cell>
          <cell r="BG233" t="str">
            <v>1 PÓLIZA</v>
          </cell>
          <cell r="CJ233">
            <v>46224</v>
          </cell>
          <cell r="CK233">
            <v>0</v>
          </cell>
          <cell r="CN233">
            <v>30000000</v>
          </cell>
          <cell r="CO233" t="e">
            <v>#N/A</v>
          </cell>
          <cell r="CP233" t="e">
            <v>#N/A</v>
          </cell>
          <cell r="CQ233" t="e">
            <v>#N/A</v>
          </cell>
          <cell r="CR233">
            <v>80111600</v>
          </cell>
          <cell r="CS233" t="str">
            <v>https://community.secop.gov.co/Public/Tendering/OpportunityDetail/Index?noticeUID=CO1.NTC.9662161&amp;isFromPublicArea=True&amp;isModal=true&amp;asPopupView=true</v>
          </cell>
          <cell r="CT233" t="str">
            <v>En Ejecucion</v>
          </cell>
          <cell r="CU233">
            <v>46053</v>
          </cell>
          <cell r="CW233" t="str">
            <v>ENERO</v>
          </cell>
          <cell r="CX233" t="e">
            <v>#N/A</v>
          </cell>
          <cell r="CY233">
            <v>1</v>
          </cell>
          <cell r="CZ233" t="e">
            <v>#VALUE!</v>
          </cell>
        </row>
        <row r="234">
          <cell r="D234" t="str">
            <v>235-2026</v>
          </cell>
          <cell r="E234" t="str">
            <v>CPS-149-2026</v>
          </cell>
          <cell r="F234" t="str">
            <v>Contrato de Prestacion De Servicios Profesionales</v>
          </cell>
          <cell r="G234" t="str">
            <v>Contratación directa</v>
          </cell>
          <cell r="H234" t="str">
            <v>ALYSSOM VANESSA SANCHEZ ROJAS</v>
          </cell>
          <cell r="I234" t="str">
            <v>Cédula</v>
          </cell>
          <cell r="J234">
            <v>1013683471</v>
          </cell>
          <cell r="K234">
            <v>4</v>
          </cell>
          <cell r="L234" t="str">
            <v>FEMENINO</v>
          </cell>
          <cell r="M234" t="str">
            <v>Natural</v>
          </cell>
          <cell r="N234" t="str">
            <v>Ninguno</v>
          </cell>
          <cell r="O234">
            <v>36018</v>
          </cell>
          <cell r="P234">
            <v>46192</v>
          </cell>
          <cell r="Q234">
            <v>27</v>
          </cell>
          <cell r="R234" t="str">
            <v>POLITOLOGO(A) ¿ PROFESIONAL EN CIENCIA POLITICA Y GOBIERNO</v>
          </cell>
          <cell r="S234" t="str">
            <v xml:space="preserve">CALLE 53 SUR A  # 37 A 65 </v>
          </cell>
          <cell r="T234" t="str">
            <v>BOGOTA D.C.</v>
          </cell>
          <cell r="U234" t="str">
            <v>COLOMBIA</v>
          </cell>
          <cell r="V234" t="str">
            <v>ALYSSONSANCHEZR@GMAIL.COM</v>
          </cell>
          <cell r="W234">
            <v>3132186736</v>
          </cell>
          <cell r="X234" t="str">
            <v>NA</v>
          </cell>
          <cell r="Y234" t="str">
            <v>NA</v>
          </cell>
          <cell r="Z234" t="str">
            <v>Titulo profesional de 22 o mas meses de experiencia profesional (Resolución 861 de 2025)</v>
          </cell>
          <cell r="AA234" t="str">
            <v>El CONTRATISTA se obliga a prestar a la ENTIDAD, con plena autonomía técnica y administrativa, servicios profesionales orientados a brindar apoyo administrativo y técnico en la identificación e implementación de actividades, componentes y estructuras para la formulación de políticas públicas que permitan fortalecer los procesos de reconocimiento de actores de la Dirección de Desarrollo Tecnológico e Innovación del Ministerio.</v>
          </cell>
          <cell r="AB234" t="str">
            <v>2.2.2.1 Apoyar el proceso de evaluación de solicitudes de Reconocimiento de actores del Sistema Nacional de Ciencia,
Tecnología e Innovación de la Dirección de Desarrollo Tecnológico e Innovación.
2.2.2.2 Apoyar a la estructuración, formulación, diseño y revisión de políticas públicas, mecanismos e instrumentos que
promuevan el fortalecimiento y la dinamización de los actores reconocidos del Sistema Nacional de Ciencia,
Tecnología e Innovación de la Dirección de Desarrollo Tecnológico e Innovación.
2.2.2.3 Apoyar en la revisión de proyectos de ley, decretos, artículos relacionados con CTeI o políticas públicas, así
como la revisión de resoluciones y oficios derivados del proceso de reconocimiento de actores de la Dirección
de Desarrollo Tecnológico e Innovación.
2.2.2.4 Apoyar la preparación del material requerido para las reuniones y/o comités y asistir a los que se delegue.
2.2.2.5 Apoyar en la recepción, responder y tramitar las solicitudes de información, presentadas por los usuarios,
mediante canales de atención de las solicitudes de reconocimiento de actores y relacionadas con las funciones
de la Dirección de Desarrollo Tecnológico e Innovación.
2.2.2.6 Presentar los informes que se soliciten sobre cualquier aspecto y/o resultados obtenidos en cada actividad
encomendada cuando así se requiera.
2.2.2.7 Apoyar con la actualización de guías, formatos y documentos asociados al procedimiento de Reconocimiento
de Actores de las tipologías adscritas a la Dirección de Desarrollo Tecnológico e Innovación.</v>
          </cell>
          <cell r="AC234" t="str">
            <v>2.2.2.1 Apoyar el proceso de evaluación de solicitudes de Reconocimiento de actores del Sistema Nacional de Ciencia, Tecnología e Innovación de la Dirección de Desarrollo Tecnológico e Innovación.
2.2.2.2 Apoyar a la estructuración, formulación, diseño y revisión de políticas públicas, mecanismos e instrumentos que promuevan el fortalecimiento y la dinamización de los actores reconocidos del Sistema Nacional de Ciencia, Tecnología e Innovación de la Dirección de Desarrollo Tecnológico e Innovación.
2.2.2.3 Apoyar en la revisión de proyectos de ley, decretos, artículos relacionados con CTeI o políticas públicas, así como la revisión de resoluciones y oficios derivados del proceso de reconocimiento de actores de la Dirección de Desarrollo Tecnológico e Innovación.
2.2.2.4 Apoyar la preparación del material requerido para las reuniones y/o comités y asistir a los que se delegue.
2.2.2.5 Apoyar en la recepción, responder y tramitar las solicitudes de información, presentadas por los usuarios, mediante canales de atención de las solicitudes de reconocimiento de actores y relacionadas con las funciones de la Dirección de Desarrollo Tecnológico e Innovación.
2.2.2.6 Presentar los informes que se soliciten sobre cualquier aspecto y/o resultados obtenidos en cada actividad encomendada cuando así se requiera.
2.2.2.7 Apoyar con la actualización de guías, formatos y documentos asociados al procedimiento de Reconocimiento de Actores de las tipologías adscritas a la Dirección de Desarrollo Tecnológico e Innovación.</v>
          </cell>
          <cell r="AD234" t="str">
            <v>Dirección de Desarrollo Tecnológico e Innovación</v>
          </cell>
          <cell r="AE234" t="str">
            <v>ANDRES FELIPE VALENCIA LOPEZ</v>
          </cell>
          <cell r="AF234">
            <v>75097407</v>
          </cell>
          <cell r="AG234" t="str">
            <v>Secretaria General</v>
          </cell>
          <cell r="AH234">
            <v>46043</v>
          </cell>
          <cell r="AI234">
            <v>46045</v>
          </cell>
          <cell r="AJ234">
            <v>46225</v>
          </cell>
          <cell r="AK234">
            <v>180</v>
          </cell>
          <cell r="AL234">
            <v>30000000</v>
          </cell>
          <cell r="AM234" t="str">
            <v>No</v>
          </cell>
          <cell r="AN234">
            <v>5000000</v>
          </cell>
          <cell r="AS234" t="str">
            <v>INVERSION</v>
          </cell>
          <cell r="AT234" t="str">
            <v>NACION</v>
          </cell>
          <cell r="AU234" t="str">
            <v>No</v>
          </cell>
          <cell r="AW234" t="str">
            <v>Supervisión</v>
          </cell>
          <cell r="AX234" t="str">
            <v>JUAN PABLO RODRIGUEZ RINCON</v>
          </cell>
          <cell r="AY234" t="str">
            <v>Cédula</v>
          </cell>
          <cell r="AZ234">
            <v>79878803</v>
          </cell>
          <cell r="BA234">
            <v>3</v>
          </cell>
          <cell r="BB234">
            <v>0</v>
          </cell>
          <cell r="BC234">
            <v>46045</v>
          </cell>
          <cell r="BD234">
            <v>46044</v>
          </cell>
          <cell r="BE234" t="str">
            <v>SEGUROS DEL ESTADO S.A.</v>
          </cell>
          <cell r="BF234" t="str">
            <v>2 CUMPLIMIENTO</v>
          </cell>
          <cell r="BG234" t="str">
            <v>1 PÓLIZA</v>
          </cell>
          <cell r="CJ234">
            <v>46225</v>
          </cell>
          <cell r="CK234">
            <v>0</v>
          </cell>
          <cell r="CN234">
            <v>30000000</v>
          </cell>
          <cell r="CO234" t="e">
            <v>#N/A</v>
          </cell>
          <cell r="CP234" t="e">
            <v>#N/A</v>
          </cell>
          <cell r="CQ234" t="e">
            <v>#N/A</v>
          </cell>
          <cell r="CR234">
            <v>80111600</v>
          </cell>
          <cell r="CS234" t="str">
            <v>https://community.secop.gov.co/Public/Tendering/OpportunityDetail/Index?noticeUID=CO1.NTC.9662506&amp;isFromPublicArea=True&amp;isModal=true&amp;asPopupView=true</v>
          </cell>
          <cell r="CT234" t="str">
            <v>En Ejecucion</v>
          </cell>
          <cell r="CU234">
            <v>46053</v>
          </cell>
          <cell r="CW234" t="str">
            <v>ENERO</v>
          </cell>
          <cell r="CX234" t="e">
            <v>#N/A</v>
          </cell>
          <cell r="CY234">
            <v>7</v>
          </cell>
          <cell r="CZ234" t="e">
            <v>#VALUE!</v>
          </cell>
        </row>
        <row r="235">
          <cell r="D235" t="str">
            <v>236-2026</v>
          </cell>
          <cell r="E235" t="str">
            <v>CPS-150-2026</v>
          </cell>
          <cell r="F235" t="str">
            <v>Contrato de Prestacion De Servicios Profesionales</v>
          </cell>
          <cell r="G235" t="str">
            <v>Contratación directa</v>
          </cell>
          <cell r="H235" t="str">
            <v>CINDY KATHERINE LOPEZ CORDOBA</v>
          </cell>
          <cell r="I235" t="str">
            <v>Cédula</v>
          </cell>
          <cell r="J235">
            <v>1074616181</v>
          </cell>
          <cell r="K235">
            <v>1</v>
          </cell>
          <cell r="L235" t="str">
            <v>FEMENINO</v>
          </cell>
          <cell r="M235" t="str">
            <v>Natural</v>
          </cell>
          <cell r="N235" t="str">
            <v>Ninguno</v>
          </cell>
          <cell r="O235">
            <v>32153</v>
          </cell>
          <cell r="P235">
            <v>46192</v>
          </cell>
          <cell r="Q235">
            <v>38</v>
          </cell>
          <cell r="R235" t="str">
            <v xml:space="preserve">INGENIERIA INDUSTRIAL	</v>
          </cell>
          <cell r="S235" t="str">
            <v xml:space="preserve">CALLE 129 A  # 94 C 15 </v>
          </cell>
          <cell r="T235" t="str">
            <v>NEIVA</v>
          </cell>
          <cell r="U235" t="str">
            <v>COLOMBIA</v>
          </cell>
          <cell r="V235" t="str">
            <v>CINDYKLOPEZC@GMAIL.COM</v>
          </cell>
          <cell r="W235">
            <v>3143128181</v>
          </cell>
          <cell r="X235" t="str">
            <v>NA</v>
          </cell>
          <cell r="Y235" t="str">
            <v>NA</v>
          </cell>
          <cell r="Z235" t="str">
            <v>Titulo profesional de 0 a 21 mas meses de experiencia profesional (Resolución 861 de 2025)</v>
          </cell>
          <cell r="AA235" t="str">
            <v>El CONTRATISTA se obliga a prestar a la ENTIDAD, con plena autonomía técnica y administrativa, servicios profesionales orientados a brindar apoyo administrativo en la gestión y articulación de las estrategias y programas de la Dirección de Desarrollo Tecnológico e Innovación del Ministerio</v>
          </cell>
          <cell r="AB235" t="str">
            <v>2.2.2.1 Apoyar en los procesos de seguimiento técnico y presupuestal de Beneficios Tributarios.
2.2.2.2 Apoyar la elaboración de documentos, actas, reportes, estadísticas e informes en las condiciones
que se le indiquen.
2.2.2.3 Apoyar en la elaboración de documentos, fichas, presentaciones, formatos para la correcta
divulgación de beneficios, instrumentos, estrategias, programas o mecanismos de la Dirección de
Desarrollo Tecnológico e Innovación.
2.2.2.4 Apoyar en la elaboración de informes, planes o conceptos de Beneficios Tributarios.
2.2.2.5 Apoyar en el desarrollo y evaluación de la implementación del proceso de gestión documental,
garantizando el mantenimiento, actualización, organización y procesamiento de la información producida
y recibida en la Dirección.
2.2.2.6 Atender y orientar a los usuarios internos y externos y suministrar la información completa y
oportuna conforme a las condiciones de calidad establecidas en el proceso de atención al ciudadano.
2.2.2.7 Ejecutar actividades para la gestión documental de Beneficios Tributarios, realizando las
transacciones en los aplicativos correspondientes y siguiendo los procedimientos y políticas internas.</v>
          </cell>
          <cell r="AC235" t="str">
            <v>2.2.2.1 Apoyar en los procesos de seguimiento técnico y presupuestal de Beneficios Tributarios.
2.2.2.2 Apoyar la elaboración de documentos, actas, reportes, estadísticas e informes en las condiciones que se le indiquen.
2.2.2.3 Apoyar en la elaboración de documentos, fichas, presentaciones, formatos para la correcta divulgación de beneficios, instrumentos, estrategias, programas o mecanismos de la Dirección de Desarrollo Tecnológico e Innovación.
2.2.2.4 Apoyar en la elaboración de informes, planes o conceptos de Beneficios Tributarios.
2.2.2.5 Apoyar en el desarrollo y evaluación de la implementación del proceso de gestión documental, garantizando el mantenimiento, actualización, organización y procesamiento de la información producida y recibida en la Dirección.
2.2.2.6 Atender y orientar a los usuarios internos y externos y suministrar la información completa y oportuna conforme a las condiciones de calidad establecidas en el proceso de atención al ciudadano.
2.2.2.7 Ejecutar actividades para la gestión documental de Beneficios Tributarios, realizando las transacciones en los aplicativos correspondientes y siguiendo los procedimientos y políticas internas.</v>
          </cell>
          <cell r="AD235" t="str">
            <v>Dirección de Desarrollo Tecnológico e Innovación</v>
          </cell>
          <cell r="AE235" t="str">
            <v>ANDRES FELIPE VALENCIA LOPEZ</v>
          </cell>
          <cell r="AF235">
            <v>75097407</v>
          </cell>
          <cell r="AG235" t="str">
            <v>Secretaria General</v>
          </cell>
          <cell r="AH235">
            <v>46044</v>
          </cell>
          <cell r="AI235">
            <v>46045</v>
          </cell>
          <cell r="AJ235">
            <v>46225</v>
          </cell>
          <cell r="AK235">
            <v>180</v>
          </cell>
          <cell r="AL235">
            <v>21000000</v>
          </cell>
          <cell r="AM235" t="str">
            <v>No</v>
          </cell>
          <cell r="AN235">
            <v>3500000</v>
          </cell>
          <cell r="AS235" t="str">
            <v>INVERSION</v>
          </cell>
          <cell r="AT235" t="str">
            <v>NACION</v>
          </cell>
          <cell r="AU235" t="str">
            <v>No</v>
          </cell>
          <cell r="AW235" t="str">
            <v>Supervisión</v>
          </cell>
          <cell r="AX235" t="str">
            <v>JUAN PABLO RODRIGUEZ RINCON</v>
          </cell>
          <cell r="AY235" t="str">
            <v>Cédula</v>
          </cell>
          <cell r="AZ235">
            <v>79878803</v>
          </cell>
          <cell r="BA235">
            <v>3</v>
          </cell>
          <cell r="BB235">
            <v>0</v>
          </cell>
          <cell r="BC235">
            <v>46044</v>
          </cell>
          <cell r="BD235">
            <v>46044</v>
          </cell>
          <cell r="BE235" t="str">
            <v>SEGUROS DEL ESTADO S.A.</v>
          </cell>
          <cell r="BF235" t="str">
            <v>2 CUMPLIMIENTO</v>
          </cell>
          <cell r="BG235" t="str">
            <v>1 PÓLIZA</v>
          </cell>
          <cell r="CJ235">
            <v>46225</v>
          </cell>
          <cell r="CK235">
            <v>0</v>
          </cell>
          <cell r="CN235">
            <v>21000000</v>
          </cell>
          <cell r="CO235" t="e">
            <v>#N/A</v>
          </cell>
          <cell r="CP235" t="e">
            <v>#N/A</v>
          </cell>
          <cell r="CQ235" t="e">
            <v>#N/A</v>
          </cell>
          <cell r="CR235">
            <v>80111600</v>
          </cell>
          <cell r="CS235" t="str">
            <v>https://community.secop.gov.co/Public/Tendering/OpportunityDetail/Index?noticeUID=CO1.NTC.9679475&amp;isFromPublicArea=True&amp;isModal=true&amp;asPopupView=true</v>
          </cell>
          <cell r="CT235" t="str">
            <v>En Ejecucion</v>
          </cell>
          <cell r="CU235">
            <v>46053</v>
          </cell>
          <cell r="CW235" t="str">
            <v>ENERO</v>
          </cell>
          <cell r="CX235" t="e">
            <v>#N/A</v>
          </cell>
          <cell r="CY235">
            <v>1</v>
          </cell>
          <cell r="CZ235" t="e">
            <v>#VALUE!</v>
          </cell>
        </row>
        <row r="236">
          <cell r="D236" t="str">
            <v>237-2026</v>
          </cell>
          <cell r="E236" t="str">
            <v>CPS-151-2026</v>
          </cell>
          <cell r="F236" t="str">
            <v>Contrato de Prestacion De Servicios De Apoyo a La Gestion</v>
          </cell>
          <cell r="G236" t="str">
            <v>Contratación directa</v>
          </cell>
          <cell r="H236" t="str">
            <v>MARTHA IDALI PEREZ GALINDO</v>
          </cell>
          <cell r="I236" t="str">
            <v>Cédula</v>
          </cell>
          <cell r="J236">
            <v>1024473303</v>
          </cell>
          <cell r="K236">
            <v>4</v>
          </cell>
          <cell r="L236" t="str">
            <v>FEMENINO</v>
          </cell>
          <cell r="M236" t="str">
            <v>Natural</v>
          </cell>
          <cell r="N236" t="str">
            <v>Ninguno</v>
          </cell>
          <cell r="O236">
            <v>31845</v>
          </cell>
          <cell r="P236">
            <v>46192</v>
          </cell>
          <cell r="Q236">
            <v>39</v>
          </cell>
          <cell r="R236" t="str">
            <v>TECNICO PROFESIONAL EN GESTION CONTABLE Y FINANCIERA</v>
          </cell>
          <cell r="S236" t="str">
            <v xml:space="preserve">TRANSVERSAL 61 - 68F 26 SUR </v>
          </cell>
          <cell r="T236" t="str">
            <v>BOGOTA D.C.</v>
          </cell>
          <cell r="U236" t="str">
            <v>COLOMBIA</v>
          </cell>
          <cell r="V236" t="str">
            <v>MARTHA8703@HOTMAIL.COM</v>
          </cell>
          <cell r="W236">
            <v>3204836045</v>
          </cell>
          <cell r="X236" t="str">
            <v>NA</v>
          </cell>
          <cell r="Y236" t="str">
            <v>NA</v>
          </cell>
          <cell r="Z236" t="str">
            <v>Titulo de tecnico de 0 a 12 meses de experiencia laboral (tecnico o tecnologo) o 24 meses de experiencia laboral relacionada (bachiller) (Resolución 861 de 2025)</v>
          </cell>
          <cell r="AA236" t="str">
            <v>El/La CONTRATISTA se obliga a prestar a la ENTIDAD, con plena autonomía, técnica y administrativa, los servicios de apoyo a la gestión como técnico para el proceso de gestión documental aplicando los instrumentos archivísticos para la correcta conformación y administración de los archivos del Ministerio de Ciencia, Tecnología e Innovación, conforme a la normatividad archivística establecida para tal fin.</v>
          </cell>
          <cell r="AB236" t="str">
            <v>2.2.2.1 Apoyar en el seguimiento al personal operativo asignado a la ventanilla de correspondencia del Ministerio, en la atención de inquietudes técnicas que permitan optimizar y agilizar el proceso.
2.2.2.2 Revisar, radicar y asignar a las dependencias que corresponda las comunicaciones oficiales recibidas en el Ministerio a través de los canales dispuestos, dando cumplimiento a los lineamientos establecidos por el proceso de gestión documental.
2.2.2.3 Apoyar al proceso de gestión documental, en la realización de pruebas funcionales del módulo de radicación del Sistema Az digital, cuando se requiera la validación de las diferentes funcionalidades de la herramienta.
2.2.2.4 Prestar acompañamiento a usuarios internos frente a la elaboración de comunicaciones oficiales internos.
2.2.2.5 Apoyar al proceso de gestión documental, en la generación y/o consolidación de datos que se requieran del proceso de radicación de comunicaciones oficiales para los diferentes reportes e indicadores asociados al proceso.
2.2.2.6 Diligenciar los formatos establecidos por el Grupo Interno de Trabajo de Apoyo Logístico y Documental para el control de las diferentes actividades realizadas.</v>
          </cell>
          <cell r="AC236" t="str">
            <v>2.2.2.1 Apoyar en el seguimiento al personal operativo asignado a la ventanilla de correspondencia del Ministerio, en la atención de inquietudes técnicas que permitan optimizar y agilizar el proceso.
2.2.2.2 Revisar, radicar y asignar a las dependencias que corresponda las comunicaciones oficiales recibidas en el Ministerio a través de los canales dispuestos, dando cumplimiento a los lineamientos establecidos por el proceso de gestión documental.
2.2.2.3 Apoyar al proceso de gestión documental, en la realización de pruebas funcionales del módulo de radicación del Sistema Az digital, cuando se requiera la validación de las diferentes funcionalidades de la herramienta.
2.2.2.4 Prestar acompañamiento a usuarios internos frente a la elaboración de comunicaciones oficiales internos.
2.2.2.5 Apoyar al proceso de gestión documental, en la generación y/o consolidación de datos que se requieran del proceso de radicación de comunicaciones oficiales para los diferentes reportes e indicadores asociados al proceso.
2.2.2.6 Diligenciar los formatos establecidos por el Grupo Interno de Trabajo de Apoyo Logístico y Documental para el control de las diferentes actividades realizadas.</v>
          </cell>
          <cell r="AD236" t="str">
            <v>Dirección Administrativa y Financiera</v>
          </cell>
          <cell r="AE236" t="str">
            <v>ANDRES FELIPE VALENCIA LOPEZ</v>
          </cell>
          <cell r="AF236">
            <v>75097407</v>
          </cell>
          <cell r="AG236" t="str">
            <v>Secretaria General</v>
          </cell>
          <cell r="AH236">
            <v>46041</v>
          </cell>
          <cell r="AI236">
            <v>46045</v>
          </cell>
          <cell r="AJ236">
            <v>46225</v>
          </cell>
          <cell r="AK236">
            <v>180</v>
          </cell>
          <cell r="AL236">
            <v>17786292</v>
          </cell>
          <cell r="AM236" t="str">
            <v>No</v>
          </cell>
          <cell r="AN236">
            <v>2964382</v>
          </cell>
          <cell r="AS236" t="str">
            <v>INVERSION</v>
          </cell>
          <cell r="AT236" t="str">
            <v>NACION</v>
          </cell>
          <cell r="AU236" t="str">
            <v>No</v>
          </cell>
          <cell r="AW236" t="str">
            <v>Supervisión</v>
          </cell>
          <cell r="AX236" t="str">
            <v>FANNY YANETH TORRES MESA</v>
          </cell>
          <cell r="AY236" t="str">
            <v>Cédula</v>
          </cell>
          <cell r="AZ236">
            <v>52065214</v>
          </cell>
          <cell r="BA236">
            <v>8</v>
          </cell>
          <cell r="BB236" t="str">
            <v xml:space="preserve">Profesional Especializado, Código 2028 Grado 19, de la Dirección Administrativa y Financiera – Coordinador Grupo Interno de Trabajo de Apoyo Logístico y Documental </v>
          </cell>
          <cell r="BC236">
            <v>46045</v>
          </cell>
          <cell r="BD236">
            <v>46041</v>
          </cell>
          <cell r="BE236" t="str">
            <v>SEGUROS DEL ESTADO S.A.</v>
          </cell>
          <cell r="BF236" t="str">
            <v>2 CUMPLIMIENTO</v>
          </cell>
          <cell r="BG236" t="str">
            <v>1 PÓLIZA</v>
          </cell>
          <cell r="CJ236">
            <v>46225</v>
          </cell>
          <cell r="CK236">
            <v>0</v>
          </cell>
          <cell r="CN236">
            <v>17786292</v>
          </cell>
          <cell r="CO236" t="e">
            <v>#N/A</v>
          </cell>
          <cell r="CP236" t="e">
            <v>#N/A</v>
          </cell>
          <cell r="CQ236" t="e">
            <v>#N/A</v>
          </cell>
          <cell r="CR236">
            <v>80111600</v>
          </cell>
          <cell r="CS236" t="str">
            <v>https://community.secop.gov.co/Public/Tendering/OpportunityDetail/Index?noticeUID=CO1.NTC.9612277&amp;isFromPublicArea=True&amp;isModal=true&amp;asPopupView=true</v>
          </cell>
          <cell r="CT236" t="str">
            <v>En Ejecucion</v>
          </cell>
          <cell r="CU236">
            <v>46053</v>
          </cell>
          <cell r="CW236" t="str">
            <v>ENERO</v>
          </cell>
          <cell r="CX236" t="e">
            <v>#N/A</v>
          </cell>
          <cell r="CY236">
            <v>7</v>
          </cell>
          <cell r="CZ236" t="e">
            <v>#VALUE!</v>
          </cell>
        </row>
        <row r="237">
          <cell r="D237" t="str">
            <v>238-2026</v>
          </cell>
          <cell r="E237" t="str">
            <v>CPS-152-2026</v>
          </cell>
          <cell r="F237" t="str">
            <v>Contrato de Prestacion De Servicios Profesionales</v>
          </cell>
          <cell r="G237" t="str">
            <v>Contratación directa</v>
          </cell>
          <cell r="H237" t="str">
            <v>KAREN VIVIANA NAVARRETE SANCHEZ</v>
          </cell>
          <cell r="I237" t="str">
            <v>Cédula</v>
          </cell>
          <cell r="J237">
            <v>1032441064</v>
          </cell>
          <cell r="K237">
            <v>0</v>
          </cell>
          <cell r="L237" t="str">
            <v>FEMENINO</v>
          </cell>
          <cell r="M237" t="str">
            <v>Natural</v>
          </cell>
          <cell r="N237" t="str">
            <v>Ninguno</v>
          </cell>
          <cell r="O237">
            <v>33240</v>
          </cell>
          <cell r="P237">
            <v>46192</v>
          </cell>
          <cell r="Q237">
            <v>35</v>
          </cell>
          <cell r="R237" t="str">
            <v>INGENIERO ELECTRONICO</v>
          </cell>
          <cell r="S237" t="str">
            <v>CALLE 44D N 45 - 45</v>
          </cell>
          <cell r="T237" t="str">
            <v>BOGOTA D.C.</v>
          </cell>
          <cell r="U237" t="str">
            <v>COLOMBIA</v>
          </cell>
          <cell r="V237" t="str">
            <v>NAVKAREN02STER@GMAIL.COM</v>
          </cell>
          <cell r="W237">
            <v>3133281461</v>
          </cell>
          <cell r="X237" t="str">
            <v>NA</v>
          </cell>
          <cell r="Y237" t="str">
            <v>NA</v>
          </cell>
          <cell r="Z237" t="str">
            <v>Titulo profesional + titulo especializacion de 22 meses de experiencia profesional a 32 meses de experiencia profesional (Resolución 861 de 2025)</v>
          </cell>
          <cell r="AA237" t="str">
            <v>El CONTRATISTA se obliga a prestar a LA ENTIDAD, con plena autonomía técnica y administrativa los servicios profesionales especializados para apoyar el proceso de posicionamiento e implementación de la Política Nacional de Apropiación Social del Conocimiento, mediante el diseño, la gestión y el acompañamiento técnico de los programas e instrumentos que promuevan la integración y transversalización del enfoque de Apropiación Social del Conocimiento en los distintos programas e instrumentos del Ministerio de Ciencia, Tecnología e Innovación.</v>
          </cell>
          <cell r="AB237" t="str">
            <v>2.2.2.1 Contribuir en el diseño de instrumentos que integren el componente de apropiación social del
conocimiento, en el marco del Plan Anual de Mecanismos del Ministerio de Ciencia, Tecnología e
Innovación.
2.2.2.2 Realizar los procesos de gestión y acompañamiento técnico a los mecanismos y programas
diseñados en el Ministerio de Ciencia, Tecnología e Innovación que integren el componente de
Apropiación Social del Conocimiento.
2.2.2.3 Contribuir en la gestión de avance y reporte de los instrumentos, planes y programas asociados
a los CONPES que cuentan con actividades de Apropiación Social del Conocimiento.
2.2.2.4 Apoyar el diseño de las estrategias de posicionamiento e implementación de la Política Nacional
de Apropiación Social del Conocimiento en los que esté vinculado.
2.2.2.5 Realizar los informes y demás insumos que se soliciten sobre el desarrollo y/o resultados
obtenidos por los proyectos que integren el enfoque de apropiación social del conocimiento.</v>
          </cell>
          <cell r="AC237" t="str">
            <v>2.2.2.1 Contribuir en el diseño de instrumentos que integren el componente de apropiación social del conocimiento, en el marco del Plan Anual de Mecanismos del Ministerio de Ciencia, Tecnología e Innovación.
2.2.2.2 Realizar los procesos de gestión y acompañamiento técnico a los mecanismos y programas diseñados en el Ministerio de Ciencia, Tecnología e Innovación que integren el componente de Apropiación Social del Conocimiento.
2.2.2.3 Contribuir en la gestión de avance y reporte de los instrumentos, planes y programas asociados a los CONPES que cuentan con actividades de Apropiación Social del Conocimiento.
2.2.2.4 Apoyar el diseño de las estrategias de posicionamiento e implementación de la Política Nacional de Apropiación Social del Conocimiento en los que esté vinculado.
2.2.2.5 Realizar los informes y demás insumos que se soliciten sobre el desarrollo y/o resultados obtenidos por los proyectos que integren el enfoque de apropiación social del conocimiento.</v>
          </cell>
          <cell r="AD237" t="str">
            <v>Dirección de Capacidades y Apropiación del Conocimiento</v>
          </cell>
          <cell r="AE237" t="str">
            <v>ANDRES FELIPE VALENCIA LOPEZ</v>
          </cell>
          <cell r="AF237">
            <v>75097407</v>
          </cell>
          <cell r="AG237" t="str">
            <v>Secretaria General</v>
          </cell>
          <cell r="AH237">
            <v>46041</v>
          </cell>
          <cell r="AI237">
            <v>46044</v>
          </cell>
          <cell r="AJ237">
            <v>46224</v>
          </cell>
          <cell r="AK237">
            <v>180</v>
          </cell>
          <cell r="AL237">
            <v>43443852</v>
          </cell>
          <cell r="AM237" t="str">
            <v>No</v>
          </cell>
          <cell r="AN237">
            <v>7240642</v>
          </cell>
          <cell r="AS237" t="str">
            <v>INVERSION</v>
          </cell>
          <cell r="AT237" t="str">
            <v>NACION</v>
          </cell>
          <cell r="AU237" t="str">
            <v>No</v>
          </cell>
          <cell r="AW237" t="str">
            <v>Supervisión</v>
          </cell>
          <cell r="AX237" t="str">
            <v>RUDY AMANDA HURTADO GARCES</v>
          </cell>
          <cell r="AY237" t="str">
            <v>Cédula</v>
          </cell>
          <cell r="AZ237">
            <v>1064488437</v>
          </cell>
          <cell r="BA237">
            <v>3</v>
          </cell>
          <cell r="BB237">
            <v>0</v>
          </cell>
          <cell r="BC237">
            <v>46044</v>
          </cell>
          <cell r="BD237">
            <v>46042</v>
          </cell>
          <cell r="BE237" t="str">
            <v>SURAMERICANA S.A.</v>
          </cell>
          <cell r="BF237" t="str">
            <v>2 CUMPLIMIENTO</v>
          </cell>
          <cell r="BG237" t="str">
            <v>1 PÓLIZA</v>
          </cell>
          <cell r="CG237">
            <v>46113</v>
          </cell>
          <cell r="CJ237">
            <v>46324</v>
          </cell>
          <cell r="CK237">
            <v>0</v>
          </cell>
          <cell r="CM237" t="str">
            <v>SUSPENSION 1 HASTA EL 08 JULIO 2026//</v>
          </cell>
          <cell r="CN237">
            <v>43443852</v>
          </cell>
          <cell r="CO237" t="e">
            <v>#N/A</v>
          </cell>
          <cell r="CP237" t="e">
            <v>#N/A</v>
          </cell>
          <cell r="CQ237" t="e">
            <v>#N/A</v>
          </cell>
          <cell r="CR237">
            <v>80111600</v>
          </cell>
          <cell r="CS237" t="str">
            <v>https://community.secop.gov.co/Public/Tendering/OpportunityDetail/Index?noticeUID=CO1.NTC.9608440&amp;isFromPublicArea=True&amp;isModal=true&amp;asPopupView=true</v>
          </cell>
          <cell r="CT237" t="str">
            <v>En Ejecucion</v>
          </cell>
          <cell r="CU237">
            <v>46053</v>
          </cell>
          <cell r="CV237">
            <v>46142</v>
          </cell>
          <cell r="CW237" t="str">
            <v>ABRIL</v>
          </cell>
          <cell r="CX237" t="e">
            <v>#N/A</v>
          </cell>
          <cell r="CY237">
            <v>0</v>
          </cell>
          <cell r="CZ237" t="e">
            <v>#VALUE!</v>
          </cell>
        </row>
        <row r="238">
          <cell r="D238" t="str">
            <v>239-2026</v>
          </cell>
          <cell r="E238" t="str">
            <v>CPS-153-2026</v>
          </cell>
          <cell r="F238" t="str">
            <v>Contrato de Prestacion De Servicios Profesionales</v>
          </cell>
          <cell r="G238" t="str">
            <v>Contratación directa</v>
          </cell>
          <cell r="H238" t="str">
            <v>ANDREA PAOLA SERRANO ABELLA</v>
          </cell>
          <cell r="I238" t="str">
            <v>Cédula</v>
          </cell>
          <cell r="J238">
            <v>1082874457</v>
          </cell>
          <cell r="K238">
            <v>1</v>
          </cell>
          <cell r="L238" t="str">
            <v>FEMENINO</v>
          </cell>
          <cell r="M238" t="str">
            <v>NATURAL</v>
          </cell>
          <cell r="N238" t="str">
            <v>NINGUNO</v>
          </cell>
          <cell r="O238">
            <v>31892</v>
          </cell>
          <cell r="P238">
            <v>46192</v>
          </cell>
          <cell r="Q238">
            <v>39</v>
          </cell>
          <cell r="R238" t="str">
            <v>ABOGADO</v>
          </cell>
          <cell r="S238" t="str">
            <v>CALLE 63 D BIS 28A-52 TORRE 2 APTO 1602</v>
          </cell>
          <cell r="T238" t="str">
            <v>BOGOTA D.C.</v>
          </cell>
          <cell r="U238" t="str">
            <v>COLOMBIA</v>
          </cell>
          <cell r="V238" t="str">
            <v>ANDREASERRANOA@HOTMAIL.COM</v>
          </cell>
          <cell r="W238">
            <v>3507399179</v>
          </cell>
          <cell r="X238" t="str">
            <v>NA</v>
          </cell>
          <cell r="Y238" t="str">
            <v>NA</v>
          </cell>
          <cell r="Z238" t="str">
            <v>Titulo profesional + titulo especializacion de 33 o mas meses de experiencia profesional (Resolución 861 de 2025)</v>
          </cell>
          <cell r="AA238" t="str">
            <v>El CONTRATISTA se obliga a prestar a LA ENTIDAD, con plena autonomía técnica y administrativa los servicios profesionales especializados para apoyar a la Dirección de Capacidades y Apropiación del Conocimiento del Ministerio de Ciencia, Tecnología e Innovación, en el análisis, revisión y acompañamiento jurídico de los procesos de contratación y demás mecanismos contractuales, en todas sus etapas.</v>
          </cell>
          <cell r="AB238" t="str">
            <v>2.2.2.1 Apoyar jurídicamente los procesos que requiera adelantar la Dirección de Capacidades y
Apropiación del Conocimiento del Ministerio de Ciencia, Tecnología e Innovación en cumplimiento de las
metas y actividades para la vigencia 2026.
2.2.2.2 Apoyar la revisión de los trámites contractuales por correo institucional o directamente en la
plataforma SECOP II remitidos por la Secretaría General o la Dirección de Gestión de Recursos que
correspondan a los procesos a cargo de la Dirección de Capacidades y Apropiación del Conocimiento del
Ministerio de Ciencia, Tecnología e Innovación.
2.2.2.3 Revisar y/o estructurar los estudios previos, memorandos y demás documentos que se requieran
en el desarrollo de las actividades precontractuales y contractuales que adelante la dependencia de
conformidad a lo requerido por el supervisor del contrato.
2.2.2.4 Apoyar la revisión jurídica de los actos administrativos y/o documentos que sean requeridos por
el/la Directora(a) de Capacidades y Apropiación del Conocimiento del Ministerio de Ciencia, Tecnología e
Innovación.
2.2.2.5 Participar en las reuniones, mesas de trabajo y/o comités de contratación y/o gestión de recursos
relativos a procesos liderados por la Dirección de Capacidades y Apropiación del Conocimiento del
Ministerio de Ciencia, Tecnología e Innovación de conformidad a lo solicitado por el supervisor del
contrato.
2.2.2.6 Apoyar en el seguimiento de los compromisos adquiridos por la Dirección con las distintas
dependencias del Ministerio de Ciencia, Tecnología e Innovación.
2.2.2.7 Presentar oportunamente, con periodicidad mensual y/o cuando el/la Supervisor/a del contrato lo
requiera, los informes con la totalidad de las actuaciones surtidas en los asuntos a su cargo, con los datos
que le sean solicitados y anexando los soportes documentales del caso, de conformidad con los
procedimientos establecidos.</v>
          </cell>
          <cell r="AC238" t="str">
            <v>2.2.2.1 Apoyar jurídicamente los procesos que requiera adelantar la Dirección de Capacidades y Apropiación del Conocimiento del Ministerio de Ciencia, Tecnología e Innovación en cumplimiento de las metas y actividades para la vigencia 2026.
2.2.2.2 Apoyar la revisión de los trámites contractuales por correo institucional o directamente en la plataforma SECOP II remitidos por la Secretaría General o la Dirección de Gestión de Recursos que correspondan a los procesos a cargo de la Dirección de Capacidades y Apropiación del Conocimiento del Ministerio de Ciencia, Tecnología e Innovación.
2.2.2.3 Revisar y/o estructurar los estudios previos, memorandos y demás documentos que se requieran en el desarrollo de las actividades precontractuales y contractuales que adelante la dependencia de conformidad a lo requerido por el supervisor del contrato.
2.2.2.4 Apoyar la revisión jurídica de los actos administrativos y/o documentos que sean requeridos por el/la Directora(a) de Capacidades y Apropiación del Conocimiento del Ministerio de Ciencia, Tecnología e Innovación.
2.2.2.5 Participar en las reuniones, mesas de trabajo y/o comités de contratación y/o gestión de recursos relativos a procesos liderados por la Dirección de Capacidades y Apropiación del Conocimiento del Ministerio de Ciencia, Tecnología e Innovación de conformidad a lo solicitado por el supervisor del contrato.
2.2.2.6 Apoyar en el seguimiento de los compromisos adquiridos por la Dirección con las distintas dependencias del Ministerio de Ciencia, Tecnología e Innovación.
2.2.2.7 Presentar oportunamente, con periodicidad mensual y/o cuando el/la Supervisor/a del contrato lo requiera, los informes con la totalidad de las actuaciones surtidas en los asuntos a su cargo, con los datos que le sean solicitados y anexando los soportes documentales del caso, de conformidad con los procedimientos establecidos.</v>
          </cell>
          <cell r="AD238" t="str">
            <v>Dirección de Capacidades y Apropiación del Conocimiento</v>
          </cell>
          <cell r="AE238" t="str">
            <v>ANDRES FELIPE VALENCIA LOPEZ</v>
          </cell>
          <cell r="AF238">
            <v>75097407</v>
          </cell>
          <cell r="AG238" t="str">
            <v>Secretaria General</v>
          </cell>
          <cell r="AH238">
            <v>46041</v>
          </cell>
          <cell r="AI238">
            <v>46042</v>
          </cell>
          <cell r="AJ238">
            <v>46222</v>
          </cell>
          <cell r="AK238">
            <v>180</v>
          </cell>
          <cell r="AL238">
            <v>60000000</v>
          </cell>
          <cell r="AM238" t="str">
            <v>No</v>
          </cell>
          <cell r="AN238">
            <v>10000000</v>
          </cell>
          <cell r="AS238" t="str">
            <v>INVERSION</v>
          </cell>
          <cell r="AT238" t="str">
            <v>NACION</v>
          </cell>
          <cell r="AU238" t="str">
            <v>No</v>
          </cell>
          <cell r="AW238" t="str">
            <v>Supervisión</v>
          </cell>
          <cell r="AX238" t="str">
            <v>RUDY AMANDA HURTADO GARCES</v>
          </cell>
          <cell r="AY238" t="str">
            <v>Cédula</v>
          </cell>
          <cell r="AZ238">
            <v>1064488437</v>
          </cell>
          <cell r="BA238">
            <v>3</v>
          </cell>
          <cell r="BB238">
            <v>0</v>
          </cell>
          <cell r="BC238">
            <v>46042</v>
          </cell>
          <cell r="BD238">
            <v>46041</v>
          </cell>
          <cell r="BE238" t="str">
            <v>SEGUROS DEL ESTADO S.A.</v>
          </cell>
          <cell r="BF238" t="str">
            <v>2 CUMPLIMIENTO</v>
          </cell>
          <cell r="BG238" t="str">
            <v>1 PÓLIZA</v>
          </cell>
          <cell r="CJ238">
            <v>46222</v>
          </cell>
          <cell r="CK238">
            <v>0</v>
          </cell>
          <cell r="CN238">
            <v>60000000</v>
          </cell>
          <cell r="CO238" t="e">
            <v>#N/A</v>
          </cell>
          <cell r="CP238" t="e">
            <v>#N/A</v>
          </cell>
          <cell r="CQ238" t="e">
            <v>#N/A</v>
          </cell>
          <cell r="CR238">
            <v>80111600</v>
          </cell>
          <cell r="CS238" t="str">
            <v>https://community.secop.gov.co/Public/Tendering/OpportunityDetail/Index?noticeUID=CO1.NTC.9608565&amp;isFromPublicArea=True&amp;isModal=true&amp;asPopupView=true</v>
          </cell>
          <cell r="CT238" t="str">
            <v>En Ejecucion</v>
          </cell>
          <cell r="CU238">
            <v>46053</v>
          </cell>
          <cell r="CW238" t="str">
            <v>ENERO</v>
          </cell>
          <cell r="CX238" t="e">
            <v>#N/A</v>
          </cell>
          <cell r="CY238">
            <v>10</v>
          </cell>
          <cell r="CZ238" t="e">
            <v>#VALUE!</v>
          </cell>
        </row>
        <row r="239">
          <cell r="D239" t="str">
            <v>240-2026</v>
          </cell>
          <cell r="E239" t="str">
            <v>CPS-154-2026</v>
          </cell>
          <cell r="F239" t="str">
            <v>Contrato de Prestacion De Servicios Profesionales</v>
          </cell>
          <cell r="G239" t="str">
            <v>Contratación directa</v>
          </cell>
          <cell r="H239" t="str">
            <v>LAURA CRISTINA GOMEZ RODRIGUEZ</v>
          </cell>
          <cell r="I239" t="str">
            <v>Cédula</v>
          </cell>
          <cell r="J239">
            <v>25101112</v>
          </cell>
          <cell r="K239">
            <v>1</v>
          </cell>
          <cell r="L239" t="str">
            <v>FEMENINO</v>
          </cell>
          <cell r="M239" t="str">
            <v>Natural</v>
          </cell>
          <cell r="N239" t="str">
            <v>Ninguno</v>
          </cell>
          <cell r="O239">
            <v>26855</v>
          </cell>
          <cell r="P239">
            <v>46192</v>
          </cell>
          <cell r="Q239">
            <v>52</v>
          </cell>
          <cell r="R239" t="str">
            <v>CONTADOR PUBLICO</v>
          </cell>
          <cell r="S239" t="str">
            <v xml:space="preserve">CALLE 175 N  # 17 A 11 CASA 42 CUNDINAMARCA ALAMEDA USAQUEN </v>
          </cell>
          <cell r="T239" t="str">
            <v>BOGOTA D.C.</v>
          </cell>
          <cell r="U239" t="str">
            <v>COLOMBIA</v>
          </cell>
          <cell r="V239" t="str">
            <v>LAUGOMEZ208@GMAIL.COM</v>
          </cell>
          <cell r="W239">
            <v>3108192487</v>
          </cell>
          <cell r="X239" t="str">
            <v>NA</v>
          </cell>
          <cell r="Y239" t="str">
            <v>NA</v>
          </cell>
          <cell r="Z239" t="str">
            <v>Titulo profesional + titulo especializacion de 22 meses de experiencia profesional a 32 meses de experiencia profesional (Resolución 861 de 2025)</v>
          </cell>
          <cell r="AA239" t="str">
            <v>La contratista, con plena independencia técnica y administrativa, se obliga a prestar sus servicios profesionales especializados para apoyar a la Oficina Asesora de Planeación e Innovación Institucional, mediante la gestión presupuestal de los proyectos de inversión y del Plan Anual de Adquisiciones PAA a través de actividades orientadas al seguimiento y control de la ejecución presupuestal de los proyectos incorporados en el Banco de Proyectos de la Entidad, a la gestión de los trámites y  actuaciones inherentes a los mismos, y a la formulación, estructuración y
actualización de los proyectos de inversión que la Entidad determine necesarios, de conformidad con los planes,
programas y políticas institucionales fijadas por el Ministerio.</v>
          </cell>
          <cell r="AB239" t="str">
            <v>2.2.2.1 Apoyar técnica y operativamente la gestión de los trámites presupuestales requeridos por la Entidad, tales como
modificaciones presupuestales, traslados y autorizaciones financieras, así como en los procesos de programación
presupuestal de corto y mediano plazo, aportando análisis e insumos técnicos que garanticen la adecuada planeación,
ejecución y seguimiento de las actividades institucionales.
2.2.2.2 Apoyar la formulación, estructuración, revisión y actualización de los proyectos de inversión que adelante la
Entidad, asegurando su coherencia con la normatividad vigente en materia de planeación, presupuesto y Sistema
Unificado de Inversiones y Finanzas Públicas – SUIFP, así como acompañar la preparación y consolidación del
anteproyecto de presupuesto de inversión anual.
2.2.2.3 Elaborar y presentar reportes periódicos de seguimiento presupuestal, incluyendo el monitoreo semanal de la
ejecución, con el propósito de generar alertas tempranas, identificar desviaciones y suministrar insumos técnicos al
Comité Ministerial de Planeación y Gestión para la toma de decisiones.
2.2.2.4 Apoyar el seguimiento trimestral al Plan Anual de Inversiones y al gasto público institucional, verificando la
coherencia entre las metas de ejecución física y financiera, su adecuada publicación en la página web institucional y su
articulación con el Plan de Acción y los planes operativos de cada dependencia.
2.2.2.5 Apoyar la elaboración, consolidación y validación de informes de avance y de ejecución presupuestal, así como la
preparación de los informes de gestión e inversión requeridos por los organismos gubernamentales de apoyo, control y
vigilancia, asegurando la calidad, consistencia y trazabilidad de la información reportada.
2.2.2.6 Atender de manera oportuna, verificable y trazable los requerimientos de información interna y externa
relacionados con el presupuesto de inversión de la Entidad, garantizando la calidad, pertinencia y oportunidad de los datos
suministrados.
2.2.2.7 Participar activamente en reuniones, talleres, comités y demás espacios convocados por la supervisión o por la
Oficina Asesora de Planeación e Innovación Institucional, aportando insumos técnicos que contribuyan al fortalecimiento,
articulación y mejora continua de los procesos de planeación, seguimiento y gestión presupuestal.</v>
          </cell>
          <cell r="AC239" t="str">
            <v>2.2.2.1 Apoyar técnica y operativamente la gestión de los trámites presupuestales requeridos por la Entidad, tales como modificaciones presupuestales, traslados y autorizaciones financieras, así como en los procesos de programación presupuestal de corto y mediano plazo, aportando análisis e insumos técnicos que garanticen la adecuada planeación, ejecución y seguimiento de las actividades institucionales.
2.2.2.2 Apoyar la formulación, estructuración, revisión y actualización de los proyectos de inversión que adelante la Entidad, asegurando su coherencia con la normatividad vigente en materia de planeación, presupuesto y Sistema Unificado de Inversiones y Finanzas Públicas – SUIFP, así como acompañar la preparación y consolidación del anteproyecto de presupuesto de inversión anual.
2.2.2.3 Elaborar y presentar reportes periódicos de seguimiento presupuestal, incluyendo el monitoreo semanal de la ejecución, con el propósito de generar alertas tempranas, identificar desviaciones y suministrar insumos técnicos al Comité Ministerial de Planeación y Gestión para la toma de decisiones.
2.2.2.4 Apoyar el seguimiento trimestral al Plan Anual de Inversiones y al gasto público institucional, verificando la coherencia entre las metas de ejecución física y financiera, su adecuada publicación en la página web institucional y su articulación con el Plan de Acción y los planes operativos de cada dependencia.
2.2.2.5 Apoyar la elaboración, consolidación y validación de informes de avance y de ejecución presupuestal, así como la preparación de los informes de gestión e inversión requeridos por los organismos gubernamentales de apoyo, control y vigilancia, asegurando la calidad, consistencia y trazabilidad de la información reportada.
2.2.2.6 Atender de manera oportuna, verificable y trazable los requerimientos de información interna y externa relacionados con el presupuesto de inversión de la Entidad, garantizando la calidad, pertinencia y oportunidad de los datos suministrados.
2.2.2.7 Participar activamente en reuniones, talleres, comités y demás espacios convocados por la supervisión o por la Oficina Asesora de Planeación e Innovación Institucional, aportando insumos técnicos que contribuyan al fortalecimiento, articulación y mejora continua de los procesos de planeación, seguimiento y gestión presupuestal.</v>
          </cell>
          <cell r="AD239" t="str">
            <v>Oficina Asesora de Planeación e Innovación Institucional</v>
          </cell>
          <cell r="AE239" t="str">
            <v>ANDRES FELIPE VALENCIA LOPEZ</v>
          </cell>
          <cell r="AF239">
            <v>75097407</v>
          </cell>
          <cell r="AG239" t="str">
            <v>Secretaria General</v>
          </cell>
          <cell r="AH239">
            <v>46041</v>
          </cell>
          <cell r="AI239">
            <v>46042</v>
          </cell>
          <cell r="AJ239">
            <v>46222</v>
          </cell>
          <cell r="AK239">
            <v>180</v>
          </cell>
          <cell r="AL239">
            <v>54105900</v>
          </cell>
          <cell r="AM239" t="str">
            <v>No</v>
          </cell>
          <cell r="AN239">
            <v>9017650</v>
          </cell>
          <cell r="AS239" t="str">
            <v>INVERSION</v>
          </cell>
          <cell r="AT239" t="str">
            <v>NACION</v>
          </cell>
          <cell r="AU239" t="str">
            <v>No</v>
          </cell>
          <cell r="AW239" t="str">
            <v>Supervisión</v>
          </cell>
          <cell r="AX239" t="str">
            <v>CESAR FABIAN GOMEZ VEGA</v>
          </cell>
          <cell r="AY239" t="str">
            <v>Cédula</v>
          </cell>
          <cell r="AZ239">
            <v>79557492</v>
          </cell>
          <cell r="BA239">
            <v>9</v>
          </cell>
          <cell r="BB239" t="str">
            <v>Jefe Oficina Asesora de Planeacion e Innovacion Institucional</v>
          </cell>
          <cell r="BC239">
            <v>46042</v>
          </cell>
          <cell r="BD239">
            <v>46042</v>
          </cell>
          <cell r="BE239" t="str">
            <v>SEGUROS DEL ESTADO S.A.</v>
          </cell>
          <cell r="BF239" t="str">
            <v>2 CUMPLIMIENTO</v>
          </cell>
          <cell r="BG239" t="str">
            <v>1 PÓLIZA</v>
          </cell>
          <cell r="CJ239">
            <v>46222</v>
          </cell>
          <cell r="CK239">
            <v>0</v>
          </cell>
          <cell r="CN239">
            <v>54105900</v>
          </cell>
          <cell r="CO239" t="e">
            <v>#N/A</v>
          </cell>
          <cell r="CP239" t="e">
            <v>#N/A</v>
          </cell>
          <cell r="CQ239" t="e">
            <v>#N/A</v>
          </cell>
          <cell r="CR239">
            <v>80111600</v>
          </cell>
          <cell r="CS239" t="str">
            <v>https://community.secop.gov.co/Public/Tendering/OpportunityDetail/Index?noticeUID=CO1.NTC.9609033&amp;isFromPublicArea=True&amp;isModal=true&amp;asPopupView=true</v>
          </cell>
          <cell r="CT239" t="str">
            <v>En Ejecucion</v>
          </cell>
          <cell r="CU239">
            <v>46053</v>
          </cell>
          <cell r="CW239" t="str">
            <v>ENERO</v>
          </cell>
          <cell r="CX239" t="e">
            <v>#N/A</v>
          </cell>
          <cell r="CY239">
            <v>10</v>
          </cell>
          <cell r="CZ239" t="e">
            <v>#VALUE!</v>
          </cell>
        </row>
        <row r="240">
          <cell r="D240" t="str">
            <v>241-2026</v>
          </cell>
          <cell r="E240" t="str">
            <v>CPS-155-2026</v>
          </cell>
          <cell r="F240" t="str">
            <v>Contrato de Prestacion De Servicios Profesionales</v>
          </cell>
          <cell r="G240" t="str">
            <v>Contratación directa</v>
          </cell>
          <cell r="H240" t="str">
            <v>ANDRES FELIPE CHILMA ARIAS</v>
          </cell>
          <cell r="I240" t="str">
            <v>Cédula</v>
          </cell>
          <cell r="J240">
            <v>1061223486</v>
          </cell>
          <cell r="K240">
            <v>6</v>
          </cell>
          <cell r="L240" t="str">
            <v>MASCULINO</v>
          </cell>
          <cell r="M240" t="str">
            <v>Natural</v>
          </cell>
          <cell r="N240" t="str">
            <v>Ninguno</v>
          </cell>
          <cell r="O240">
            <v>34118</v>
          </cell>
          <cell r="P240">
            <v>46192</v>
          </cell>
          <cell r="Q240">
            <v>33</v>
          </cell>
          <cell r="R240" t="str">
            <v xml:space="preserve">BIOLOGO	</v>
          </cell>
          <cell r="S240" t="str">
            <v>CALLE 33 # 17 - 41</v>
          </cell>
          <cell r="T240" t="str">
            <v>BOGOTA D.C.</v>
          </cell>
          <cell r="U240" t="str">
            <v>COLOMBIA</v>
          </cell>
          <cell r="V240" t="str">
            <v>ANDRESFELIPE.AF29@GMAIL.COM</v>
          </cell>
          <cell r="W240">
            <v>3102945160</v>
          </cell>
          <cell r="X240" t="str">
            <v>NA</v>
          </cell>
          <cell r="Y240" t="str">
            <v>NA</v>
          </cell>
          <cell r="Z240" t="str">
            <v>Titulo profesional + titulo especializacion de 22 meses de experiencia profesional a 32 meses de experiencia profesional (Resolución 861 de 2025)</v>
          </cell>
          <cell r="AA240" t="str">
            <v>Prestar a la Entidad, con plena autonomía técnica y administrativa, servicios profesionales especializados para apoyar a la Dirección de Ciencia en la elaboración de políticas, planes, instrumentos, proyectos, programas, estrategias y demás actividades de Ciencia, Tecnología e Innovación CTeI, que se desarrollen en el marco del programa de Bioeconomía, Ecosistemas Naturales y Territorios Sostenibles, así como del Foco de Océanos y Recursos Hidrobiológicos.</v>
          </cell>
          <cell r="AB240" t="str">
            <v>2.2.1 Apoyar en la construcción de política y modelos para la consolidación de las capacidades del SNCTeI en
materia de generación de conocimiento para el programa de Bioeconomía, ecosistemas naturales y territorios
sostenibles, así como para el Foco de océanos y Recursos Hidrobiológicos.
2.2.2 Apoyar en la creación y fortalecimiento de instrumentos para la ampliación de capacidades, el desarrollo
de actividades de CTel e impulsen e incentiven la generación de conocimiento en la Universidad, Empresa,
Estado y Sociedad.
2.2.3 Apoyar en la formulación e implementación de políticas, planes, programas y proyectos estratégicos e
instrumentos para el fomento a la investigación en cumplimiento de las políticas en ciencia, tecnología e
innovación adoptadas, según el área específica de su competencia.
2.2.4 Apoyar el diseño y promoción, en coordinación con la Dirección de Gestión de Recursos de la CTel, de
planes, programas, proyectos o estrategias de CTel que impulsen e incentiven la generación de conocimiento
en la Universidad, Empresa, Estado y Sociedad.
2.2.5 Brindar apoyo en la evaluación de la política en las áreas de competencia de la Dirección de Ciencia del
Conocimiento, así como en la aplicación de los instrumentos y mecanismos establecidos para su ejecución.
2.2.6 Apoyar los procesos de planeación estratégica en la Dirección de Ciencia.
2.2.7 Apoyar a los gestores de CTel en la gestión y evaluación de las estrategias para el fomento del SNCTeI.
2.2.8 Asistir a eventos o reuniones definidos por la Dirección de Ciencia y el Gestor para los Focos de Ambiente,
Océanos y Recursos Hidrobiológicos, en representación del Ministerio de Ciencia, Tecnología e Innovación.
2.2.9 Asistir y/o apoyar los Comités técnicos Nacionales de la Comisión Colombiana para los Océanos, así
como apoyar la gestión de los compromisos surgidos en estos.
2.2.10 Asistir y/o apoyar los Comités técnicos ambientales (Comité Técnico Intersectorial de Cambio Climático,
mesa técnica del Plástico, Comité de Variabilidad Climática), así como apoyar la gestión de los compromisos
surgidos en estos.
2.2.11 Elaborar y entregar informes de resultados de los diferentes procesos que incluyan metas e indicadores.
2.2.12 Apoyar la ejecución del Plan de acción de la Dirección de Ciencia.
2.2.13 Proyectar de acuerdo con la asignación realizada por el supervisor del contrato, las respuestas a las
consultas, peticiones, quejas y reclamos radicadas en la dependencia por los clientes internos y externos,
tomando en consideración los términos de Ley y los procedimientos internos establecidos.
2.2.14 el adecuado acceso a la información.
2.2.15 Apoyar la elaboración de informes, presentaciones, conceptos técnicos relacionados con las temáticas
de competencia de la Dirección de Ciencia.
2.2.16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C240" t="str">
            <v>2.2.1 Apoyar en la construcción de política y modelos para la consolidación de las capacidades del SNCTeI en materia de generación de conocimiento para el programa de Bioeconomía, ecosistemas naturales y territorios sostenibles, así como para el Foco de océanos y Recursos Hidrobiológicos.
2.2.2 Apoyar en la creación y fortalecimiento de instrumentos para la ampliación de capacidades, el desarrollo de actividades de CTel e impulsen e incentiven la generación de conocimiento en la Universidad, Empresa, Estado y Sociedad.
2.2.3 Apoyar en la formulación e implementación de políticas, planes, programas y proyectos estratégicos e instrumentos para el fomento a la investigación en cumplimiento de las políticas en ciencia, tecnología e innovación adoptadas, según el área específica de su competencia.
2.2.4 Apoyar el diseño y promoción, en coordinación con la Dirección de Gestión de Recursos de la CTel, de planes, programas, proyectos o estrategias de CTel que impulsen e incentiven la generación de conocimiento en la Universidad, Empresa, Estado y Sociedad.
2.2.5 Brindar apoyo en la evaluación de la política en las áreas de competencia de la Dirección de Ciencia del Conocimiento, así como en la aplicación de los instrumentos y mecanismos establecidos para su ejecución.
2.2.6 Apoyar los procesos de planeación estratégica en la Dirección de Ciencia.
2.2.7 Apoyar a los gestores de CTel en la gestión y evaluación de las estrategias para el fomento del SNCTeI.
2.2.8 Asistir a eventos o reuniones definidos por la Dirección de Ciencia y el Gestor para los Focos de Ambiente, Océanos y Recursos Hidrobiológicos, en representación del Ministerio de Ciencia, Tecnología e Innovación.
2.2.9 Asistir y/o apoyar los Comités técnicos Nacionales de la Comisión Colombiana para los Océanos, así como apoyar la gestión de los compromisos surgidos en estos.
2.2.10 Asistir y/o apoyar los Comités técnicos ambientales (Comité Técnico Intersectorial de Cambio Climático, mesa técnica del Plástico, Comité de Variabilidad Climática), así como apoyar la gestión de los compromisos surgidos en estos.
2.2.11 Elaborar y entregar informes de resultados de los diferentes procesos que incluyan metas e indicadores.
2.2.12 Apoyar la ejecución del Plan de acción de la Dirección de Ciencia.
2.2.13 Proyectar de acuerdo con la asignación realizada por el supervisor del contrato, las respuestas a las consultas, peticiones, quejas y reclamos radicadas en la dependencia por los clientes internos y externos, tomando en consideración los términos de Ley y los procedimientos internos establecidos.
2.2.14 el adecuado acceso a la información.
2.2.15 Apoyar la elaboración de informes, presentaciones, conceptos técnicos relacionados con las temáticas de competencia de la Dirección de Ciencia.
2.2.16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D240" t="str">
            <v>Dirección de Ciencia</v>
          </cell>
          <cell r="AE240" t="str">
            <v>ANDRES FELIPE VALENCIA LOPEZ</v>
          </cell>
          <cell r="AF240">
            <v>75097407</v>
          </cell>
          <cell r="AG240" t="str">
            <v>Secretaria General</v>
          </cell>
          <cell r="AH240">
            <v>46044</v>
          </cell>
          <cell r="AI240">
            <v>46045</v>
          </cell>
          <cell r="AJ240">
            <v>46225</v>
          </cell>
          <cell r="AK240">
            <v>180</v>
          </cell>
          <cell r="AL240">
            <v>47740500</v>
          </cell>
          <cell r="AM240" t="str">
            <v>No</v>
          </cell>
          <cell r="AN240">
            <v>7956750</v>
          </cell>
          <cell r="AS240" t="str">
            <v>INVERSION</v>
          </cell>
          <cell r="AT240" t="str">
            <v>NACION</v>
          </cell>
          <cell r="AU240" t="str">
            <v>No</v>
          </cell>
          <cell r="AW240" t="str">
            <v>Supervisión</v>
          </cell>
          <cell r="AX240" t="str">
            <v xml:space="preserve">KEVIN FERNANDO HENAO MARTINEZ </v>
          </cell>
          <cell r="AY240" t="str">
            <v>Cédula</v>
          </cell>
          <cell r="AZ240">
            <v>1152202917</v>
          </cell>
          <cell r="BA240">
            <v>9</v>
          </cell>
          <cell r="BB240" t="str">
            <v>Asesor, Código 1020 Grado 13</v>
          </cell>
          <cell r="BC240">
            <v>46045</v>
          </cell>
          <cell r="BD240">
            <v>46044</v>
          </cell>
          <cell r="BE240" t="str">
            <v>ASEGURADORA SOLIDARIA DE COLOMBIA</v>
          </cell>
          <cell r="BF240" t="str">
            <v>2 CUMPLIMIENTO</v>
          </cell>
          <cell r="BG240" t="str">
            <v>1 PÓLIZA</v>
          </cell>
          <cell r="CJ240">
            <v>46225</v>
          </cell>
          <cell r="CK240">
            <v>0</v>
          </cell>
          <cell r="CN240">
            <v>47740500</v>
          </cell>
          <cell r="CO240" t="e">
            <v>#N/A</v>
          </cell>
          <cell r="CP240" t="e">
            <v>#N/A</v>
          </cell>
          <cell r="CQ240" t="e">
            <v>#N/A</v>
          </cell>
          <cell r="CR240">
            <v>80111600</v>
          </cell>
          <cell r="CS240" t="str">
            <v>https://community.secop.gov.co/Public/Tendering/OpportunityDetail/Index?noticeUID=CO1.NTC.9680072&amp;isFromPublicArea=True&amp;isModal=true&amp;asPopupView=true</v>
          </cell>
          <cell r="CT240" t="str">
            <v>En Ejecucion</v>
          </cell>
          <cell r="CU240">
            <v>46053</v>
          </cell>
          <cell r="CW240" t="str">
            <v>ENERO</v>
          </cell>
          <cell r="CX240" t="e">
            <v>#N/A</v>
          </cell>
          <cell r="CY240">
            <v>5</v>
          </cell>
          <cell r="CZ240" t="e">
            <v>#VALUE!</v>
          </cell>
        </row>
        <row r="241">
          <cell r="D241" t="str">
            <v>242-2026</v>
          </cell>
          <cell r="E241" t="str">
            <v>CPS-156-2026</v>
          </cell>
          <cell r="F241" t="str">
            <v>Contrato de Prestacion De Servicios Profesionales</v>
          </cell>
          <cell r="G241" t="str">
            <v>Contratación directa</v>
          </cell>
          <cell r="H241" t="str">
            <v>SANDRA PATRICIA LOPEZ GONZALEZ</v>
          </cell>
          <cell r="I241" t="str">
            <v>Cédula</v>
          </cell>
          <cell r="J241">
            <v>52265027</v>
          </cell>
          <cell r="K241">
            <v>5</v>
          </cell>
          <cell r="L241" t="str">
            <v>FEMENINO</v>
          </cell>
          <cell r="M241" t="str">
            <v>Natural</v>
          </cell>
          <cell r="N241" t="str">
            <v>Ninguno</v>
          </cell>
          <cell r="O241">
            <v>27707</v>
          </cell>
          <cell r="P241">
            <v>46192</v>
          </cell>
          <cell r="Q241">
            <v>50</v>
          </cell>
          <cell r="R241" t="str">
            <v>ADMINISTRADOR DE EMPRESAS</v>
          </cell>
          <cell r="S241" t="str">
            <v>AV. CLL 80 NO. 73 A - 21 INT. 6 APTO. 466</v>
          </cell>
          <cell r="T241" t="str">
            <v>BOGOTA D.C.</v>
          </cell>
          <cell r="U241" t="str">
            <v>COLOMBIA</v>
          </cell>
          <cell r="V241" t="str">
            <v>SANDLOPG@HOTMAIL.COM</v>
          </cell>
          <cell r="W241">
            <v>3134925275</v>
          </cell>
          <cell r="X241" t="str">
            <v>NA</v>
          </cell>
          <cell r="Y241" t="str">
            <v>NA</v>
          </cell>
          <cell r="Z241" t="str">
            <v>Titulo profesional + titulo especializacion de 0 meses de experiencia profesional a 22 meses de experiencia profesional (Resolución 861 de 2025)</v>
          </cell>
          <cell r="AA241" t="str">
            <v>El contratista se obliga a prestar a la Entidad, con plena autonomía técnica y administrativa, ser-vicios profesionales para brindar acompañamiento, organización, seguimiento y soporte en las acciones administrativas y logísticas que requiera el Viceministerio de Conocimiento, Innovación y Productividad.</v>
          </cell>
          <cell r="AB241" t="str">
            <v>2.2.2.1. Apoyar la actualización y gestión de la agenda de actividades en las que participe el Despacho del
Viceministerio de Conocimiento, Innovación y Productividad, incluyendo los aspectos logísticos requeridos.
2.2.2.2. Apoyar el registro, actualización y administración de la información, conforme a los lineamientos y
procedimientos de gestión documental del Despacho del Viceministerio de Conocimiento, Innovación y
Productividad.
2.2.2.3. Apoyar el trámite y atención de correos electrónicos, llamadas telefónicas y correspondencia oficial del
Despacho del Viceministerio de Conocimiento, Innovación y Productividad.
2.2.2.4. Apoyar el seguimiento y control de los compromisos derivados de los diferentes espacios de
coordinación, articulación e interlocución entre el Despacho Viceministerial y otras entidades.
2.2.2.5. Apoyar la elaboración y consolidación de oficios, memorandos, informes, memorias, actas y
presentaciones que sean requeridas por el supervisor del Viceministerio de Conocimiento, Innovación y
Productividad.
2.2.2.6. Apoyar la gestión administrativa para el trámite y elaboración de respuestas a comunicaciones,
peticiones, quejas, reclamos (PQR) y demás solicitudes que requiera el Despacho del Viceministerio de
Conocimiento, Innovación y Productividad.
2.2.2.7. Apoyar la coordinación logística para el desarrollo de reuniones y demás actividades en las que deba
participar el Viceministerio de Conocimiento, Innovación y Productividad.</v>
          </cell>
          <cell r="AC241" t="str">
            <v>2.2.2.1. Apoyar la actualización y gestión de la agenda de actividades en las que participe el Despacho del Viceministerio de Conocimiento, Innovación y Productividad, incluyendo los aspectos logísticos requeridos.
2.2.2.2. Apoyar el registro, actualización y administración de la información, conforme a los lineamientos y procedimientos de gestión documental del Despacho del Viceministerio de Conocimiento, Innovación y Productividad.
2.2.2.3. Apoyar el trámite y atención de correos electrónicos, llamadas telefónicas y correspondencia oficial del Despacho del Viceministerio de Conocimiento, Innovación y Productividad.
2.2.2.4. Apoyar el seguimiento y control de los compromisos derivados de los diferentes espacios de coordinación, articulación e interlocución entre el Despacho Viceministerial y otras entidades.
2.2.2.5. Apoyar la elaboración y consolidación de oficios, memorandos, informes, memorias, actas y presentaciones que sean requeridas por el supervisor del Viceministerio de Conocimiento, Innovación y Productividad.
2.2.2.6. Apoyar la gestión administrativa para el trámite y elaboración de respuestas a comunicaciones, peticiones, quejas, reclamos (PQR) y demás solicitudes que requiera el Despacho del Viceministerio de Conocimiento, Innovación y Productividad.
2.2.2.7. Apoyar la coordinación logística para el desarrollo de reuniones y demás actividades en las que deba participar el Viceministerio de Conocimiento, Innovación y Productividad.</v>
          </cell>
          <cell r="AD241" t="str">
            <v>Viceministerio de Conocimiento, Innovación y Productividad</v>
          </cell>
          <cell r="AE241" t="str">
            <v>ANDRES FELIPE VALENCIA LOPEZ</v>
          </cell>
          <cell r="AF241">
            <v>75097407</v>
          </cell>
          <cell r="AG241" t="str">
            <v>Secretaria General</v>
          </cell>
          <cell r="AH241">
            <v>46041</v>
          </cell>
          <cell r="AI241">
            <v>46043</v>
          </cell>
          <cell r="AJ241">
            <v>46223</v>
          </cell>
          <cell r="AK241">
            <v>180</v>
          </cell>
          <cell r="AL241">
            <v>31063152</v>
          </cell>
          <cell r="AM241" t="str">
            <v>No</v>
          </cell>
          <cell r="AN241">
            <v>5177192</v>
          </cell>
          <cell r="AS241" t="str">
            <v>INVERSION</v>
          </cell>
          <cell r="AT241" t="str">
            <v>NACION</v>
          </cell>
          <cell r="AU241" t="str">
            <v>No</v>
          </cell>
          <cell r="AW241" t="str">
            <v>Supervisión</v>
          </cell>
          <cell r="AX241" t="str">
            <v>LUISA FERNANDA ROBAYO ORTIZ</v>
          </cell>
          <cell r="AY241" t="str">
            <v>Cédula</v>
          </cell>
          <cell r="AZ241">
            <v>1110544468</v>
          </cell>
          <cell r="BA241">
            <v>8</v>
          </cell>
          <cell r="BB241" t="str">
            <v>Gestor en Ciencia y Tecnología, Código 0153 Grado 13</v>
          </cell>
          <cell r="BC241">
            <v>46043</v>
          </cell>
          <cell r="BD241">
            <v>46042</v>
          </cell>
          <cell r="BE241" t="str">
            <v>SEGUROS DEL ESTADO S.A.</v>
          </cell>
          <cell r="BF241" t="str">
            <v>2 CUMPLIMIENTO</v>
          </cell>
          <cell r="BG241" t="str">
            <v>1 PÓLIZA</v>
          </cell>
          <cell r="CJ241">
            <v>46223</v>
          </cell>
          <cell r="CK241">
            <v>0</v>
          </cell>
          <cell r="CN241">
            <v>31063152</v>
          </cell>
          <cell r="CO241" t="e">
            <v>#N/A</v>
          </cell>
          <cell r="CP241" t="e">
            <v>#N/A</v>
          </cell>
          <cell r="CQ241" t="e">
            <v>#N/A</v>
          </cell>
          <cell r="CR241">
            <v>80111600</v>
          </cell>
          <cell r="CS241" t="str">
            <v>https://community.secop.gov.co/Public/Tendering/OpportunityDetail/Index?noticeUID=CO1.NTC.9619623&amp;isFromPublicArea=True&amp;isModal=true&amp;asPopupView=true</v>
          </cell>
          <cell r="CT241" t="str">
            <v>En Ejecucion</v>
          </cell>
          <cell r="CU241">
            <v>46053</v>
          </cell>
          <cell r="CW241" t="str">
            <v>ENERO</v>
          </cell>
          <cell r="CX241" t="e">
            <v>#N/A</v>
          </cell>
          <cell r="CY241">
            <v>6</v>
          </cell>
          <cell r="CZ241" t="e">
            <v>#VALUE!</v>
          </cell>
        </row>
        <row r="242">
          <cell r="D242" t="str">
            <v>243-2026</v>
          </cell>
          <cell r="E242" t="str">
            <v>CPS-STR-029-2026</v>
          </cell>
          <cell r="F242" t="str">
            <v>Contrato de Prestacion De Servicios Profesionales</v>
          </cell>
          <cell r="G242" t="str">
            <v>Contratación directa</v>
          </cell>
          <cell r="H242" t="str">
            <v>JAVIER MAURICIO BARRIOS CAÑAS</v>
          </cell>
          <cell r="I242" t="str">
            <v>Cédula</v>
          </cell>
          <cell r="J242">
            <v>1032376726</v>
          </cell>
          <cell r="K242">
            <v>1</v>
          </cell>
          <cell r="L242">
            <v>0</v>
          </cell>
          <cell r="M242" t="str">
            <v>Natural</v>
          </cell>
          <cell r="N242" t="str">
            <v>Ninguno</v>
          </cell>
          <cell r="O242">
            <v>0</v>
          </cell>
          <cell r="P242">
            <v>46192</v>
          </cell>
          <cell r="Q242">
            <v>126</v>
          </cell>
          <cell r="R242" t="str">
            <v/>
          </cell>
          <cell r="S242" t="str">
            <v/>
          </cell>
          <cell r="T242" t="str">
            <v/>
          </cell>
          <cell r="U242" t="str">
            <v>COLOMBIA</v>
          </cell>
          <cell r="V242" t="str">
            <v/>
          </cell>
          <cell r="W242">
            <v>0</v>
          </cell>
          <cell r="X242" t="str">
            <v/>
          </cell>
          <cell r="Y242">
            <v>0</v>
          </cell>
          <cell r="Z242">
            <v>0</v>
          </cell>
          <cell r="AC242" t="str">
            <v/>
          </cell>
          <cell r="AD242" t="str">
            <v>Secretaría Técnica OCAD-SGR</v>
          </cell>
          <cell r="AE242" t="str">
            <v>CAROLINA OTILIA MONTEALEGRE CASTILLO</v>
          </cell>
          <cell r="AF242">
            <v>20928128</v>
          </cell>
          <cell r="AG242" t="str">
            <v>Secretaría Técnica OCAD-SGR</v>
          </cell>
          <cell r="AH242">
            <v>46042</v>
          </cell>
          <cell r="AI242">
            <v>46045</v>
          </cell>
          <cell r="AJ242">
            <v>46225</v>
          </cell>
          <cell r="AK242">
            <v>180</v>
          </cell>
          <cell r="AL242">
            <v>48000000</v>
          </cell>
          <cell r="AM242" t="str">
            <v>No</v>
          </cell>
          <cell r="AN242">
            <v>8000000</v>
          </cell>
          <cell r="AT242" t="str">
            <v>REGALIAS</v>
          </cell>
          <cell r="AU242" t="str">
            <v>No</v>
          </cell>
          <cell r="AW242" t="str">
            <v>Supervisión</v>
          </cell>
          <cell r="AX242" t="str">
            <v>CAROLINA OTILIA MONTEALEGRE CASTILLO</v>
          </cell>
          <cell r="AY242" t="str">
            <v>Cédula</v>
          </cell>
          <cell r="AZ242">
            <v>20928128</v>
          </cell>
          <cell r="BA242">
            <v>0</v>
          </cell>
          <cell r="BB242" t="str">
            <v>Director de Gestión de Recursos para la Ciencia la Tecnologia e Innovacion (CTeI)</v>
          </cell>
          <cell r="CJ242">
            <v>46225</v>
          </cell>
          <cell r="CK242">
            <v>0</v>
          </cell>
          <cell r="CN242">
            <v>48000000</v>
          </cell>
          <cell r="CO242" t="e">
            <v>#N/A</v>
          </cell>
          <cell r="CP242" t="e">
            <v>#N/A</v>
          </cell>
          <cell r="CQ242" t="e">
            <v>#N/A</v>
          </cell>
          <cell r="CS242" t="str">
            <v>https://community.secop.gov.co/Public/Tendering/OpportunityDetail/Index?noticeUID=CO1.NTC.9633950&amp;isFromPublicArea=True&amp;isModal=true&amp;asPopupView=true</v>
          </cell>
          <cell r="CX242" t="e">
            <v>#N/A</v>
          </cell>
          <cell r="CY242">
            <v>1</v>
          </cell>
          <cell r="CZ242">
            <v>0</v>
          </cell>
        </row>
        <row r="243">
          <cell r="D243" t="str">
            <v>244-2026</v>
          </cell>
          <cell r="E243" t="str">
            <v>CPS-157-2026</v>
          </cell>
          <cell r="F243" t="str">
            <v>Contrato de Prestacion De Servicios Profesionales</v>
          </cell>
          <cell r="G243" t="str">
            <v>Contratación directa</v>
          </cell>
          <cell r="H243" t="str">
            <v>LORENA CAROLINA MEJIA FORERO</v>
          </cell>
          <cell r="I243" t="str">
            <v>Cédula</v>
          </cell>
          <cell r="J243">
            <v>1090454804</v>
          </cell>
          <cell r="K243">
            <v>1</v>
          </cell>
          <cell r="L243" t="str">
            <v>FEMENINO</v>
          </cell>
          <cell r="M243" t="str">
            <v>Natural</v>
          </cell>
          <cell r="N243" t="str">
            <v>Ninguno</v>
          </cell>
          <cell r="O243">
            <v>33710</v>
          </cell>
          <cell r="P243">
            <v>46192</v>
          </cell>
          <cell r="Q243">
            <v>34</v>
          </cell>
          <cell r="R243" t="str">
            <v>DERECHO</v>
          </cell>
          <cell r="S243" t="str">
            <v xml:space="preserve">CARRERA 2  # 32 63 T1-303 PARQUE DE LAS FLORES II </v>
          </cell>
          <cell r="T243" t="str">
            <v>BOGOTA D.C.</v>
          </cell>
          <cell r="U243" t="str">
            <v>COLOMBIA</v>
          </cell>
          <cell r="V243" t="str">
            <v>LORENACMEJIAF@OUTLOOK.COM</v>
          </cell>
          <cell r="W243">
            <v>3234728483</v>
          </cell>
          <cell r="X243" t="str">
            <v>NA</v>
          </cell>
          <cell r="Y243" t="str">
            <v>NA</v>
          </cell>
          <cell r="Z243" t="str">
            <v>Titulo profesional + titulo especializacion de 0 meses de experiencia profesional a 22 meses de experiencia profesional (Resolución 861 de 2025)</v>
          </cell>
          <cell r="AA243" t="str">
            <v>LA CONTRATISTA se obliga a prestar a la ENTIDAD con plena autonomía técnica y administrativa, servicios profesionales especializados en la Oficina Asesora Jurídica del Ministerio de Ciencia, Tecnología e Innovación, brindando apoyo en los trámites de gestión de cobro que le sean asignados, así como, procesos judiciales y/o extrajudiciales e identificar y alertar sobre asuntos de riesgo reputacional y anticorrupción que requieran atención especializada de la dependencia.</v>
          </cell>
          <cell r="AB243" t="str">
            <v>2.2.2.1. Revisar y/o proyectar respuestas a las peticiones asignadas por el
supervisor, conceptos y/o consultas jurídicas solicitadas por las dependencias,
ciudadanos y/o entidades teniendo en cuenta los procedimientos internos del
Ministerio y las directrices impartidas por el supervisor.
2.2.2.2. Revisar y/o proyectar los actos administrativos en el marco de las
competencias de la Oficina Asesora Jurídica.
2.2.2.3. Llevar a cabo de manera diligente y oportuna, la vigilancia judicial y
extrajudicial en que sea parte el Ministerio y/o el Fondo Francisco José de Caldas
– FFJC, revisando el cumplimiento de las actividades encomendadas que se
deban desarrollar en cada una de las etapas e instancias procesales.
2.2.2.4. Apoyar en asuntos especiales, relacionados con daño reputacional en la
Entidad, de conformidad con las directrices impartidas por el Supervisor.
2.2.2.5. Adelantar las actuaciones jurídicas encaminadas a lograr el pago de las
acreencias a favor del Ministerio y/o del Fondo Francisco José de Caldas – FFJC,
de conformidad con los procedimientos establecidos de gestión de cobro en la
Oficina Asesora Jurídica.
2.2.2.6. Apoyar en la generación de alertas, en asuntos relacionados con la
necesidad de representación judicial anticorrupción o temas que requieran especial atención por parte de la Oficina Asesora Jurídica, al interior de la
entidad.
2.2.2.7. Mantener actualizadas las bases de datos y matrices de información a
cargo de la Oficina Asesora Jurídica del Ministerio, de acuerdo con los trámites
asignados.</v>
          </cell>
          <cell r="AC243" t="str">
            <v>2.2.2.1. Revisar y/o proyectar respuestas a las peticiones asignadas por el supervisor, conceptos y/o consultas jurídicas solicitadas por las dependencias, ciudadanos y/o entidades teniendo en cuenta los procedimientos internos del Ministerio y las directrices impartidas por el supervisor.
2.2.2.2. Revisar y/o proyectar los actos administrativos en el marco de las competencias de la Oficina Asesora Jurídica.
2.2.2.3. Llevar a cabo de manera diligente y oportuna, la vigilancia judicial y extrajudicial en que sea parte el Ministerio y/o el Fondo Francisco José de Caldas – FFJC, revisando el cumplimiento de las actividades encomendadas que se deban desarrollar en cada una de las etapas e instancias procesales.
2.2.2.4. Apoyar en asuntos especiales, relacionados con daño reputacional en la Entidad, de conformidad con las directrices impartidas por el Supervisor.
2.2.2.5. Adelantar las actuaciones jurídicas encaminadas a lograr el pago de las acreencias a favor del Ministerio y/o del Fondo Francisco José de Caldas – FFJC, de conformidad con los procedimientos establecidos de gestión de cobro en la Oficina Asesora Jurídica.
2.2.2.6. Apoyar en la generación de alertas, en asuntos relacionados con la necesidad de representación judicial anticorrupción o temas que requieran especial atención por parte de la Oficina Asesora Jurídica, al interior de la entidad.
2.2.2.7. Mantener actualizadas las bases de datos y matrices de información a cargo de la Oficina Asesora Jurídica del Ministerio, de acuerdo con los trámites asignados.</v>
          </cell>
          <cell r="AD243" t="str">
            <v>Oficina Asesora Jurídica</v>
          </cell>
          <cell r="AE243" t="str">
            <v>ANDRES FELIPE VALENCIA LOPEZ</v>
          </cell>
          <cell r="AF243">
            <v>75097407</v>
          </cell>
          <cell r="AG243" t="str">
            <v>Secretaria General</v>
          </cell>
          <cell r="AH243">
            <v>46041</v>
          </cell>
          <cell r="AI243">
            <v>46043</v>
          </cell>
          <cell r="AJ243">
            <v>46223</v>
          </cell>
          <cell r="AK243">
            <v>180</v>
          </cell>
          <cell r="AL243">
            <v>40170000</v>
          </cell>
          <cell r="AM243" t="str">
            <v>No</v>
          </cell>
          <cell r="AN243">
            <v>6695000</v>
          </cell>
          <cell r="AS243" t="str">
            <v>INVERSION</v>
          </cell>
          <cell r="AT243" t="str">
            <v>NACION</v>
          </cell>
          <cell r="AU243" t="str">
            <v>No</v>
          </cell>
          <cell r="AW243" t="str">
            <v>Supervisión</v>
          </cell>
          <cell r="AX243" t="str">
            <v>ANDRES FELIPE VALENCIA LOPEZ</v>
          </cell>
          <cell r="AY243" t="str">
            <v>Cédula</v>
          </cell>
          <cell r="AZ243">
            <v>75097407</v>
          </cell>
          <cell r="BA243">
            <v>3</v>
          </cell>
          <cell r="BB243">
            <v>0</v>
          </cell>
          <cell r="BC243">
            <v>46043</v>
          </cell>
          <cell r="BD243">
            <v>46043</v>
          </cell>
          <cell r="BE243" t="str">
            <v>SEGUREXPO DE COLOMBIA S.A</v>
          </cell>
          <cell r="BF243" t="str">
            <v>2 CUMPLIMIENTO</v>
          </cell>
          <cell r="BG243" t="str">
            <v>1 PÓLIZA</v>
          </cell>
          <cell r="CJ243">
            <v>46223</v>
          </cell>
          <cell r="CK243">
            <v>0</v>
          </cell>
          <cell r="CN243">
            <v>40170000</v>
          </cell>
          <cell r="CO243" t="e">
            <v>#N/A</v>
          </cell>
          <cell r="CP243" t="e">
            <v>#N/A</v>
          </cell>
          <cell r="CQ243" t="e">
            <v>#N/A</v>
          </cell>
          <cell r="CR243">
            <v>80111600</v>
          </cell>
          <cell r="CS243" t="str">
            <v>https://community.secop.gov.co/Public/Tendering/OpportunityDetail/Index?noticeUID=CO1.NTC.9620143&amp;isFromPublicArea=True&amp;isModal=true&amp;asPopupView=true</v>
          </cell>
          <cell r="CT243" t="str">
            <v>En Ejecucion</v>
          </cell>
          <cell r="CU243">
            <v>46053</v>
          </cell>
          <cell r="CW243" t="str">
            <v>ENERO</v>
          </cell>
          <cell r="CX243" t="e">
            <v>#N/A</v>
          </cell>
          <cell r="CY243">
            <v>10</v>
          </cell>
          <cell r="CZ243" t="e">
            <v>#VALUE!</v>
          </cell>
        </row>
        <row r="244">
          <cell r="D244" t="str">
            <v>245-2026</v>
          </cell>
          <cell r="E244" t="str">
            <v>CPS-158-2026</v>
          </cell>
          <cell r="F244" t="str">
            <v>Contrato de Prestacion De Servicios Profesionales</v>
          </cell>
          <cell r="G244" t="str">
            <v>Contratación directa</v>
          </cell>
          <cell r="H244" t="str">
            <v>JEISON DAVIER CRUZ MONROY</v>
          </cell>
          <cell r="I244" t="str">
            <v>Cédula</v>
          </cell>
          <cell r="J244">
            <v>80239541</v>
          </cell>
          <cell r="K244">
            <v>1</v>
          </cell>
          <cell r="L244">
            <v>0</v>
          </cell>
          <cell r="M244" t="str">
            <v>Natural</v>
          </cell>
          <cell r="N244" t="str">
            <v>Ninguno</v>
          </cell>
          <cell r="O244">
            <v>29402</v>
          </cell>
          <cell r="P244">
            <v>46192</v>
          </cell>
          <cell r="Q244">
            <v>45</v>
          </cell>
          <cell r="R244" t="str">
            <v>ABOGADO</v>
          </cell>
          <cell r="S244" t="str">
            <v>AVENIDA CALLE 48 Q SUR 2A-90 INTERIOR 2 APARTAMENTO 102</v>
          </cell>
          <cell r="T244" t="str">
            <v>IBAGUE</v>
          </cell>
          <cell r="U244" t="str">
            <v>COLOMBIA</v>
          </cell>
          <cell r="V244" t="str">
            <v>JCDMARGOS@GMAIL.COM</v>
          </cell>
          <cell r="W244">
            <v>3103307897</v>
          </cell>
          <cell r="X244" t="str">
            <v>NA</v>
          </cell>
          <cell r="Y244" t="str">
            <v>NA</v>
          </cell>
          <cell r="Z244" t="str">
            <v>Titulo profesional + titulo especializacion de 0 meses de experiencia profesional a 22 meses de experiencia profesional (Resolución 861 de 2025)</v>
          </cell>
          <cell r="AA244" t="str">
            <v>ELCONTRATISTA se obliga a prestar a la ENTIDAD, con plena autonomía, técnica y administrativa, sus servicios profesionales especializados en la Oficina Asesora Jurídica del Ministerio de Ciencia, Tecnología e Innovación, brindando apoyo en las respuestas a derechos de petición, conceptos jurídicos y demás documentos relacionados con las funciones atribuidas en el marco de las competencias de la dependencia y fortalecimiento institucional de las capacidades administrativas.</v>
          </cell>
          <cell r="AB244" t="str">
            <v>2.2.2.1. Revisar y/o proyectar las respuestas a las peticiones asignadas por el
supervisor, conceptos y/o consultas jurídicas solicitadas por las dependencias,
ciudadanos y/o entidades teniendo en cuenta los procedimientos internos del
Ministerio y las directrices impartidas por el supervisor.
2.2.2.2. Revisar y/o proyectar actos administrativos en el marco de las
competencias de la Oficina Asesora Jurídica.
2.2.2.3. Apoyar en la rendición de los informes y/o reportes solicitados por las
dependencias y/o autoridades competentes de conformidad con las directrices
impartidas por el supervisor.
2.2.2.4. Mantener actualizadas las bases de datos y matrices de información a
cargo de la Oficina Asesora Jurídica del Ministerio, de acuerdo con los trámites
asignados.
2.2.2.5. Apoyar en la elaboración de instrumentos normativos, de acuerdo con
las competencias de la Oficina Asesora Jurídica.</v>
          </cell>
          <cell r="AC244" t="str">
            <v>2.2.2.1. Revisar y/o proyectar las respuestas a las peticiones asignadas por el supervisor, conceptos y/o consultas jurídicas solicitadas por las dependencias, ciudadanos y/o entidades teniendo en cuenta los procedimientos internos del Ministerio y las directrices impartidas por el supervisor.
2.2.2.2. Revisar y/o proyectar actos administrativos en el marco de las competencias de la Oficina Asesora Jurídica.
2.2.2.3. Apoyar en la rendición de los informes y/o reportes solicitados por las dependencias y/o autoridades competentes de conformidad con las directrices impartidas por el supervisor.
2.2.2.4. Mantener actualizadas las bases de datos y matrices de información a cargo de la Oficina Asesora Jurídica del Ministerio, de acuerdo con los trámites asignados.
2.2.2.5. Apoyar en la elaboración de instrumentos normativos, de acuerdo con las competencias de la Oficina Asesora Jurídica.</v>
          </cell>
          <cell r="AD244" t="str">
            <v>Oficina Asesora Jurídica</v>
          </cell>
          <cell r="AE244" t="str">
            <v>ANDRES FELIPE VALENCIA LOPEZ</v>
          </cell>
          <cell r="AF244">
            <v>75097407</v>
          </cell>
          <cell r="AG244" t="str">
            <v>Secretaria General</v>
          </cell>
          <cell r="AH244">
            <v>46041</v>
          </cell>
          <cell r="AI244">
            <v>46042</v>
          </cell>
          <cell r="AJ244">
            <v>46222</v>
          </cell>
          <cell r="AK244">
            <v>180</v>
          </cell>
          <cell r="AL244">
            <v>39000000</v>
          </cell>
          <cell r="AM244" t="str">
            <v>No</v>
          </cell>
          <cell r="AN244">
            <v>6500000</v>
          </cell>
          <cell r="AS244" t="str">
            <v>INVERSION</v>
          </cell>
          <cell r="AT244" t="str">
            <v>NACION</v>
          </cell>
          <cell r="AU244" t="str">
            <v>No</v>
          </cell>
          <cell r="AW244" t="str">
            <v>Supervisión</v>
          </cell>
          <cell r="AX244" t="str">
            <v>ANDRES FELIPE VALENCIA LOPEZ</v>
          </cell>
          <cell r="AY244" t="str">
            <v>Cédula</v>
          </cell>
          <cell r="AZ244">
            <v>75097407</v>
          </cell>
          <cell r="BA244">
            <v>3</v>
          </cell>
          <cell r="BB244">
            <v>0</v>
          </cell>
          <cell r="BC244">
            <v>46042</v>
          </cell>
          <cell r="BD244">
            <v>46042</v>
          </cell>
          <cell r="BE244" t="str">
            <v>SEGUROS DEL ESTADO S.A.</v>
          </cell>
          <cell r="BF244" t="str">
            <v>2 CUMPLIMIENTO</v>
          </cell>
          <cell r="BG244" t="str">
            <v>1 PÓLIZA</v>
          </cell>
          <cell r="CJ244">
            <v>46222</v>
          </cell>
          <cell r="CK244">
            <v>0</v>
          </cell>
          <cell r="CN244">
            <v>39000000</v>
          </cell>
          <cell r="CO244" t="e">
            <v>#N/A</v>
          </cell>
          <cell r="CP244" t="e">
            <v>#N/A</v>
          </cell>
          <cell r="CQ244" t="e">
            <v>#N/A</v>
          </cell>
          <cell r="CR244">
            <v>80111600</v>
          </cell>
          <cell r="CS244" t="str">
            <v>https://community.secop.gov.co/Public/Tendering/OpportunityDetail/Index?noticeUID=CO1.NTC.9620601&amp;isFromPublicArea=True&amp;isModal=true&amp;asPopupView=true</v>
          </cell>
          <cell r="CT244" t="str">
            <v>En Ejecucion</v>
          </cell>
          <cell r="CU244">
            <v>46053</v>
          </cell>
          <cell r="CW244" t="str">
            <v>ENERO</v>
          </cell>
          <cell r="CX244" t="e">
            <v>#N/A</v>
          </cell>
          <cell r="CY244">
            <v>10</v>
          </cell>
          <cell r="CZ244" t="e">
            <v>#VALUE!</v>
          </cell>
        </row>
        <row r="245">
          <cell r="D245" t="str">
            <v>246-2026</v>
          </cell>
          <cell r="E245" t="str">
            <v>CPS-159-2026</v>
          </cell>
          <cell r="F245" t="str">
            <v>Contrato de Prestacion De Servicios Profesionales</v>
          </cell>
          <cell r="G245" t="str">
            <v>Contratación directa</v>
          </cell>
          <cell r="H245" t="str">
            <v>JORGE ANDRES ENRIQUEZ GUERRERO</v>
          </cell>
          <cell r="I245" t="str">
            <v>Cédula</v>
          </cell>
          <cell r="J245">
            <v>1085268765</v>
          </cell>
          <cell r="K245">
            <v>7</v>
          </cell>
          <cell r="L245">
            <v>0</v>
          </cell>
          <cell r="M245" t="str">
            <v>Natural</v>
          </cell>
          <cell r="N245" t="str">
            <v>Ninguno</v>
          </cell>
          <cell r="O245">
            <v>32354</v>
          </cell>
          <cell r="P245">
            <v>46192</v>
          </cell>
          <cell r="Q245">
            <v>37</v>
          </cell>
          <cell r="R245" t="str">
            <v>LICENCIADO EN CIENCIAS NATURALES Y EDUCACION AMBIENTAL</v>
          </cell>
          <cell r="S245" t="str">
            <v>CARRERA 13#101-97</v>
          </cell>
          <cell r="T245" t="str">
            <v>PASTO</v>
          </cell>
          <cell r="U245" t="str">
            <v>COLOMBIA</v>
          </cell>
          <cell r="V245" t="str">
            <v>ENRIQUEZGUERREROJ@HOTMAIL.COM</v>
          </cell>
          <cell r="W245">
            <v>3204669119</v>
          </cell>
          <cell r="X245" t="str">
            <v>NA</v>
          </cell>
          <cell r="Y245" t="str">
            <v>NA</v>
          </cell>
          <cell r="Z245" t="str">
            <v>Titulo profesional + titulo especializacion de 22 meses de experiencia profesional a 32 meses de experiencia profesional (Resolución 861 de 2025)</v>
          </cell>
          <cell r="AA245" t="str">
            <v>El CONTRATISTA se obliga a prestar a LA ENTIDAD, con plena autonomía técnica y administrativa los servicios profesionales para brindar apoyo administrativo a la Dirección de Capacidades y Apropiación del Conocimiento en la formulación, revisión y seguimiento de proyectos estratégicos del Ministerio de Ciencia, Tecnología e Innovación, que aporten a la implementación de la política pública en ciencia, tecnología e innovación.</v>
          </cell>
          <cell r="AB245" t="str">
            <v>2.2.2.1. Brindar apoyo administrativo en la formulación, implementación y seguimiento de proyectos
estratégicos de innovación, facilitando la articulación entre las dependencias del Ministerio de Ciencia,
Tecnología e Innovación para la ejecución de la política pública.
2.2.2.2. Apoyar el análisis y diagnóstico de procesos institucionales mediante la recopilación, organización
y procesamiento de información, con el fin de identificar oportunidades de mejora en transformación digital
y gestión del conocimiento.
2.2.2.3. Ejecutar actividades de acompañamiento técnico y apoyo logístico en mesas de trabajo, visitas a
territorio y espacios de concertación con los actores del Sistema Nacional de Ciencia, Tecnología e
Innovación (SNCTI).
2.2.2.4. Apoyar la revisión y el fortalecimiento de los procesos de gestión y seguimiento de proyectos de
inversión, promoviendo una comunicación oportuna y efectiva entre áreas internas y externas para mejorar
la eficiencia administrativa.
2.2.2.5. Contribuir en la formulación de propuestas de mejora institucional que integren soluciones
tecnológicas y administrativas, orientadas al fortalecimiento de capacidades operativas y al cumplimiento
de los objetivos de política pública.
2.2.2.6. Apoyar el levantamiento de datos, ajuste y monitoreo de indicadores de gestión y de resultado,
consolidando la información requerida para que las áreas responsables evalúen el impacto y soporten la
toma de decisiones.
2.2.2.7. Consolidar insumos técnicos para la elaboración de informes y documentos de soporte que
evidencien los avances y logros de los proyectos, destacando los resultados obtenidos en materia de
articulación interinstitucional.</v>
          </cell>
          <cell r="AC245" t="str">
            <v>2.2.2.1. Brindar apoyo administrativo en la formulación, implementación y seguimiento de proyectos estratégicos de innovación, facilitando la articulación entre las dependencias del Ministerio de Ciencia, Tecnología e Innovación para la ejecución de la política pública.
2.2.2.2. Apoyar el análisis y diagnóstico de procesos institucionales mediante la recopilación, organización y procesamiento de información, con el fin de identificar oportunidades de mejora en transformación digital y gestión del conocimiento.
2.2.2.3. Ejecutar actividades de acompañamiento técnico y apoyo logístico en mesas de trabajo, visitas a territorio y espacios de concertación con los actores del Sistema Nacional de Ciencia, Tecnología e Innovación (SNCTI).
2.2.2.4. Apoyar la revisión y el fortalecimiento de los procesos de gestión y seguimiento de proyectos de inversión, promoviendo una comunicación oportuna y efectiva entre áreas internas y externas para mejorar la eficiencia administrativa.
2.2.2.5. Contribuir en la formulación de propuestas de mejora institucional que integren soluciones tecnológicas y administrativas, orientadas al fortalecimiento de capacidades operativas y al cumplimiento de los objetivos de política pública.
2.2.2.6. Apoyar el levantamiento de datos, ajuste y monitoreo de indicadores de gestión y de resultado, consolidando la información requerida para que las áreas responsables evalúen el impacto y soporten la toma de decisiones.
2.2.2.7. Consolidar insumos técnicos para la elaboración de informes y documentos de soporte que evidencien los avances y logros de los proyectos, destacando los resultados obtenidos en materia de articulación interinstitucional.</v>
          </cell>
          <cell r="AD245" t="str">
            <v>Dirección de Capacidades y Apropiación del Conocimiento</v>
          </cell>
          <cell r="AE245" t="str">
            <v>ANDRES FELIPE VALENCIA LOPEZ</v>
          </cell>
          <cell r="AF245">
            <v>75097407</v>
          </cell>
          <cell r="AG245" t="str">
            <v>Secretaria General</v>
          </cell>
          <cell r="AH245">
            <v>46041</v>
          </cell>
          <cell r="AI245">
            <v>46043</v>
          </cell>
          <cell r="AJ245">
            <v>46223</v>
          </cell>
          <cell r="AK245">
            <v>180</v>
          </cell>
          <cell r="AL245">
            <v>42000000</v>
          </cell>
          <cell r="AM245" t="str">
            <v>No</v>
          </cell>
          <cell r="AN245">
            <v>7000000</v>
          </cell>
          <cell r="AS245" t="str">
            <v>INVERSION</v>
          </cell>
          <cell r="AT245" t="str">
            <v>NACION</v>
          </cell>
          <cell r="AU245" t="str">
            <v>No</v>
          </cell>
          <cell r="AW245" t="str">
            <v>Supervisión</v>
          </cell>
          <cell r="AX245" t="str">
            <v>RUDY AMANDA HURTADO GARCES</v>
          </cell>
          <cell r="AY245" t="str">
            <v>Cédula</v>
          </cell>
          <cell r="AZ245">
            <v>1064488437</v>
          </cell>
          <cell r="BA245">
            <v>3</v>
          </cell>
          <cell r="BB245">
            <v>0</v>
          </cell>
          <cell r="BC245">
            <v>46043</v>
          </cell>
          <cell r="BD245">
            <v>46042</v>
          </cell>
          <cell r="BE245" t="str">
            <v>SEGUROS DEL ESTADO S.A.</v>
          </cell>
          <cell r="BF245" t="str">
            <v>2 CUMPLIMIENTO</v>
          </cell>
          <cell r="BG245" t="str">
            <v>1 PÓLIZA</v>
          </cell>
          <cell r="CJ245">
            <v>46223</v>
          </cell>
          <cell r="CK245">
            <v>0</v>
          </cell>
          <cell r="CN245">
            <v>42000000</v>
          </cell>
          <cell r="CO245" t="e">
            <v>#N/A</v>
          </cell>
          <cell r="CP245" t="e">
            <v>#N/A</v>
          </cell>
          <cell r="CQ245" t="e">
            <v>#N/A</v>
          </cell>
          <cell r="CR245">
            <v>80111600</v>
          </cell>
          <cell r="CS245" t="str">
            <v>https://community.secop.gov.co/Public/Tendering/OpportunityDetail/Index?noticeUID=CO1.NTC.9622074&amp;isFromPublicArea=True&amp;isModal=true&amp;asPopupView=true</v>
          </cell>
          <cell r="CT245" t="str">
            <v>En Ejecucion</v>
          </cell>
          <cell r="CU245">
            <v>46053</v>
          </cell>
          <cell r="CW245" t="str">
            <v>ENERO</v>
          </cell>
          <cell r="CX245" t="e">
            <v>#N/A</v>
          </cell>
          <cell r="CY245">
            <v>4</v>
          </cell>
          <cell r="CZ245" t="e">
            <v>#VALUE!</v>
          </cell>
        </row>
        <row r="246">
          <cell r="D246" t="str">
            <v>247-2026</v>
          </cell>
          <cell r="E246" t="str">
            <v>CPS-160-2026</v>
          </cell>
          <cell r="F246" t="str">
            <v>Contrato de Prestacion De Servicios Profesionales</v>
          </cell>
          <cell r="G246" t="str">
            <v>Contratación directa</v>
          </cell>
          <cell r="H246" t="str">
            <v>JULIO CESAR ERAZO CRUZ</v>
          </cell>
          <cell r="I246" t="str">
            <v>Cédula</v>
          </cell>
          <cell r="J246">
            <v>80854036</v>
          </cell>
          <cell r="K246">
            <v>0</v>
          </cell>
          <cell r="L246" t="str">
            <v>MASCULINO</v>
          </cell>
          <cell r="M246" t="str">
            <v>Natural</v>
          </cell>
          <cell r="N246" t="str">
            <v>Ninguno</v>
          </cell>
          <cell r="O246">
            <v>31301</v>
          </cell>
          <cell r="P246">
            <v>46192</v>
          </cell>
          <cell r="Q246">
            <v>40</v>
          </cell>
          <cell r="R246" t="str">
            <v xml:space="preserve">SOCIOLOGO	</v>
          </cell>
          <cell r="S246" t="str">
            <v xml:space="preserve">CARRERA 92 A  # 72 A 60 </v>
          </cell>
          <cell r="T246" t="str">
            <v>BOGOTA D.C.</v>
          </cell>
          <cell r="U246" t="str">
            <v>COLOMBIA</v>
          </cell>
          <cell r="V246" t="str">
            <v>JULIO.ERAZO.C@GMAIL.COM</v>
          </cell>
          <cell r="W246">
            <v>3136989483</v>
          </cell>
          <cell r="X246" t="str">
            <v>NA</v>
          </cell>
          <cell r="Y246" t="str">
            <v>NA</v>
          </cell>
          <cell r="Z246" t="str">
            <v>Titulo profesional + titulo especializacion de 22 meses de experiencia profesional a 32 meses de experiencia profesional (Resolución 861 de 2025)</v>
          </cell>
          <cell r="AA246" t="str">
            <v>El CONTRATISTA se obliga a prestar a LA ENTIDAD, con plena autonomía técnica y administrativa los servicios profesionales especializados para apoyar la construcción de lineamientos técnicos y metodológicos y las actividades de enfoque diferencial étnico racial y campesino, desde la Dirección de Capacidades y Apropiación del Conocimiento para el Ministerio de Ciencia, Tecnología e Innovación.</v>
          </cell>
          <cell r="AB246" t="str">
            <v>2.2.2.1. Apoyo en el diseño de las propuestas de programas, instrumentos y mecanismos específicos,
territorial y culturalmente adaptados, que fomenten la inclusión y el desarrollo de capacidades en ciencia,
tecnología e innovación (CTeI) para los pueblos étnicos y campesinos, desde el equipo Transversal, Étnico
y de Género, de la Dirección de Capacidades y Apropiación del Conocimiento
2.2.2.2. Apoyar y proveer en la articulación técnica continua a la Dirección y al Ministerio para
la implementación de los lineamientos y metodologías desarrolladas.
2.2.2.3. Acompañar y facilitar los espacios de diálogo con los pueblos y comunidades étnicas y
campesinas en donde se requiera la presencia de la Dirección de Capacidades y Apropiación del
Conocimiento.
2.2.2.4. Acompañar sesiones de capacitación dirigidas a los funcionarios del Ministerio, enfocadas en la
comprensión y aplicación de los lineamientos y metodologías con enfoque diferencial étnico racial y
campesino
2.2.2.5. Fomentar la transferencia de conocimiento hacia y desde las comunidades étnicas y campesinas,
promoviendo su participación en los procesos de CTeI.
2.2.2.6. Apoyar en el diseñar de las metodologías para fortalecer las capacidades en CTeI de los pueblos
étnicos y comunidades campesinas con un enfoque diferencial.
2.2.2.7. Apoyar en la coordinación y articulación con otras entidades gubernamentales, organizaciones no
gubernamentales y actores relevantes para la implementación del enfoque diferencial étnico racial y
campesino del Ministerio.
2.2.2.8. Apoyar técnicamente el desarrollo de los procedimientos asociados a los mecanismos de
financiamiento de la Dirección y del Ministerio a los cuales se le designe.</v>
          </cell>
          <cell r="AC246" t="str">
            <v>2.2.2.1. Apoyo en el diseño de las propuestas de programas, instrumentos y mecanismos específicos, territorial y culturalmente adaptados, que fomenten la inclusión y el desarrollo de capacidades en ciencia, tecnología e innovación (CTeI) para los pueblos étnicos y campesinos, desde el equipo Transversal, Étnico y de Género, de la Dirección de Capacidades y Apropiación del Conocimiento
2.2.2.2. Apoyar y proveer en la articulación técnica continua a la Dirección y al Ministerio para la implementación de los lineamientos y metodologías desarrolladas.
2.2.2.3. Acompañar y facilitar los espacios de diálogo con los pueblos y comunidades étnicas y campesinas en donde se requiera la presencia de la Dirección de Capacidades y Apropiación del Conocimiento.
2.2.2.4. Acompañar sesiones de capacitación dirigidas a los funcionarios del Ministerio, enfocadas en la comprensión y aplicación de los lineamientos y metodologías con enfoque diferencial étnico racial y campesino
2.2.2.5. Fomentar la transferencia de conocimiento hacia y desde las comunidades étnicas y campesinas, promoviendo su participación en los procesos de CTeI.
2.2.2.6. Apoyar en el diseñar de las metodologías para fortalecer las capacidades en CTeI de los pueblos étnicos y comunidades campesinas con un enfoque diferencial.
2.2.2.7. Apoyar en la coordinación y articulación con otras entidades gubernamentales, organizaciones no gubernamentales y actores relevantes para la implementación del enfoque diferencial étnico racial y campesino del Ministerio.
2.2.2.8. Apoyar técnicamente el desarrollo de los procedimientos asociados a los mecanismos de financiamiento de la Dirección y del Ministerio a los cuales se le designe.</v>
          </cell>
          <cell r="AD246" t="str">
            <v>Dirección de Capacidades y Apropiación del Conocimiento</v>
          </cell>
          <cell r="AE246" t="str">
            <v>ANDRES FELIPE VALENCIA LOPEZ</v>
          </cell>
          <cell r="AF246">
            <v>75097407</v>
          </cell>
          <cell r="AG246" t="str">
            <v>Secretaria General</v>
          </cell>
          <cell r="AH246">
            <v>46041</v>
          </cell>
          <cell r="AI246">
            <v>46042</v>
          </cell>
          <cell r="AJ246">
            <v>46222</v>
          </cell>
          <cell r="AK246">
            <v>180</v>
          </cell>
          <cell r="AL246">
            <v>47740500</v>
          </cell>
          <cell r="AM246" t="str">
            <v>No</v>
          </cell>
          <cell r="AN246">
            <v>7956750</v>
          </cell>
          <cell r="AS246" t="str">
            <v>INVERSION</v>
          </cell>
          <cell r="AT246" t="str">
            <v>NACION</v>
          </cell>
          <cell r="AU246" t="str">
            <v>No</v>
          </cell>
          <cell r="AW246" t="str">
            <v>Supervisión</v>
          </cell>
          <cell r="AX246" t="str">
            <v>RUDY AMANDA HURTADO GARCES</v>
          </cell>
          <cell r="AY246" t="str">
            <v>Cédula</v>
          </cell>
          <cell r="AZ246">
            <v>1064488437</v>
          </cell>
          <cell r="BA246">
            <v>3</v>
          </cell>
          <cell r="BB246">
            <v>0</v>
          </cell>
          <cell r="BC246">
            <v>46042</v>
          </cell>
          <cell r="BD246">
            <v>46042</v>
          </cell>
          <cell r="BE246" t="str">
            <v>SEGUROS DEL ESTADO S.A.</v>
          </cell>
          <cell r="BF246" t="str">
            <v>2 CUMPLIMIENTO</v>
          </cell>
          <cell r="BG246" t="str">
            <v>1 PÓLIZA</v>
          </cell>
          <cell r="CJ246">
            <v>46222</v>
          </cell>
          <cell r="CK246">
            <v>0</v>
          </cell>
          <cell r="CN246">
            <v>47740500</v>
          </cell>
          <cell r="CO246" t="e">
            <v>#N/A</v>
          </cell>
          <cell r="CP246" t="e">
            <v>#N/A</v>
          </cell>
          <cell r="CQ246" t="e">
            <v>#N/A</v>
          </cell>
          <cell r="CR246">
            <v>80111600</v>
          </cell>
          <cell r="CS246" t="str">
            <v>https://community.secop.gov.co/Public/Tendering/OpportunityDetail/Index?noticeUID=CO1.NTC.9622554&amp;isFromPublicArea=True&amp;isModal=true&amp;asPopupView=true</v>
          </cell>
          <cell r="CT246" t="str">
            <v>En Ejecucion</v>
          </cell>
          <cell r="CU246">
            <v>46053</v>
          </cell>
          <cell r="CW246" t="str">
            <v>ENERO</v>
          </cell>
          <cell r="CX246" t="e">
            <v>#N/A</v>
          </cell>
          <cell r="CY246">
            <v>0</v>
          </cell>
          <cell r="CZ246" t="e">
            <v>#VALUE!</v>
          </cell>
        </row>
        <row r="247">
          <cell r="D247" t="str">
            <v>248-2026</v>
          </cell>
          <cell r="E247" t="str">
            <v>CPS-161-2026</v>
          </cell>
          <cell r="F247" t="str">
            <v>Contrato de Prestacion De Servicios Profesionales</v>
          </cell>
          <cell r="G247" t="str">
            <v>Contratación directa</v>
          </cell>
          <cell r="H247" t="str">
            <v>LEIDY LORENA RICO CASTELLANOS</v>
          </cell>
          <cell r="I247" t="str">
            <v>Cédula</v>
          </cell>
          <cell r="J247">
            <v>1032495681</v>
          </cell>
          <cell r="K247">
            <v>7</v>
          </cell>
          <cell r="L247">
            <v>0</v>
          </cell>
          <cell r="M247" t="str">
            <v>Natural</v>
          </cell>
          <cell r="N247" t="str">
            <v>Ninguno</v>
          </cell>
          <cell r="O247">
            <v>35808</v>
          </cell>
          <cell r="P247">
            <v>46192</v>
          </cell>
          <cell r="Q247">
            <v>28</v>
          </cell>
          <cell r="R247" t="str">
            <v>ECONOMISTA</v>
          </cell>
          <cell r="S247" t="str">
            <v>CRA 58C NO.134A-66</v>
          </cell>
          <cell r="T247" t="str">
            <v>BOGOTA D.C.</v>
          </cell>
          <cell r="U247" t="str">
            <v>COLOMBIA</v>
          </cell>
          <cell r="V247" t="str">
            <v>LEIDYRICOO_13@HOTMAIL.COM</v>
          </cell>
          <cell r="W247">
            <v>3023066883</v>
          </cell>
          <cell r="X247" t="str">
            <v>NA</v>
          </cell>
          <cell r="Y247" t="str">
            <v>NA</v>
          </cell>
          <cell r="Z247" t="str">
            <v>Titulo profesional + titulo especializacion de 22 meses de experiencia profesional a 32 meses de experiencia profesional (Resolución 861 de 2025)</v>
          </cell>
          <cell r="AA247" t="str">
            <v>El CONTRATISTA se obliga a prestar a LA ENTIDAD, con plena autonomía técnica y administrativa los servicios profesionales para apoyar en análisis financiero y económico de planes, programas y proyectos de Ciencia, Tecnología e Innovación de la Dirección de Capacidades y Apropiación del Conocimiento del Ministerio de Ciencia, Tecnología e Innovación.</v>
          </cell>
          <cell r="AB247" t="str">
            <v>2.2.2.1 Realizar análisis detallados de la información financiera asociada a planes, programas y proyectos
de Ciencia, Tecnología e Innovación (CTeI), incluyendo indicadores de rentabilidad, liquidez,
endeudamiento y eficiencia, como insumo para la toma de decisiones de la Dirección.
2.2.2.2 Desarrollar y entregar estudios comparativos y análisis históricos del desempeño financiero de
programas, proyectos e instrumentos de CTeI, orientados a evaluar su evolución, sostenibilidad y
contribución al desarrollo regional y sectorial.
2.2.2.3 Preparar, presentar y sustentar informes financieros periódicos que incluyan análisis, conclusiones
y recomendaciones técnicas para fortalecer la planeación, seguimiento y evaluación de las
iniciativas lideradas por la Dirección de Capacidades y Apropiación del Conocimiento.
2.2.2.4 Analizar e identificar tendencias de precios, costos y márgenes asociados a actividades de Ciencia,
Tecnología e Innovación, como soporte técnico para la formulación de estrategias, priorización de
recursos y toma de decisiones institucionales.
2.2.2.5 Identificar, analizar y evaluar variables macroeconómicas tales como inflación, tasas de interés,
crecimiento económico y tipo de cambio, y su impacto en la planeación, ejecución y sostenibilidad
financiera de los programas y proyectos de CTeI.
2.2.2.6 Desarrollar análisis microeconómicos relacionados con la oferta, demanda, comportamiento de los
actores del ecosistema de CTeI y estructura de mercado, que contribuyan a la formulación de
políticas, planes y estrategias de fortalecimiento de capacidades y apropiación del conocimiento.
2.2.2.7 Generar y presentar informes técnicos de coyuntura económica, identificando riesgos,
oportunidades e impactos en los objetivos estratégicos de la Dirección y en el desarrollo de las
iniciativas de Ciencia, Tecnología e Innovación.
2.2.2.8 Entregar oportunamente los informes y productos derivados de la ejecución del contrato y dar cabal
cumplimiento a las demás actividades que le sean asignadas y que guarden relación directa con el
objeto contractual y la naturaleza profesional de la Dirección de Capacidades y Apropiación del
Conocimiento.</v>
          </cell>
          <cell r="AC247" t="str">
            <v>2.2.2.1 Realizar análisis detallados de la información financiera asociada a planes, programas y proyectos de Ciencia, Tecnología e Innovación (CTeI), incluyendo indicadores de rentabilidad, liquidez, endeudamiento y eficiencia, como insumo para la toma de decisiones de la Dirección.
2.2.2.2 Desarrollar y entregar estudios comparativos y análisis históricos del desempeño financiero de programas, proyectos e instrumentos de CTeI, orientados a evaluar su evolución, sostenibilidad y contribución al desarrollo regional y sectorial.
2.2.2.3 Preparar, presentar y sustentar informes financieros periódicos que incluyan análisis, conclusiones y recomendaciones técnicas para fortalecer la planeación, seguimiento y evaluación de las iniciativas lideradas por la Dirección de Capacidades y Apropiación del Conocimiento.
2.2.2.4 Analizar e identificar tendencias de precios, costos y márgenes asociados a actividades de Ciencia, Tecnología e Innovación, como soporte técnico para la formulación de estrategias, priorización de recursos y toma de decisiones institucionales.
2.2.2.5 Identificar, analizar y evaluar variables macroeconómicas tales como inflación, tasas de interés, crecimiento económico y tipo de cambio, y su impacto en la planeación, ejecución y sostenibilidad financiera de los programas y proyectos de CTeI.
2.2.2.6 Desarrollar análisis microeconómicos relacionados con la oferta, demanda, comportamiento de los actores del ecosistema de CTeI y estructura de mercado, que contribuyan a la formulación de políticas, planes y estrategias de fortalecimiento de capacidades y apropiación del conocimiento.
2.2.2.7 Generar y presentar informes técnicos de coyuntura económica, identificando riesgos, oportunidades e impactos en los objetivos estratégicos de la Dirección y en el desarrollo de las iniciativas de Ciencia, Tecnología e Innovación.
2.2.2.8 Entregar oportunamente los informes y productos derivados de la ejecución del contrato y dar cabal cumplimiento a las demás actividades que le sean asignadas y que guarden relación directa con el objeto contractual y la naturaleza profesional de la Dirección de Capacidades y Apropiación del Conocimiento.</v>
          </cell>
          <cell r="AD247" t="str">
            <v>Dirección de Capacidades y Apropiación del Conocimiento</v>
          </cell>
          <cell r="AE247" t="str">
            <v>ANDRES FELIPE VALENCIA LOPEZ</v>
          </cell>
          <cell r="AF247">
            <v>75097407</v>
          </cell>
          <cell r="AG247" t="str">
            <v>Secretaria General</v>
          </cell>
          <cell r="AH247">
            <v>46041</v>
          </cell>
          <cell r="AI247">
            <v>46043</v>
          </cell>
          <cell r="AJ247">
            <v>46223</v>
          </cell>
          <cell r="AK247">
            <v>180</v>
          </cell>
          <cell r="AL247">
            <v>48000000</v>
          </cell>
          <cell r="AM247" t="str">
            <v>No</v>
          </cell>
          <cell r="AN247">
            <v>8000000</v>
          </cell>
          <cell r="AS247" t="str">
            <v>INVERSION</v>
          </cell>
          <cell r="AT247" t="str">
            <v>NACION</v>
          </cell>
          <cell r="AU247" t="str">
            <v>No</v>
          </cell>
          <cell r="AW247" t="str">
            <v>Supervisión</v>
          </cell>
          <cell r="AX247" t="str">
            <v>RUDY AMANDA HURTADO GARCES</v>
          </cell>
          <cell r="AY247" t="str">
            <v>Cédula</v>
          </cell>
          <cell r="AZ247">
            <v>1064488437</v>
          </cell>
          <cell r="BA247">
            <v>3</v>
          </cell>
          <cell r="BB247">
            <v>0</v>
          </cell>
          <cell r="BC247">
            <v>46043</v>
          </cell>
          <cell r="BD247">
            <v>46042</v>
          </cell>
          <cell r="BE247" t="str">
            <v>SEGUROS DEL ESTADO S.A.</v>
          </cell>
          <cell r="BF247" t="str">
            <v>2 CUMPLIMIENTO</v>
          </cell>
          <cell r="BG247" t="str">
            <v>1 PÓLIZA</v>
          </cell>
          <cell r="CJ247">
            <v>46223</v>
          </cell>
          <cell r="CK247">
            <v>0</v>
          </cell>
          <cell r="CN247">
            <v>48000000</v>
          </cell>
          <cell r="CO247" t="e">
            <v>#N/A</v>
          </cell>
          <cell r="CP247" t="e">
            <v>#N/A</v>
          </cell>
          <cell r="CQ247" t="e">
            <v>#N/A</v>
          </cell>
          <cell r="CR247">
            <v>80111600</v>
          </cell>
          <cell r="CS247" t="str">
            <v>https://community.secop.gov.co/Public/Tendering/OpportunityDetail/Index?noticeUID=CO1.NTC.9622813&amp;isFromPublicArea=True&amp;isModal=true&amp;asPopupView=true</v>
          </cell>
          <cell r="CT247" t="str">
            <v>En Ejecucion</v>
          </cell>
          <cell r="CU247">
            <v>46053</v>
          </cell>
          <cell r="CW247" t="str">
            <v>ENERO</v>
          </cell>
          <cell r="CX247" t="e">
            <v>#N/A</v>
          </cell>
          <cell r="CY247">
            <v>4</v>
          </cell>
          <cell r="CZ247" t="e">
            <v>#VALUE!</v>
          </cell>
        </row>
        <row r="248">
          <cell r="D248" t="str">
            <v>249-2026</v>
          </cell>
          <cell r="E248" t="str">
            <v>CPS-162-2026</v>
          </cell>
          <cell r="F248" t="str">
            <v>Contrato de Prestacion De Servicios Profesionales</v>
          </cell>
          <cell r="G248" t="str">
            <v>Contratación directa</v>
          </cell>
          <cell r="H248" t="str">
            <v>LINA FERNANDA ROA BECERRA</v>
          </cell>
          <cell r="I248" t="str">
            <v>Cédula</v>
          </cell>
          <cell r="J248">
            <v>1014294602</v>
          </cell>
          <cell r="K248">
            <v>7</v>
          </cell>
          <cell r="L248" t="str">
            <v>FEMENINO</v>
          </cell>
          <cell r="M248" t="str">
            <v>Natural</v>
          </cell>
          <cell r="N248" t="str">
            <v>Ninguno</v>
          </cell>
          <cell r="O248">
            <v>35770</v>
          </cell>
          <cell r="P248">
            <v>46192</v>
          </cell>
          <cell r="Q248">
            <v>28</v>
          </cell>
          <cell r="R248" t="str">
            <v>ABOGADO</v>
          </cell>
          <cell r="S248" t="str">
            <v>CALLE 75 N° 45B -25 SUR</v>
          </cell>
          <cell r="T248" t="str">
            <v>BOGOTA D.C.</v>
          </cell>
          <cell r="U248" t="str">
            <v>COLOMBIA</v>
          </cell>
          <cell r="V248" t="str">
            <v>LINAFROA@GMAIL.COM</v>
          </cell>
          <cell r="W248">
            <v>3184574074</v>
          </cell>
          <cell r="X248" t="str">
            <v>NA</v>
          </cell>
          <cell r="Y248" t="str">
            <v>NA</v>
          </cell>
          <cell r="Z248" t="str">
            <v>Titulo profesional + titulo especializacion de 0 meses de experiencia profesional a 22 meses de experiencia profesional (Resolución 861 de 2025)</v>
          </cell>
          <cell r="AA248" t="str">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ell>
          <cell r="AB248"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Prestar orientación y acompañamiento jurídico a las dependencias de
la Entidad en la estructuración y desarrollo de los procesos contractuales, en
el marco de las competencias asignadas a la Secretaría General y conforme a
la normativa vigente en materia de contratación estatal.
2.2.2.3. Asistir a las audiencias, mesas de trabajo, reuniones y actividades
programadas a las cuales sea convocado. 
2.2.2.4. Publicar oportunamente los documentos elaborados en cada una de
las etapas de los procesos de contratación en la plataforma SECOP II, así
como en el repositorio de gestión documental que disponga el Ministerio, en
cumplimiento de la normatividad vigente, propendiendo por la completitud del
expediente contractual en el marco de las competencias asignadas a la SEGEL
2.2.2.5 Mantener actualizada la información de las bases de datos destinadas
al seguimiento y control de la gestión, de conformidad con la gestión
adelantada a los trámites asignados.
2.2.2.6. Apoyar a la secretaría general en la atención de auditorías internas y
externas de la cual sea objeto, brindando apoyo en la proyección a las
respuestas de los requerimientos que se den en el marco de las referidas
auditorías.
2.2.2.7. Apoyar la revisión y trámite de liquidación o cierre de contratos y/o
convenios que le sean asignados.</v>
          </cell>
          <cell r="AC248"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Prestar orientación y acompañamiento jurídico a las dependencias de la Entidad en la estructuración y desarrollo de los procesos contractuales, en el marco de las competencias asignadas a la Secretaría General y conforme a la normativa vigente en materia de contratación estatal.
2.2.2.3. Asistir a las audiencias, mesas de trabajo, reuniones y actividades programadas a las cuales sea convocado. 
2.2.2.4. Publicar oportunamente los documentos elaborados en cada una de las etapas de los procesos de contratación en la plataforma SECOP II, así como en el repositorio de gestión documental que disponga el Ministerio, en cumplimiento de la normatividad vigente, propendiendo por la completitud del expediente contractual en el marco de las competencias asignadas a la SEGEL
2.2.2.5 Mantener actualizada la información de las bases de datos destinadas al seguimiento y control de la gestión, de conformidad con la gestión adelantada a los trámites asignados.
2.2.2.6. Apoyar a la secretaría general en la atención de auditorías internas y externas de la cual sea objeto, brindando apoyo en la proyección a las respuestas de los requerimientos que se den en el marco de las referidas auditorías.
2.2.2.7. Apoyar la revisión y trámite de liquidación o cierre de contratos y/o convenios que le sean asignados.</v>
          </cell>
          <cell r="AD248" t="str">
            <v>Secretaría General</v>
          </cell>
          <cell r="AE248" t="str">
            <v>ANDRES FELIPE VALENCIA LOPEZ</v>
          </cell>
          <cell r="AF248">
            <v>75097407</v>
          </cell>
          <cell r="AG248" t="str">
            <v>Secretaria General</v>
          </cell>
          <cell r="AH248">
            <v>46041</v>
          </cell>
          <cell r="AI248">
            <v>46043</v>
          </cell>
          <cell r="AJ248">
            <v>46223</v>
          </cell>
          <cell r="AK248">
            <v>180</v>
          </cell>
          <cell r="AL248">
            <v>40170000</v>
          </cell>
          <cell r="AM248" t="str">
            <v>No</v>
          </cell>
          <cell r="AN248">
            <v>6695000</v>
          </cell>
          <cell r="AS248" t="str">
            <v>INVERSION</v>
          </cell>
          <cell r="AT248" t="str">
            <v>NACION</v>
          </cell>
          <cell r="AU248" t="str">
            <v>No</v>
          </cell>
          <cell r="AW248" t="str">
            <v>Supervisión</v>
          </cell>
          <cell r="AX248" t="str">
            <v>ANDRES FELIPE VALENCIA LOPEZ</v>
          </cell>
          <cell r="AY248" t="str">
            <v>Cédula</v>
          </cell>
          <cell r="AZ248">
            <v>75097407</v>
          </cell>
          <cell r="BA248">
            <v>3</v>
          </cell>
          <cell r="BB248">
            <v>0</v>
          </cell>
          <cell r="BC248">
            <v>46042</v>
          </cell>
          <cell r="BD248">
            <v>46042</v>
          </cell>
          <cell r="BE248" t="str">
            <v>COMPAÑIA MUNDIAL DE SEGUROS S.A</v>
          </cell>
          <cell r="BF248" t="str">
            <v>2 CUMPLIMIENTO</v>
          </cell>
          <cell r="BG248" t="str">
            <v>1 PÓLIZA</v>
          </cell>
          <cell r="CJ248">
            <v>46223</v>
          </cell>
          <cell r="CK248">
            <v>0</v>
          </cell>
          <cell r="CN248">
            <v>40170000</v>
          </cell>
          <cell r="CO248" t="e">
            <v>#N/A</v>
          </cell>
          <cell r="CP248" t="e">
            <v>#N/A</v>
          </cell>
          <cell r="CQ248" t="e">
            <v>#N/A</v>
          </cell>
          <cell r="CR248">
            <v>80111600</v>
          </cell>
          <cell r="CS248" t="str">
            <v>https://community.secop.gov.co/Public/Tendering/OpportunityDetail/Index?noticeUID=CO1.NTC.9620178&amp;isFromPublicArea=True&amp;isModal=true&amp;asPopupView=true</v>
          </cell>
          <cell r="CT248" t="str">
            <v>En Ejecucion</v>
          </cell>
          <cell r="CU248">
            <v>46053</v>
          </cell>
          <cell r="CW248" t="str">
            <v>ENERO</v>
          </cell>
          <cell r="CX248" t="e">
            <v>#N/A</v>
          </cell>
          <cell r="CY248">
            <v>4</v>
          </cell>
          <cell r="CZ248" t="e">
            <v>#VALUE!</v>
          </cell>
        </row>
        <row r="249">
          <cell r="D249" t="str">
            <v>251-2026</v>
          </cell>
          <cell r="E249" t="str">
            <v>CPS-164-2026</v>
          </cell>
          <cell r="F249" t="str">
            <v>Contrato de Prestacion De Servicios Profesionales</v>
          </cell>
          <cell r="G249" t="str">
            <v>Contratación directa</v>
          </cell>
          <cell r="H249" t="str">
            <v>ARIEL HUMBERTO PINTO SANCHEZ
CEDIDO:
OSCAR ALEXANDER MESA MESA</v>
          </cell>
          <cell r="I249" t="str">
            <v>Cédula</v>
          </cell>
          <cell r="J249">
            <v>74084310</v>
          </cell>
          <cell r="K249">
            <v>8</v>
          </cell>
          <cell r="L249" t="str">
            <v>MASCULINO</v>
          </cell>
          <cell r="M249" t="str">
            <v>Natural</v>
          </cell>
          <cell r="N249" t="str">
            <v>Ninguno</v>
          </cell>
          <cell r="O249">
            <v>31087</v>
          </cell>
          <cell r="P249">
            <v>46192</v>
          </cell>
          <cell r="Q249">
            <v>41</v>
          </cell>
          <cell r="R249" t="str">
            <v>ABOGADO</v>
          </cell>
          <cell r="S249" t="str">
            <v xml:space="preserve">CALLE 22 B  # 54 21 INT. 3 APTO 703 SALITRE </v>
          </cell>
          <cell r="T249" t="str">
            <v>AQUITANIA</v>
          </cell>
          <cell r="U249" t="str">
            <v>COLOMBIA</v>
          </cell>
          <cell r="V249" t="str">
            <v>OSALMEME@GMAIL.COM</v>
          </cell>
          <cell r="W249">
            <v>3115005616</v>
          </cell>
          <cell r="X249" t="str">
            <v>NA</v>
          </cell>
          <cell r="Y249" t="str">
            <v>NA</v>
          </cell>
          <cell r="Z249" t="str">
            <v>Titulo profesional + titulo especializacion de 22 meses de experiencia profesional a 32 meses de experiencia profesional (Resolución 861 de 2025)</v>
          </cell>
          <cell r="AA249" t="str">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ell>
          <cell r="AB249"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Prestar orientación y acompañamiento jurídico a las dependencias de
la Entidad en la estructuración y desarrollo de los procesos contractuales, en
el marco de las competencias asignadas a la Secretaría General y conforme a
la normativa vigente en materia de contratación estatal.
2.2.2.3. Asistir a las audiencias, mesas de trabajo, reuniones y actividades
programadas a las cuales sea convocado.
2.2.2.4. Participar activamente en la gestión del Comité de Contratación, lo
que incluye realizar la convocatoria a las sesiones, verificar que la citación
cuente con los documentos de soporte de los temas a tratar, preparar las
presentaciones y demás documentos requeridos para la revisión de los
miembros, asistir a las sesiones correspondientes, elaborar las actas de las
reuniones en las que participe como abogado asignado a los procesos
presentados, y conformar el archivo con la información socializada al comité. 
2.2.2.5. Publicar oportunamente los documentos elaborados en cada una de
las etapas de los procesos de contratación en la plataforma SECOP II, así
como en el repositorio de gestión documental que disponga el Ministerio, en
cumplimiento de la normatividad vigente, propendiendo por la completitud del
expediente contractual en el marco de las competencias asignadas a la SEGEL
.
2.2.2.6 Mantener actualizada la información de las bases de datos destinadas
al seguimiento y control de la gestión, de conformidad con la gestión
adelantada a los trámites asignados.
2.2.2.7. Hacer parte de los comités verificadores y evaluadores desde el
componente jurídico, en desarrollo de los procesos de contratación
adelantados por el Ministerio, y que le sean designados por la Ordenación del
Gasto.
2.2.2.8. Apoyar a la secretaría general en la atención de auditorías internas y
externas de la cual sea objeto, brindando apoyo en la proyección a las
respuestas de los requerimientos que se den en el marco de las referidas
auditorías.
2.2.2.9. Apoyar la revisión y trámite de liquidación o cierre de contratos y/o
convenios que le sean asignados.</v>
          </cell>
          <cell r="AC249"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Prestar orientación y acompañamiento jurídico a las dependencias de la Entidad en la estructuración y desarrollo de los procesos contractuales, en el marco de las competencias asignadas a la Secretaría General y conforme a la normativa vigente en materia de contratación estatal.
2.2.2.3. Asistir a las audiencias, mesas de trabajo, reuniones y actividades programadas a las cuales sea convocado.
2.2.2.4. Participar activamente en la gestión del Comité de Contratación, lo que incluye realizar la convocatoria a las sesiones, verificar que la citación cuente con los documentos de soporte de los temas a tratar, preparar las presentaciones y demás documentos requeridos para la revisión de los miembros, asistir a las sesiones correspondientes, elaborar las actas de las reuniones en las que participe como abogado asignado a los procesos presentados, y conformar el archivo con la información socializada al comité. 
2.2.2.5. Publicar oportunamente los documentos elaborados en cada una de las etapas de los procesos de contratación en la plataforma SECOP II, así como en el repositorio de gestión documental que disponga el Ministerio, en cumplimiento de la normatividad vigente, propendiendo por la completitud del expediente contractual en el marco de las competencias asignadas a la SEGEL .
2.2.2.6 Mantener actualizada la información de las bases de datos destinadas al seguimiento y control de la gestión, de conformidad con la gestión adelantada a los trámites asignados.
2.2.2.7. Hacer parte de los comités verificadores y evaluadores desde el componente jurídico, en desarrollo de los procesos de contratación adelantados por el Ministerio, y que le sean designados por la Ordenación del Gasto.
2.2.2.8. Apoyar a la secretaría general en la atención de auditorías internas y externas de la cual sea objeto, brindando apoyo en la proyección a las respuestas de los requerimientos que se den en el marco de las referidas auditorías.
2.2.2.9. Apoyar la revisión y trámite de liquidación o cierre de contratos y/o convenios que le sean asignados.</v>
          </cell>
          <cell r="AD249" t="str">
            <v>Secretaría General</v>
          </cell>
          <cell r="AE249" t="str">
            <v>ANDRES FELIPE VALENCIA LOPEZ</v>
          </cell>
          <cell r="AF249">
            <v>75097407</v>
          </cell>
          <cell r="AG249" t="str">
            <v>Secretaria General</v>
          </cell>
          <cell r="AH249">
            <v>46042</v>
          </cell>
          <cell r="AI249">
            <v>46045</v>
          </cell>
          <cell r="AJ249">
            <v>46225</v>
          </cell>
          <cell r="AK249">
            <v>180</v>
          </cell>
          <cell r="AL249">
            <v>48000000</v>
          </cell>
          <cell r="AM249" t="str">
            <v>No</v>
          </cell>
          <cell r="AN249">
            <v>8000000</v>
          </cell>
          <cell r="AS249" t="str">
            <v>INVERSION</v>
          </cell>
          <cell r="AT249" t="str">
            <v>NACION</v>
          </cell>
          <cell r="AU249" t="str">
            <v>No</v>
          </cell>
          <cell r="AW249" t="str">
            <v>Supervisión</v>
          </cell>
          <cell r="AX249" t="str">
            <v>ANDRES FELIPE VALENCIA LOPEZ</v>
          </cell>
          <cell r="AY249" t="str">
            <v>Cédula</v>
          </cell>
          <cell r="AZ249">
            <v>75097407</v>
          </cell>
          <cell r="BA249">
            <v>3</v>
          </cell>
          <cell r="BB249">
            <v>0</v>
          </cell>
          <cell r="BC249">
            <v>46045</v>
          </cell>
          <cell r="BD249">
            <v>46045</v>
          </cell>
          <cell r="BE249" t="str">
            <v>SEGUROS DEL ESTADO S.A.</v>
          </cell>
          <cell r="BF249" t="str">
            <v>2 CUMPLIMIENTO</v>
          </cell>
          <cell r="BG249" t="str">
            <v>1 PÓLIZA</v>
          </cell>
          <cell r="CD249">
            <v>46133</v>
          </cell>
          <cell r="CJ249">
            <v>46225</v>
          </cell>
          <cell r="CK249">
            <v>0</v>
          </cell>
          <cell r="CM249" t="str">
            <v>CEDIDO A: OSCAR ALEXANDER MESA MESA</v>
          </cell>
          <cell r="CN249">
            <v>48000000</v>
          </cell>
          <cell r="CO249" t="e">
            <v>#N/A</v>
          </cell>
          <cell r="CP249" t="e">
            <v>#N/A</v>
          </cell>
          <cell r="CQ249" t="e">
            <v>#N/A</v>
          </cell>
          <cell r="CR249">
            <v>80111600</v>
          </cell>
          <cell r="CS249" t="str">
            <v>https://community.secop.gov.co/Public/Tendering/OpportunityDetail/Index?noticeUID=CO1.NTC.9643875&amp;isFromPublicArea=True&amp;isModal=true&amp;asPopupView=true</v>
          </cell>
          <cell r="CT249" t="str">
            <v>En Ejecucion</v>
          </cell>
          <cell r="CU249">
            <v>46053</v>
          </cell>
          <cell r="CV249">
            <v>46173</v>
          </cell>
          <cell r="CW249" t="str">
            <v>MAYO</v>
          </cell>
          <cell r="CX249" t="e">
            <v>#N/A</v>
          </cell>
          <cell r="CY249">
            <v>3</v>
          </cell>
          <cell r="CZ249" t="e">
            <v>#VALUE!</v>
          </cell>
        </row>
        <row r="250">
          <cell r="D250" t="str">
            <v>252-2026</v>
          </cell>
          <cell r="E250" t="str">
            <v>CPS-165-2026</v>
          </cell>
          <cell r="F250" t="str">
            <v>Contrato de Prestacion De Servicios Profesionales</v>
          </cell>
          <cell r="G250" t="str">
            <v>Contratación directa</v>
          </cell>
          <cell r="H250" t="str">
            <v>ANGIE GINET VARGAS ROJAS</v>
          </cell>
          <cell r="I250" t="str">
            <v>Cédula</v>
          </cell>
          <cell r="J250">
            <v>1026281813</v>
          </cell>
          <cell r="K250">
            <v>1</v>
          </cell>
          <cell r="L250" t="str">
            <v>FEMENINO</v>
          </cell>
          <cell r="M250" t="str">
            <v>Natural</v>
          </cell>
          <cell r="N250" t="str">
            <v>Ninguno</v>
          </cell>
          <cell r="O250">
            <v>33834</v>
          </cell>
          <cell r="P250">
            <v>46192</v>
          </cell>
          <cell r="Q250">
            <v>33</v>
          </cell>
          <cell r="R250" t="str">
            <v>LICENCIADO EN EDUCACION PREESCOLAR</v>
          </cell>
          <cell r="S250" t="str">
            <v xml:space="preserve">AVENIDA CARRERA 11 ESTE  # 12 48 SUR COJUNTO RECODO DEL RIO BQ A1 APTO 202 </v>
          </cell>
          <cell r="T250" t="str">
            <v>CAQUEZA</v>
          </cell>
          <cell r="U250" t="str">
            <v>COLOMBIA</v>
          </cell>
          <cell r="V250" t="str">
            <v>GINETVARGASR@GMAIL.COM</v>
          </cell>
          <cell r="W250">
            <v>3057543639</v>
          </cell>
          <cell r="X250" t="str">
            <v>NA</v>
          </cell>
          <cell r="Y250" t="str">
            <v>NA</v>
          </cell>
          <cell r="Z250" t="str">
            <v>Titulo profesional de 0 a 21 mas meses de experiencia profesional (Resolución 861 de 2025)</v>
          </cell>
          <cell r="AA250" t="str">
            <v>El CONTRATISTA se obliga a prestar a la ENTIDAD, con plena autonomía, técnica y administrativa los servicios profesionales para brindar apoyo en los procesos de Gestión Estratégica de Talento Humano, orientados a la administración de la planta, trámites de vinculación y el flujo de información administrativa del personal.</v>
          </cell>
          <cell r="AB250" t="str">
            <v>2.2.2.1 Apoyar el trámite de comisiones internacionales de los servidores públicos, incluye la elaboración de
informes y seguimientos ante las entidades competentes.
2.2.2.2 Apoyar la vinculación de los servidores públicos que ingresan a la Entidad.
2.2.2.3 Colaborar en la revisión y elaboración de estudios técnicos para la asignación de encargos, verificando el
cumplimiento de requisitos establecidos en la normativa vigente.
2.2.2.4 Apoyo en la elaboración de trámites de comunicaciones oficiales como oficios, memorandos, en el marco
de las funciones asignadas a la Dirección.
2.2.2.5 Elaborar certificaciones laborales y constancias requeridas por el personal activo o retirado
2.2.2.6 Verificar y validar la información contenida en las hojas de vida de servidores públicos y contratistas en el
sistema SIGEP II, conforme a los lineamientos institucionales.
2.2.2.7 Apoyar el proceso de afiliación a EPS, caja de compensación y ARL, Llevar el registro de los ausentismo
del personal de la planta de Ministerio de Ciencia, Tecnologia e Innovacion.
2.2.2.8 Apoyar en la elaboración de los actos administrativos y demás documentos que le sean asignados,
relacionados con la vinculación de los servidores públicos
2.2.2.9 Elaborar certificaciones de inexistencia de personal, junto con los respectivos memorandos para
procesos contractuales.
2.2.2.10 Apoyar en el proceso de capacitaciones en temas relacionados de inducción/reinducción, plan padrino a
los servidores públicos de la entidad.</v>
          </cell>
          <cell r="AC250" t="str">
            <v>2.2.2.1 Apoyar el trámite de comisiones internacionales de los servidores públicos, incluye la elaboración de informes y seguimientos ante las entidades competentes.
2.2.2.2 Apoyar la vinculación de los servidores públicos que ingresan a la Entidad.
2.2.2.3 Colaborar en la revisión y elaboración de estudios técnicos para la asignación de encargos, verificando el cumplimiento de requisitos establecidos en la normativa vigente.
2.2.2.4 Apoyo en la elaboración de trámites de comunicaciones oficiales como oficios, memorandos, en el marco de las funciones asignadas a la Dirección.
2.2.2.5 Elaborar certificaciones laborales y constancias requeridas por el personal activo o retirado
2.2.2.6 Verificar y validar la información contenida en las hojas de vida de servidores públicos y contratistas en el sistema SIGEP II, conforme a los lineamientos institucionales.
2.2.2.7 Apoyar el proceso de afiliación a EPS, caja de compensación y ARL, Llevar el registro de los ausentismo del personal de la planta de Ministerio de Ciencia, Tecnologia e Innovacion.
2.2.2.8 Apoyar en la elaboración de los actos administrativos y demás documentos que le sean asignados, relacionados con la vinculación de los servidores públicos
2.2.2.9 Elaborar certificaciones de inexistencia de personal, junto con los respectivos memorandos para procesos contractuales.
2.2.2.10 Apoyar en el proceso de capacitaciones en temas relacionados de inducción/reinducción, plan padrino a los servidores públicos de la entidad.</v>
          </cell>
          <cell r="AD250" t="str">
            <v>Dirección de Talento Humano</v>
          </cell>
          <cell r="AE250" t="str">
            <v>ANDRES FELIPE VALENCIA LOPEZ</v>
          </cell>
          <cell r="AF250">
            <v>75097407</v>
          </cell>
          <cell r="AG250" t="str">
            <v>Secretaria General</v>
          </cell>
          <cell r="AH250">
            <v>46042</v>
          </cell>
          <cell r="AI250">
            <v>46044</v>
          </cell>
          <cell r="AJ250">
            <v>46224</v>
          </cell>
          <cell r="AK250">
            <v>180</v>
          </cell>
          <cell r="AL250">
            <v>22278900</v>
          </cell>
          <cell r="AM250" t="str">
            <v>No</v>
          </cell>
          <cell r="AN250">
            <v>3713150</v>
          </cell>
          <cell r="AS250" t="str">
            <v>INVERSION</v>
          </cell>
          <cell r="AT250" t="str">
            <v>NACION</v>
          </cell>
          <cell r="AU250" t="str">
            <v>No</v>
          </cell>
          <cell r="AW250" t="str">
            <v>Supervisión</v>
          </cell>
          <cell r="AX250" t="str">
            <v>FELIPE ALEJANDRO GONZALEZ SABOGAL</v>
          </cell>
          <cell r="AY250" t="str">
            <v>Cédula</v>
          </cell>
          <cell r="AZ250">
            <v>1110464163</v>
          </cell>
          <cell r="BA250">
            <v>3</v>
          </cell>
          <cell r="BB250" t="str">
            <v>Director de Talento Humano</v>
          </cell>
          <cell r="BC250">
            <v>46044</v>
          </cell>
          <cell r="BD250">
            <v>46042</v>
          </cell>
          <cell r="BE250" t="str">
            <v>SEGUROS DEL ESTADO S.A.</v>
          </cell>
          <cell r="BF250" t="str">
            <v>2 CUMPLIMIENTO</v>
          </cell>
          <cell r="BG250" t="str">
            <v>1 PÓLIZA</v>
          </cell>
          <cell r="CJ250">
            <v>46224</v>
          </cell>
          <cell r="CK250">
            <v>0</v>
          </cell>
          <cell r="CN250">
            <v>22278900</v>
          </cell>
          <cell r="CO250" t="e">
            <v>#N/A</v>
          </cell>
          <cell r="CP250" t="e">
            <v>#N/A</v>
          </cell>
          <cell r="CQ250" t="e">
            <v>#N/A</v>
          </cell>
          <cell r="CR250">
            <v>80111600</v>
          </cell>
          <cell r="CS250" t="str">
            <v>https://community.secop.gov.co/Public/Tendering/OpportunityDetail/Index?noticeUID=CO1.NTC.9627556&amp;isFromPublicArea=True&amp;isModal=true&amp;asPopupView=true</v>
          </cell>
          <cell r="CT250" t="str">
            <v>En Ejecucion</v>
          </cell>
          <cell r="CU250">
            <v>46053</v>
          </cell>
          <cell r="CW250" t="str">
            <v>ENERO</v>
          </cell>
          <cell r="CX250" t="e">
            <v>#N/A</v>
          </cell>
          <cell r="CY250">
            <v>10</v>
          </cell>
          <cell r="CZ250" t="e">
            <v>#VALUE!</v>
          </cell>
        </row>
        <row r="251">
          <cell r="D251" t="str">
            <v>253-2026</v>
          </cell>
          <cell r="E251" t="str">
            <v>CPS-166-2026</v>
          </cell>
          <cell r="F251" t="str">
            <v>Contrato de Prestacion De Servicios De Apoyo a La Gestion</v>
          </cell>
          <cell r="G251" t="str">
            <v>Contratación directa</v>
          </cell>
          <cell r="H251" t="str">
            <v>HELEN SHIRLEY ROJAS GORDILLO</v>
          </cell>
          <cell r="I251" t="str">
            <v>Cédula</v>
          </cell>
          <cell r="J251">
            <v>52958111</v>
          </cell>
          <cell r="K251">
            <v>0</v>
          </cell>
          <cell r="L251" t="str">
            <v>FEMENINO</v>
          </cell>
          <cell r="M251" t="str">
            <v>Natural</v>
          </cell>
          <cell r="N251" t="str">
            <v>Ninguno</v>
          </cell>
          <cell r="O251">
            <v>30793</v>
          </cell>
          <cell r="P251">
            <v>46192</v>
          </cell>
          <cell r="Q251">
            <v>42</v>
          </cell>
          <cell r="R251" t="str">
            <v xml:space="preserve">5 SEMESTRE TECNOLOGO EN GESTION EMPRESARIAL	</v>
          </cell>
          <cell r="S251" t="str">
            <v>CARRERA 23 N. 46 A 15 SUR</v>
          </cell>
          <cell r="T251" t="str">
            <v>BOGOTA D.C.</v>
          </cell>
          <cell r="U251" t="str">
            <v>COLOMBIA</v>
          </cell>
          <cell r="V251" t="str">
            <v>ROJASHELEN318@GMAIL.COM</v>
          </cell>
          <cell r="W251">
            <v>3144364566</v>
          </cell>
          <cell r="X251" t="str">
            <v>NA</v>
          </cell>
          <cell r="Y251" t="str">
            <v>NA</v>
          </cell>
          <cell r="Z251" t="str">
            <v>Titulo de tecnologo de 13 o mas meses de experiencia laboral (tecnico o tecnologo) o 36 meses de experiencia laboral relacionada (bachiller) (Resolución 861 de 2025)</v>
          </cell>
          <cell r="AA251" t="str">
            <v>El CONTRATISTA se obliga a prestar a la ENTIDAD, con plena autonomía, técnica y administrativa los servicios de apoyo a la gestión a la Dirección de Talento Humano del Ministerio de Ciencia, Tecnología e Innovación, para apoyar los trámites administrativos a cargo de la Dirección con el fin de dar cumplimiento a sus objetivos y a los de la Entidad, de conformidad con el proceso y los procedimientos definidos por el Ministerio y las normas que regulan la materia.</v>
          </cell>
          <cell r="AB251" t="str">
            <v>2.2.2.1 Mantener actualizada la base de datos con la información de los servidores públicos de la planta de
personal requerida para la gestión del Talento Humano de la Entidad.
2.2.2.2 Apoyo en la elaboración y análisis de reportes, gráficos y estadísticas, que faciliten la visualización de los
logros y avances de la gestión del talento humano.
2.2.2.3 Elaborar y formalizar las actas de nombramientos, encargos, según las asignaciones recibidas,
llevando el registro de la numeración de las mismas.
2.2.2.4 Apoyar en la elaboración de los actos administrativos, memorandos y comunicaciones que le sean
asignados, relacionados con la vinculación, retiro, comisiones (viáticos), licencias, prórrogas, encargos,
permisos sindicales, entre otros, de los servidores públicos de la entidad.
2.2.2.5 Brindar apoyo en la elaboración de las fichas de estudio de verificación de requisitos para otorgamiento de
encargos de carrera administrativa.
2.2.2.6 Gestionar integralmente el proceso de comisiones al exterior, incluyendo la elaboración y seguimiento de
la documentación requerida por la Presidencia de la República, trámites ante la Cancillería y la
Dirección Administrativa y Financiera del Ministerio
2.2.2.7 Apoyar el proceso de afiliación a ARL de los servidores públicos y contratistas del Ministerio.
2.2.2.8 Consolidar y actualizar la información en bases de datos, relacionada con permisos sindicales, actos
administrativos de acuerdo con los lineamientos establecidos por la Dirección de Talento Humano.
2.2.2.9 Apoyar la elaboración de certificaciones laborales y constancias requeridas por el personal activo y
retirado, así como certificaciones de inexistencia de personal para procesos contractuales.
2.2.2.10 Apoyar la vinculación de los servidores públicos de la Entidad.</v>
          </cell>
          <cell r="AC251" t="str">
            <v>2.2.2.1 Mantener actualizada la base de datos con la información de los servidores públicos de la planta de personal requerida para la gestión del Talento Humano de la Entidad.
2.2.2.2 Apoyo en la elaboración y análisis de reportes, gráficos y estadísticas, que faciliten la visualización de los logros y avances de la gestión del talento humano.
2.2.2.3 Elaborar y formalizar las actas de nombramientos, encargos, según las asignaciones recibidas, llevando el registro de la numeración de las mismas.
2.2.2.4 Apoyar en la elaboración de los actos administrativos, memorandos y comunicaciones que le sean asignados, relacionados con la vinculación, retiro, comisiones (viáticos), licencias, prórrogas, encargos, permisos sindicales, entre otros, de los servidores públicos de la entidad.
2.2.2.5 Brindar apoyo en la elaboración de las fichas de estudio de verificación de requisitos para otorgamiento de encargos de carrera administrativa.
2.2.2.6 Gestionar integralmente el proceso de comisiones al exterior, incluyendo la elaboración y seguimiento de la documentación requerida por la Presidencia de la República, trámites ante la Cancillería y la Dirección Administrativa y Financiera del Ministerio
2.2.2.7 Apoyar el proceso de afiliación a ARL de los servidores públicos y contratistas del Ministerio.
2.2.2.8 Consolidar y actualizar la información en bases de datos, relacionada con permisos sindicales, actos administrativos de acuerdo con los lineamientos establecidos por la Dirección de Talento Humano.
2.2.2.9 Apoyar la elaboración de certificaciones laborales y constancias requeridas por el personal activo y retirado, así como certificaciones de inexistencia de personal para procesos contractuales.
2.2.2.10 Apoyar la vinculación de los servidores públicos de la Entidad.</v>
          </cell>
          <cell r="AD251" t="str">
            <v>Dirección de Talento Humano</v>
          </cell>
          <cell r="AE251" t="str">
            <v>ANDRES FELIPE VALENCIA LOPEZ</v>
          </cell>
          <cell r="AF251">
            <v>75097407</v>
          </cell>
          <cell r="AG251" t="str">
            <v>Secretaria General</v>
          </cell>
          <cell r="AH251">
            <v>46042</v>
          </cell>
          <cell r="AI251">
            <v>46043</v>
          </cell>
          <cell r="AJ251">
            <v>46223</v>
          </cell>
          <cell r="AK251">
            <v>180</v>
          </cell>
          <cell r="AL251">
            <v>19060008</v>
          </cell>
          <cell r="AM251" t="str">
            <v>No</v>
          </cell>
          <cell r="AN251">
            <v>3176668</v>
          </cell>
          <cell r="AS251" t="str">
            <v>INVERSION</v>
          </cell>
          <cell r="AT251" t="str">
            <v>NACION</v>
          </cell>
          <cell r="AU251" t="str">
            <v>No</v>
          </cell>
          <cell r="AW251" t="str">
            <v>Supervisión</v>
          </cell>
          <cell r="AX251" t="str">
            <v>FELIPE ALEJANDRO GONZALEZ SABOGAL</v>
          </cell>
          <cell r="AY251" t="str">
            <v>Cédula</v>
          </cell>
          <cell r="AZ251">
            <v>1110464163</v>
          </cell>
          <cell r="BA251">
            <v>3</v>
          </cell>
          <cell r="BB251" t="str">
            <v>Director de Talento Humano</v>
          </cell>
          <cell r="BC251">
            <v>46043</v>
          </cell>
          <cell r="BD251">
            <v>46042</v>
          </cell>
          <cell r="BE251" t="str">
            <v>SEGUROS DEL ESTADO S.A.</v>
          </cell>
          <cell r="BF251" t="str">
            <v>2 CUMPLIMIENTO</v>
          </cell>
          <cell r="BG251" t="str">
            <v>1 PÓLIZA</v>
          </cell>
          <cell r="CJ251">
            <v>46223</v>
          </cell>
          <cell r="CK251">
            <v>0</v>
          </cell>
          <cell r="CN251">
            <v>19060008</v>
          </cell>
          <cell r="CO251" t="e">
            <v>#N/A</v>
          </cell>
          <cell r="CP251" t="e">
            <v>#N/A</v>
          </cell>
          <cell r="CQ251" t="e">
            <v>#N/A</v>
          </cell>
          <cell r="CR251">
            <v>80111600</v>
          </cell>
          <cell r="CS251" t="str">
            <v>https://community.secop.gov.co/Public/Tendering/OpportunityDetail/Index?noticeUID=CO1.NTC.9627772&amp;isFromPublicArea=True&amp;isModal=true&amp;asPopupView=true</v>
          </cell>
          <cell r="CT251" t="str">
            <v>En Ejecucion</v>
          </cell>
          <cell r="CU251">
            <v>46053</v>
          </cell>
          <cell r="CW251" t="str">
            <v>ENERO</v>
          </cell>
          <cell r="CX251" t="e">
            <v>#N/A</v>
          </cell>
          <cell r="CY251">
            <v>0</v>
          </cell>
          <cell r="CZ251" t="e">
            <v>#VALUE!</v>
          </cell>
        </row>
        <row r="252">
          <cell r="D252" t="str">
            <v>254-2026</v>
          </cell>
          <cell r="E252" t="str">
            <v>CPS-167-2026</v>
          </cell>
          <cell r="F252" t="str">
            <v>Contrato de Prestacion De Servicios De Apoyo a La Gestion</v>
          </cell>
          <cell r="G252" t="str">
            <v>Contratación directa</v>
          </cell>
          <cell r="H252" t="str">
            <v>ANTONIO MARIO VASQUEZ PATIÑO</v>
          </cell>
          <cell r="I252" t="str">
            <v>Cédula</v>
          </cell>
          <cell r="J252">
            <v>11233522</v>
          </cell>
          <cell r="K252">
            <v>3</v>
          </cell>
          <cell r="L252" t="str">
            <v>MASCULINO</v>
          </cell>
          <cell r="M252" t="str">
            <v>Natural</v>
          </cell>
          <cell r="N252" t="str">
            <v>Ninguno</v>
          </cell>
          <cell r="O252">
            <v>30143</v>
          </cell>
          <cell r="P252">
            <v>46192</v>
          </cell>
          <cell r="Q252">
            <v>43</v>
          </cell>
          <cell r="R252" t="str">
            <v xml:space="preserve">TECNOLOGO EN INDUSTRIAL	</v>
          </cell>
          <cell r="S252" t="str">
            <v xml:space="preserve">DIAGONAL 16 B BIS  # ° 98 -49  INT 1 APTO 2 </v>
          </cell>
          <cell r="T252" t="str">
            <v>CARTAGENA DE INDIAS</v>
          </cell>
          <cell r="U252" t="str">
            <v>COLOMBIA</v>
          </cell>
          <cell r="V252" t="str">
            <v>ANTONIO.FETT82@GMAIL.COM</v>
          </cell>
          <cell r="W252">
            <v>3165733941</v>
          </cell>
          <cell r="X252" t="str">
            <v>NA</v>
          </cell>
          <cell r="Y252" t="str">
            <v>NA</v>
          </cell>
          <cell r="Z252" t="str">
            <v>Titulo de tecnico de 0 a 12 meses de experiencia laboral (tecnico o tecnologo) o 24 meses de experiencia laboral relacionada (bachiller) (Resolución 861 de 2025)</v>
          </cell>
          <cell r="AA252" t="str">
            <v>El/La CONTRATISTA se obliga a prestar a la ENTIDAD, con plena autonomía, técnica y administrativa, los servicios de apoyo a la gestión, para desarrollar actividades orientadas a la implementación de lineamientos para la organización de los archivos institucionales conforme a las disposiciones normativas definidas para tal fin.</v>
          </cell>
          <cell r="AB252" t="str">
            <v>2.2.2.1. Apoyar los procesos de descripción documental, conforme a la ISAD (G)
teniendo en cuenta los lineamientos establecidos por el Archivo General de
la Nación.
2.2.2.2. Apoyar en el proceso de digitalización de la documentación cuya disposición
final corresponda a conservación total y/o selección, conforme a los
lineamientos establecidos por el Archivo General de la Nación.
2.2.2.3. Apoyar en la revisión, validación y consolidación de los inventarios
documentales de la documentación con fines de eliminación de acuerdo a
los lineamientos establecidos por el Archivo General de la Nación.
2.2.2.4. Apoyar las actividades operativas del Grupo de apoyo logístico y documental
que se requieran para la correcta conformación de los expedientes de las
series asignadas.
2.2.2.5 Apoyar en las actividades de organización, clasificación de la documentación
de acuerdo con las series documentales asignadas y teniendo en cuenta los
lineamientos establecidos.
2.2.2.6. Diligenciar los formatos establecidos por gestión documental para el control
de las diferentes actividades y los que se encuentren asociados al proceso
de gestión documental.</v>
          </cell>
          <cell r="AC252" t="str">
            <v>2.2.2.1. Apoyar los procesos de descripción documental, conforme a la ISAD (G) teniendo en cuenta los lineamientos establecidos por el Archivo General de la Nación.
2.2.2.2. Apoyar en el proceso de digitalización de la documentación cuya disposición final corresponda a conservación total y/o selección, conforme a los lineamientos establecidos por el Archivo General de la Nación.
2.2.2.3. Apoyar en la revisión, validación y consolidación de los inventarios documentales de la documentación con fines de eliminación de acuerdo a los lineamientos establecidos por el Archivo General de la Nación.
2.2.2.4. Apoyar las actividades operativas del Grupo de apoyo logístico y documental que se requieran para la correcta conformación de los expedientes de las series asignadas.
2.2.2.5 Apoyar en las actividades de organización, clasificación de la documentación de acuerdo con las series documentales asignadas y teniendo en cuenta los lineamientos establecidos.
2.2.2.6. Diligenciar los formatos establecidos por gestión documental para el control de las diferentes actividades y los que se encuentren asociados al proceso de gestión documental.</v>
          </cell>
          <cell r="AD252" t="str">
            <v>Dirección Administrativa y Financiera</v>
          </cell>
          <cell r="AE252" t="str">
            <v>ANDRES FELIPE VALENCIA LOPEZ</v>
          </cell>
          <cell r="AF252">
            <v>75097407</v>
          </cell>
          <cell r="AG252" t="str">
            <v>Secretaria General</v>
          </cell>
          <cell r="AH252">
            <v>46042</v>
          </cell>
          <cell r="AI252">
            <v>46043</v>
          </cell>
          <cell r="AJ252">
            <v>46223</v>
          </cell>
          <cell r="AK252">
            <v>180</v>
          </cell>
          <cell r="AL252">
            <v>17786292</v>
          </cell>
          <cell r="AM252" t="str">
            <v>No</v>
          </cell>
          <cell r="AN252">
            <v>2964382</v>
          </cell>
          <cell r="AS252" t="str">
            <v>INVERSION</v>
          </cell>
          <cell r="AT252" t="str">
            <v>NACION</v>
          </cell>
          <cell r="AU252" t="str">
            <v>No</v>
          </cell>
          <cell r="AW252" t="str">
            <v>Supervisión</v>
          </cell>
          <cell r="AX252" t="str">
            <v>FANNY YANETH TORRES MESA</v>
          </cell>
          <cell r="AY252" t="str">
            <v>Cédula</v>
          </cell>
          <cell r="AZ252">
            <v>52065214</v>
          </cell>
          <cell r="BA252">
            <v>8</v>
          </cell>
          <cell r="BB252" t="str">
            <v xml:space="preserve">Profesional Especializado, Código 2028 Grado 19, de la Dirección Administrativa y Financiera – Coordinador Grupo Interno de Trabajo de Apoyo Logístico y Documental </v>
          </cell>
          <cell r="BC252">
            <v>46043</v>
          </cell>
          <cell r="BD252">
            <v>46042</v>
          </cell>
          <cell r="BE252" t="str">
            <v>SEGUROS DEL ESTADO S.A.</v>
          </cell>
          <cell r="BF252" t="str">
            <v>2 CUMPLIMIENTO</v>
          </cell>
          <cell r="BG252" t="str">
            <v>1 PÓLIZA</v>
          </cell>
          <cell r="CJ252">
            <v>46223</v>
          </cell>
          <cell r="CK252">
            <v>0</v>
          </cell>
          <cell r="CN252">
            <v>17786292</v>
          </cell>
          <cell r="CO252" t="e">
            <v>#N/A</v>
          </cell>
          <cell r="CP252" t="e">
            <v>#N/A</v>
          </cell>
          <cell r="CQ252" t="e">
            <v>#N/A</v>
          </cell>
          <cell r="CR252">
            <v>80111600</v>
          </cell>
          <cell r="CS252" t="str">
            <v>https://community.secop.gov.co/Public/Tendering/OpportunityDetail/Index?noticeUID=CO1.NTC.9627367&amp;isFromPublicArea=True&amp;isModal=true&amp;asPopupView=true</v>
          </cell>
          <cell r="CT252" t="str">
            <v>En Ejecucion</v>
          </cell>
          <cell r="CU252">
            <v>46053</v>
          </cell>
          <cell r="CW252" t="str">
            <v>ENERO</v>
          </cell>
          <cell r="CX252" t="e">
            <v>#N/A</v>
          </cell>
          <cell r="CY252">
            <v>8</v>
          </cell>
          <cell r="CZ252" t="e">
            <v>#VALUE!</v>
          </cell>
        </row>
        <row r="253">
          <cell r="D253" t="str">
            <v>255-2026</v>
          </cell>
          <cell r="E253" t="str">
            <v>CPS-168-2026</v>
          </cell>
          <cell r="F253" t="str">
            <v>Contrato de Prestacion De Servicios Profesionales</v>
          </cell>
          <cell r="G253" t="str">
            <v>Contratación directa</v>
          </cell>
          <cell r="H253" t="str">
            <v>LEIDY JOHANA CASTILLO BETANCUR
CEDIDO A:
LEIDY CAROLINA TORRES MARTINEZ</v>
          </cell>
          <cell r="I253" t="str">
            <v>Cédula</v>
          </cell>
          <cell r="J253">
            <v>1104706749</v>
          </cell>
          <cell r="K253">
            <v>7</v>
          </cell>
          <cell r="L253" t="str">
            <v>FEMENINO</v>
          </cell>
          <cell r="M253" t="str">
            <v>Natural</v>
          </cell>
          <cell r="N253" t="str">
            <v>Ninguno</v>
          </cell>
          <cell r="O253">
            <v>34307</v>
          </cell>
          <cell r="P253">
            <v>46192</v>
          </cell>
          <cell r="Q253">
            <v>32</v>
          </cell>
          <cell r="R253" t="str">
            <v>ABOGADO</v>
          </cell>
          <cell r="S253" t="str">
            <v>CARRERA 96C 19-23</v>
          </cell>
          <cell r="T253" t="str">
            <v>IBAGUE</v>
          </cell>
          <cell r="U253" t="str">
            <v>COLOMBIA</v>
          </cell>
          <cell r="V253" t="str">
            <v>TORRESMARTINEZCARO@GMAIL.COM</v>
          </cell>
          <cell r="W253">
            <v>3028274904</v>
          </cell>
          <cell r="X253" t="str">
            <v>NA</v>
          </cell>
          <cell r="Y253" t="str">
            <v>NA</v>
          </cell>
          <cell r="Z253" t="str">
            <v>Titulo profesional de 0 a 21 mas meses de experiencia profesional (Resolución 861 de 2025)</v>
          </cell>
          <cell r="AA253" t="str">
            <v>El CONTRATISTA se obliga a prestar a la ENTIDAD, con plena autonomía, técnica y administrativa, los servicios profesionales a la Secretaría General del Ministerio de Ciencia, Tecnología e Innovación, en el proceso de orientación y servicio a la ciudadanía a través de los diferentes canales de atención dispuestos por la entidad, así como el trámite oportuno, radicación de las peticiones, quejas, reclamos, denuncias y sugerencias allegadas por los grupos de interés y de valor y gestión de calidad en el proceso, acorde con los procesos,
procedimientos definidos, las normas y políticas que regulan la materia.</v>
          </cell>
          <cell r="AB253" t="str">
            <v>2.2.2.1 Recibir, tramitar y dar respuesta a las solicitudes de información presentadas por los grupos de
interés y de valor a través de los canales de atención (chat virtual, canal telefónico, correo
electrónico y demás canales autorizados por el Ministerio) que le hayan sido asignadas, de
conformidad con el procedimiento definido que regulan la materia.
2.2.2.2 Apoyar el seguimiento y control a las peticiones, quejas, reclamos, denuncias y sugerencias
presentados por los grupos de interés y de valor, relacionados con la prestación de los servicios
de la entidad.
2.2.2.3 Apoyar el seguimiento y control a la calidad de las respuestas generadas de cara a los grupos de
interés y de valor con el fin de velar por la pertinencia de la información suministrada.
2.2.2.4 Participar en reuniones, mesas de trabajo, eventos y demás actividades programadas en materia
de atención al ciudadano, en las que sea convocado.
2.2.2.5 Apoyar el seguimiento a las solicitudes tipificadas como trámite y PQRSD escaladas a las otras
dependencias de la Entidad, para llevar un control y trazabilidad de las respuestas, de conformidad
con el proceso y los procedimientos definidos.
2.2.2.6 Apoyar la implementación de los lineamientos que emita la Secretaría General con el fin de cumplir
con las políticas de atención al ciudadano y de las estrategias que se formulen para mejorar la
gestión de las peticiones, quejas, reclamos, sugerencias y denuncias.
2.2.2.7 Apoyar la gestión de los asuntos administrativos relacionados con el funcionamiento del equipo a
cargo de la atención al ciudadano.
2.2.2.8 Realizar informes de las peticiones, quejas, reclamos, sugerencias y denuncias por cada una de
las direcciones y demás reportes que sean solicitados.
2.2.2.9 Apoyar el seguimiento a la satisfacción y desarrollo en la medición de la experiencia de la
ciudadanía de conformidad con el modelo, la estrategia o los lineamientos de interacción con los
grupos de valor y los procesos de la entidad. 
2.2.2.10 Realizar informes de las peticiones, quejas, reclamos, sugerencias y denuncias analizando y
evaluando desde un enfoque diferencial, psicosocial, los grupos de valor que se comunican con la
entidad con el fin de garantizar una atención integral, oportuna y acorde con los principios de
equidad, inclusión y respeto por la diversidad.</v>
          </cell>
          <cell r="AC253" t="str">
            <v>2.2.2.1 Recibir, tramitar y dar respuesta a las solicitudes de información presentadas por los grupos de interés y de valor a través de los canales de atención (chat virtual, canal telefónico, correo electrónico y demás canales autorizados por el Ministerio) que le hayan sido asignadas, de conformidad con el procedimiento definido que regulan la materia.
2.2.2.2 Apoyar el seguimiento y control a las peticiones, quejas, reclamos, denuncias y sugerencias presentados por los grupos de interés y de valor, relacionados con la prestación de los servicios de la entidad.
2.2.2.3 Apoyar el seguimiento y control a la calidad de las respuestas generadas de cara a los grupos de interés y de valor con el fin de velar por la pertinencia de la información suministrada.
2.2.2.4 Participar en reuniones, mesas de trabajo, eventos y demás actividades programadas en materia de atención al ciudadano, en las que sea convocado.
2.2.2.5 Apoyar el seguimiento a las solicitudes tipificadas como trámite y PQRSD escaladas a las otras dependencias de la Entidad, para llevar un control y trazabilidad de las respuestas, de conformidad con el proceso y los procedimientos definidos.
2.2.2.6 Apoyar la implementación de los lineamientos que emita la Secretaría General con el fin de cumplir con las políticas de atención al ciudadano y de las estrategias que se formulen para mejorar la gestión de las peticiones, quejas, reclamos, sugerencias y denuncias.
2.2.2.7 Apoyar la gestión de los asuntos administrativos relacionados con el funcionamiento del equipo a cargo de la atención al ciudadano.
2.2.2.8 Realizar informes de las peticiones, quejas, reclamos, sugerencias y denuncias por cada una de las direcciones y demás reportes que sean solicitados.
2.2.2.9 Apoyar el seguimiento a la satisfacción y desarrollo en la medición de la experiencia de la ciudadanía de conformidad con el modelo, la estrategia o los lineamientos de interacción con los grupos de valor y los procesos de la entidad. 
2.2.2.10 Realizar informes de las peticiones, quejas, reclamos, sugerencias y denuncias analizando y evaluando desde un enfoque diferencial, psicosocial, los grupos de valor que se comunican con la entidad con el fin de garantizar una atención integral, oportuna y acorde con los principios de equidad, inclusión y respeto por la diversidad.</v>
          </cell>
          <cell r="AD253" t="str">
            <v>Secretaría General</v>
          </cell>
          <cell r="AE253" t="str">
            <v>ANDRES FELIPE VALENCIA LOPEZ</v>
          </cell>
          <cell r="AF253">
            <v>75097407</v>
          </cell>
          <cell r="AG253" t="str">
            <v>Secretaria General</v>
          </cell>
          <cell r="AH253">
            <v>46043</v>
          </cell>
          <cell r="AI253">
            <v>46044</v>
          </cell>
          <cell r="AJ253">
            <v>46224</v>
          </cell>
          <cell r="AK253">
            <v>180</v>
          </cell>
          <cell r="AL253">
            <v>24000000</v>
          </cell>
          <cell r="AM253" t="str">
            <v>No</v>
          </cell>
          <cell r="AN253">
            <v>4300000</v>
          </cell>
          <cell r="AS253" t="str">
            <v>INVERSION</v>
          </cell>
          <cell r="AT253" t="str">
            <v>NACION</v>
          </cell>
          <cell r="AU253" t="str">
            <v>No</v>
          </cell>
          <cell r="AW253" t="str">
            <v>Supervisión</v>
          </cell>
          <cell r="AX253" t="str">
            <v>ANDRES FELIPE VALENCIA LOPEZ</v>
          </cell>
          <cell r="AY253" t="str">
            <v>Cédula</v>
          </cell>
          <cell r="AZ253">
            <v>75097407</v>
          </cell>
          <cell r="BA253">
            <v>3</v>
          </cell>
          <cell r="BB253">
            <v>0</v>
          </cell>
          <cell r="BC253">
            <v>46044</v>
          </cell>
          <cell r="BD253">
            <v>46044</v>
          </cell>
          <cell r="BE253" t="str">
            <v>SEGUROS DEL ESTADO S.A.</v>
          </cell>
          <cell r="BF253" t="str">
            <v>2 CUMPLIMIENTO</v>
          </cell>
          <cell r="BG253" t="str">
            <v>1 PÓLIZA</v>
          </cell>
          <cell r="BN253">
            <v>810000</v>
          </cell>
          <cell r="BO253">
            <v>46162</v>
          </cell>
          <cell r="BP253">
            <v>46168</v>
          </cell>
          <cell r="BQ253">
            <v>24000000</v>
          </cell>
          <cell r="CD253">
            <v>46076</v>
          </cell>
          <cell r="CJ253">
            <v>46224</v>
          </cell>
          <cell r="CK253">
            <v>810000</v>
          </cell>
          <cell r="CM253" t="str">
            <v>CEDIDO A:
LEIDY CAROLINA TORRES MARTINEZ //
ADICION Y OBLIGACIONES ESPECIFICAS //</v>
          </cell>
          <cell r="CN253">
            <v>24810000</v>
          </cell>
          <cell r="CO253" t="e">
            <v>#N/A</v>
          </cell>
          <cell r="CP253" t="e">
            <v>#N/A</v>
          </cell>
          <cell r="CQ253" t="e">
            <v>#N/A</v>
          </cell>
          <cell r="CR253">
            <v>80111600</v>
          </cell>
          <cell r="CS253" t="str">
            <v>https://community.secop.gov.co/Public/Tendering/OpportunityDetail/Index?noticeUID=CO1.NTC.9662517&amp;isFromPublicArea=True&amp;isModal=true&amp;asPopupView=true</v>
          </cell>
          <cell r="CT253" t="str">
            <v>En Ejecucion</v>
          </cell>
          <cell r="CU253">
            <v>46053</v>
          </cell>
          <cell r="CV253">
            <v>46173</v>
          </cell>
          <cell r="CW253" t="str">
            <v>MAYO</v>
          </cell>
          <cell r="CX253" t="e">
            <v>#N/A</v>
          </cell>
          <cell r="CY253">
            <v>4</v>
          </cell>
          <cell r="CZ253" t="e">
            <v>#VALUE!</v>
          </cell>
        </row>
        <row r="254">
          <cell r="D254" t="str">
            <v>256-2026</v>
          </cell>
          <cell r="E254" t="str">
            <v>FALTA</v>
          </cell>
          <cell r="H254" t="e">
            <v>#N/A</v>
          </cell>
          <cell r="I254" t="e">
            <v>#N/A</v>
          </cell>
          <cell r="K254">
            <v>0</v>
          </cell>
          <cell r="L254" t="e">
            <v>#N/A</v>
          </cell>
          <cell r="M254" t="e">
            <v>#N/A</v>
          </cell>
          <cell r="N254" t="e">
            <v>#N/A</v>
          </cell>
          <cell r="O254" t="e">
            <v>#N/A</v>
          </cell>
          <cell r="P254">
            <v>46192</v>
          </cell>
          <cell r="Q254" t="e">
            <v>#N/A</v>
          </cell>
          <cell r="R254" t="e">
            <v>#N/A</v>
          </cell>
          <cell r="S254" t="e">
            <v>#N/A</v>
          </cell>
          <cell r="T254" t="e">
            <v>#N/A</v>
          </cell>
          <cell r="U254" t="e">
            <v>#N/A</v>
          </cell>
          <cell r="V254" t="e">
            <v>#N/A</v>
          </cell>
          <cell r="W254" t="e">
            <v>#N/A</v>
          </cell>
          <cell r="X254" t="e">
            <v>#N/A</v>
          </cell>
          <cell r="Y254" t="e">
            <v>#N/A</v>
          </cell>
          <cell r="Z254" t="e">
            <v>#N/A</v>
          </cell>
          <cell r="AC254" t="str">
            <v/>
          </cell>
          <cell r="AK254">
            <v>0</v>
          </cell>
          <cell r="AY254" t="str">
            <v>Cédula</v>
          </cell>
          <cell r="AZ254" t="e">
            <v>#N/A</v>
          </cell>
          <cell r="BA254" t="e">
            <v>#N/A</v>
          </cell>
          <cell r="BB254" t="e">
            <v>#N/A</v>
          </cell>
          <cell r="CJ254">
            <v>0</v>
          </cell>
          <cell r="CK254">
            <v>0</v>
          </cell>
          <cell r="CN254">
            <v>0</v>
          </cell>
          <cell r="CO254" t="e">
            <v>#N/A</v>
          </cell>
          <cell r="CP254" t="e">
            <v>#N/A</v>
          </cell>
          <cell r="CQ254" t="e">
            <v>#N/A</v>
          </cell>
          <cell r="CX254" t="e">
            <v>#N/A</v>
          </cell>
          <cell r="CY254">
            <v>0</v>
          </cell>
          <cell r="CZ254" t="e">
            <v>#N/A</v>
          </cell>
        </row>
        <row r="255">
          <cell r="D255" t="str">
            <v>257-2026</v>
          </cell>
          <cell r="E255" t="str">
            <v>CPS-170-2026</v>
          </cell>
          <cell r="F255" t="str">
            <v>Contrato de Prestacion De Servicios Profesionales</v>
          </cell>
          <cell r="G255" t="str">
            <v>Contratación directa</v>
          </cell>
          <cell r="H255" t="str">
            <v>HECTOR CAMILO TRIVIÑO LEAL</v>
          </cell>
          <cell r="I255" t="str">
            <v>Cédula</v>
          </cell>
          <cell r="J255">
            <v>80088988</v>
          </cell>
          <cell r="K255">
            <v>0</v>
          </cell>
          <cell r="L255" t="str">
            <v>MASCULINO</v>
          </cell>
          <cell r="M255" t="str">
            <v>Natural</v>
          </cell>
          <cell r="N255" t="str">
            <v>Ninguno</v>
          </cell>
          <cell r="O255">
            <v>29643</v>
          </cell>
          <cell r="P255">
            <v>46192</v>
          </cell>
          <cell r="Q255">
            <v>45</v>
          </cell>
          <cell r="R255" t="str">
            <v>ECONOMISTA
ADMINISTRADOR DE NEGOCIOS</v>
          </cell>
          <cell r="S255" t="str">
            <v xml:space="preserve">CALLE 158 A  # 12 24 INT 14 APTO 202 </v>
          </cell>
          <cell r="T255" t="str">
            <v>BOGOTA D.C.</v>
          </cell>
          <cell r="U255" t="str">
            <v>COLOMBIA</v>
          </cell>
          <cell r="V255" t="str">
            <v>CAMILOTRL10@HOTMAIL.COM</v>
          </cell>
          <cell r="W255">
            <v>3112176070</v>
          </cell>
          <cell r="X255" t="str">
            <v>NA</v>
          </cell>
          <cell r="Y255" t="str">
            <v>NA</v>
          </cell>
          <cell r="Z255" t="str">
            <v>Titulo profesional + titulo especializacion de 33 o mas meses de experiencia profesional (Resolución 861 de 2025)</v>
          </cell>
          <cell r="AA255" t="str">
            <v>Prestar servicios profesionales a la entidad, con plena autonomía técnica y administrativa, para brindar apoyo, acompañamiento y soporte al Viceministerio de Talento y Apropiación Social del Conocimiento en la gestión financiera, el seguimiento y la ejecución del presupuesto, contribuyendo al cumplimiento eficiente de los programas y proyectos de Ciencia, Tecnología e Innovación CTeI, así como a la optimización de los recursos asignados al Viceministerio.</v>
          </cell>
          <cell r="AB255" t="str">
            <v>2.2.2.1 Apoyar en el seguimiento del presupuesto asignado a los programas y proyectos del
Viceministerio.
2.2.2.2 Coadyuvar en el acompañamiento de la gestión de instrumentos y mecanismos de financiación
para el desarrollo de actividades de CTeI, relacionadas con las funciones del Viceministerio de Talento
y Apropiación Social del Conocimiento, en articulación con la Dirección de Gestión de Recursos de la
CTeI y la Oficina Asesora de Planeación.
2.2.2.3 Ayudar en el seguimiento e implementación de las Políticas de Investigación e Innovación
Orientadas por Misiones (PIIOM) a cargo del Viceministerio de Talento y Apropiación Social del  Conocimiento.
2.2.2.4 Coparticipar en la revisión de los estados financieros que se generen o presenten en las juntas
directivas u otros comités en los que participe el Viceministerio de Talento y Apropiación Social del
Conocimiento.
2.2.2.5 Apoyar y asistir a las reuniones y espacios de interés del Ministerio de Ciencia, Tecnología e
Innovación, elaborando el material requerido para cada caso.
2.2.2.6 Coadyuvar en la elaboración de los informes financieros, documentos de gestión financiera,
ejecución y seguimiento relacionados con el presupuesto asignado al Viceministerio de Talento y
Apropiación Social del Conocimiento.
2.2.2.7 Apoyar, como enlace de planeación, la coordinación entre la Dirección de Capacidades y
Apropiación del Conocimiento y la Dirección de Vocaciones y Formación de Alto Nivel.
2.2.2.8 Apoyar en el proceso de articulación transversal para el seguimiento de programas, proyectos
y políticas estratégicas del Ministerio.</v>
          </cell>
          <cell r="AC255" t="str">
            <v>2.2.2.1 Apoyar en el seguimiento del presupuesto asignado a los programas y proyectos del Viceministerio.
2.2.2.2 Coadyuvar en el acompañamiento de la gestión de instrumentos y mecanismos de financiación para el desarrollo de actividades de CTeI, relacionadas con las funciones del Viceministerio de Talento y Apropiación Social del Conocimiento, en articulación con la Dirección de Gestión de Recursos de la CTeI y la Oficina Asesora de Planeación.
2.2.2.3 Ayudar en el seguimiento e implementación de las Políticas de Investigación e Innovación Orientadas por Misiones (PIIOM) a cargo del Viceministerio de Talento y Apropiación Social del  Conocimiento.
2.2.2.4 Coparticipar en la revisión de los estados financieros que se generen o presenten en las juntas directivas u otros comités en los que participe el Viceministerio de Talento y Apropiación Social del Conocimiento.
2.2.2.5 Apoyar y asistir a las reuniones y espacios de interés del Ministerio de Ciencia, Tecnología e Innovación, elaborando el material requerido para cada caso.
2.2.2.6 Coadyuvar en la elaboración de los informes financieros, documentos de gestión financiera, ejecución y seguimiento relacionados con el presupuesto asignado al Viceministerio de Talento y Apropiación Social del Conocimiento.
2.2.2.7 Apoyar, como enlace de planeación, la coordinación entre la Dirección de Capacidades y Apropiación del Conocimiento y la Dirección de Vocaciones y Formación de Alto Nivel.
2.2.2.8 Apoyar en el proceso de articulación transversal para el seguimiento de programas, proyectos y políticas estratégicas del Ministerio.</v>
          </cell>
          <cell r="AD255" t="str">
            <v>Viceministerio de Talento y Apropiación Social del Conocimiento</v>
          </cell>
          <cell r="AE255" t="str">
            <v>ANDRES FELIPE VALENCIA LOPEZ</v>
          </cell>
          <cell r="AF255">
            <v>75097407</v>
          </cell>
          <cell r="AG255" t="str">
            <v>Secretaria General</v>
          </cell>
          <cell r="AH255">
            <v>46043</v>
          </cell>
          <cell r="AI255">
            <v>46044</v>
          </cell>
          <cell r="AJ255">
            <v>46224</v>
          </cell>
          <cell r="AK255">
            <v>180</v>
          </cell>
          <cell r="AL255">
            <v>55620000</v>
          </cell>
          <cell r="AM255" t="str">
            <v>No</v>
          </cell>
          <cell r="AN255">
            <v>9270000</v>
          </cell>
          <cell r="AS255" t="str">
            <v>INVERSION</v>
          </cell>
          <cell r="AT255" t="str">
            <v>NACION</v>
          </cell>
          <cell r="AU255" t="str">
            <v>No</v>
          </cell>
          <cell r="AW255" t="str">
            <v>Supervisión</v>
          </cell>
          <cell r="AX255" t="str">
            <v xml:space="preserve">KEVIN FERNANDO HENAO MARTINEZ </v>
          </cell>
          <cell r="AY255" t="str">
            <v>Cédula</v>
          </cell>
          <cell r="AZ255">
            <v>1152202917</v>
          </cell>
          <cell r="BA255">
            <v>9</v>
          </cell>
          <cell r="BB255" t="str">
            <v>Asesor, Código 1020 Grado 13</v>
          </cell>
          <cell r="BC255">
            <v>46044</v>
          </cell>
          <cell r="BD255">
            <v>46044</v>
          </cell>
          <cell r="BE255" t="str">
            <v>SEGUROS DEL ESTADO S.A.</v>
          </cell>
          <cell r="BF255" t="str">
            <v>2 CUMPLIMIENTO</v>
          </cell>
          <cell r="BG255" t="str">
            <v>1 PÓLIZA</v>
          </cell>
          <cell r="CJ255">
            <v>46224</v>
          </cell>
          <cell r="CK255">
            <v>0</v>
          </cell>
          <cell r="CN255">
            <v>55620000</v>
          </cell>
          <cell r="CO255" t="e">
            <v>#N/A</v>
          </cell>
          <cell r="CP255" t="e">
            <v>#N/A</v>
          </cell>
          <cell r="CQ255" t="e">
            <v>#N/A</v>
          </cell>
          <cell r="CR255">
            <v>80111600</v>
          </cell>
          <cell r="CS255" t="str">
            <v>https://community.secop.gov.co/Public/Tendering/OpportunityDetail/Index?noticeUID=CO1.NTC.9670550&amp;isFromPublicArea=True&amp;isModal=true&amp;asPopupView=true</v>
          </cell>
          <cell r="CT255" t="str">
            <v>En Ejecucion</v>
          </cell>
          <cell r="CU255">
            <v>46053</v>
          </cell>
          <cell r="CW255" t="str">
            <v>ENERO</v>
          </cell>
          <cell r="CX255" t="e">
            <v>#N/A</v>
          </cell>
          <cell r="CY255">
            <v>0</v>
          </cell>
          <cell r="CZ255" t="e">
            <v>#VALUE!</v>
          </cell>
        </row>
        <row r="256">
          <cell r="D256" t="str">
            <v>258-2026</v>
          </cell>
          <cell r="E256" t="str">
            <v>CPS-171-2026</v>
          </cell>
          <cell r="F256" t="str">
            <v>Contrato de Prestacion De Servicios Profesionales</v>
          </cell>
          <cell r="G256" t="str">
            <v>Contratación directa</v>
          </cell>
          <cell r="H256" t="str">
            <v>JONATHAN STEVEN GARCIA URIBE
CEDIDO A:
RICARDO SANCHEZ ORTIZ</v>
          </cell>
          <cell r="I256" t="str">
            <v>Cédula</v>
          </cell>
          <cell r="J256">
            <v>17423056</v>
          </cell>
          <cell r="K256">
            <v>1</v>
          </cell>
          <cell r="L256" t="str">
            <v>MASCULINO</v>
          </cell>
          <cell r="M256" t="str">
            <v>Natural</v>
          </cell>
          <cell r="N256" t="str">
            <v>Ninguno</v>
          </cell>
          <cell r="O256">
            <v>30919</v>
          </cell>
          <cell r="P256">
            <v>46192</v>
          </cell>
          <cell r="Q256">
            <v>41</v>
          </cell>
          <cell r="R256" t="str">
            <v>ADMINISTRADOR EN SALUD OCUPACIONAL</v>
          </cell>
          <cell r="S256" t="str">
            <v>CL. 160 #60-7</v>
          </cell>
          <cell r="T256" t="str">
            <v>ACACIAS</v>
          </cell>
          <cell r="U256" t="str">
            <v>COLOMBIA</v>
          </cell>
          <cell r="V256" t="str">
            <v>RICHARDORTIZ9876@GMAIL.COM</v>
          </cell>
          <cell r="W256">
            <v>3012624941</v>
          </cell>
          <cell r="X256" t="str">
            <v>NA</v>
          </cell>
          <cell r="Y256" t="str">
            <v>NA</v>
          </cell>
          <cell r="Z256" t="str">
            <v>Titulo profesional + titulo especializacion de 22 meses de experiencia profesional a 32 meses de experiencia profesional (Resolución 861 de 2025)</v>
          </cell>
          <cell r="AA256" t="str">
            <v>El CONTRATISTA se compromete a prestar a la ENTIDAD, con plena autonomía técnica y administrativa, los servicios profesionales especializados a la Dirección de Talento Humano brindando soporte en la gestión estratégica del Sistema de Seguridad y Salud en el Trabajo (SG-SST) del Ministerio, mediante la planeación, ejecución y evaluación de programas y proyectos orientados a la prevención de riesgos, la promoción del bienestar laboral y la consolidación de un entorno organizacional seguro y saludable, en concordancia con los objetivos
institucionales y la normativa vigente.</v>
          </cell>
          <cell r="AB256" t="str">
            <v>2.2.2.1 Gestionar, liderar, coordinar, hacer seguimiento y elaborar el plan anual de trabajo del Sistema de Gestión
de Seguridad y Salud en el Trabajo (SG-SST), así como en las labores de seguimiento y en la elaboración
de reportes sobre los indicadores de gestión.
2.2.2.2 Apoyar a la Dirección de Talento Humano en la preparación de reportes de ejecución, seguimiento y planes
de mejoramiento requeridos por entidades externas y órganos de control.
2.2.2.3 Diseñar, elaborar y divulgar protocolos, manuales y procedimientos derivados de la administración del SGSST de la Entidad.
2.2.2.4 Dirigir capacitaciones a los servidores públicos en temas vinculados con el Sistema de Gestión de Seguridad
y Salud en el Trabajo.
2.2.2.5 Realizar ejecución y seguimiento de la modalidad de Teletrabajo dentro de la Entidad.
2.2.2.6 Seguimiento y control de las matrices en el diligenciamiento de la encuesta sociodemográfica de los
servidores públicos y demás labores que se soliciten en relación a la ejecución y seguimiento del SGSST.
2.2.2.7 Apoyar y gestionar la afiliación de los servidores públicos y contratistas a la Administradora de Riesgos
Laborales correspondiente.
2.2.2.8 Velar por el estricto cumplimiento de los cronogramas establecidos para las actividades del SG-SST y
programas relacionados con el mismo, garantizando la entrega oportuna de productos, seguimientos y
resultados.
2.2.2.9 Diseñar y elaborar piezas informativas y comunicacionales que permitan la adecuada difusión de las políticas,
protocolos y actividades del SGSST, riesgo psicosocial y la promoción de la salud mental dando
cumplimiento a las disposiciones normativas legales vigentes.
2.2.2.10 Realizar y orientar las capacitaciones dirigidas a los integrantes del Comité de Convivencia Laboral de la
Entidad relacionadas con resolución de conflictos, conciliación, liderazgo en el Comité de Convivencia
Laboral, Comunicación asertiva organizacional, Manejo del estrés, y las demás que se soliciten en el marco
de la competencia del SGSST.</v>
          </cell>
          <cell r="AC256" t="str">
            <v>2.2.2.1 Gestionar, liderar, coordinar, hacer seguimiento y elaborar el plan anual de trabajo del Sistema de Gestión de Seguridad y Salud en el Trabajo (SG-SST), así como en las labores de seguimiento y en la elaboración de reportes sobre los indicadores de gestión.
2.2.2.2 Apoyar a la Dirección de Talento Humano en la preparación de reportes de ejecución, seguimiento y planes de mejoramiento requeridos por entidades externas y órganos de control.
2.2.2.3 Diseñar, elaborar y divulgar protocolos, manuales y procedimientos derivados de la administración del SGSST de la Entidad.
2.2.2.4 Dirigir capacitaciones a los servidores públicos en temas vinculados con el Sistema de Gestión de Seguridad y Salud en el Trabajo.
2.2.2.5 Realizar ejecución y seguimiento de la modalidad de Teletrabajo dentro de la Entidad.
2.2.2.6 Seguimiento y control de las matrices en el diligenciamiento de la encuesta sociodemográfica de los servidores públicos y demás labores que se soliciten en relación a la ejecución y seguimiento del SGSST.
2.2.2.7 Apoyar y gestionar la afiliación de los servidores públicos y contratistas a la Administradora de Riesgos Laborales correspondiente.
2.2.2.8 Velar por el estricto cumplimiento de los cronogramas establecidos para las actividades del SG-SST y programas relacionados con el mismo, garantizando la entrega oportuna de productos, seguimientos y resultados.
2.2.2.9 Diseñar y elaborar piezas informativas y comunicacionales que permitan la adecuada difusión de las políticas, protocolos y actividades del SGSST, riesgo psicosocial y la promoción de la salud mental dando cumplimiento a las disposiciones normativas legales vigentes.
2.2.2.10 Realizar y orientar las capacitaciones dirigidas a los integrantes del Comité de Convivencia Laboral de la Entidad relacionadas con resolución de conflictos, conciliación, liderazgo en el Comité de Convivencia Laboral, Comunicación asertiva organizacional, Manejo del estrés, y las demás que se soliciten en el marco de la competencia del SGSST.</v>
          </cell>
          <cell r="AD256" t="str">
            <v>Dirección de Talento Humano</v>
          </cell>
          <cell r="AE256" t="str">
            <v>ANDRES FELIPE VALENCIA LOPEZ</v>
          </cell>
          <cell r="AF256">
            <v>75097407</v>
          </cell>
          <cell r="AG256" t="str">
            <v>Secretaria General</v>
          </cell>
          <cell r="AH256">
            <v>46042</v>
          </cell>
          <cell r="AI256">
            <v>46043</v>
          </cell>
          <cell r="AJ256">
            <v>46223</v>
          </cell>
          <cell r="AK256">
            <v>180</v>
          </cell>
          <cell r="AL256">
            <v>42000000</v>
          </cell>
          <cell r="AM256" t="str">
            <v>No</v>
          </cell>
          <cell r="AN256">
            <v>7000000</v>
          </cell>
          <cell r="AS256" t="str">
            <v>INVERSION</v>
          </cell>
          <cell r="AT256" t="str">
            <v>NACION</v>
          </cell>
          <cell r="AU256" t="str">
            <v>No</v>
          </cell>
          <cell r="AW256" t="str">
            <v>Supervisión</v>
          </cell>
          <cell r="AX256" t="str">
            <v>FELIPE ALEJANDRO GONZALEZ SABOGAL</v>
          </cell>
          <cell r="AY256" t="str">
            <v>Cédula</v>
          </cell>
          <cell r="AZ256">
            <v>1110464163</v>
          </cell>
          <cell r="BA256">
            <v>3</v>
          </cell>
          <cell r="BB256" t="str">
            <v>Director de Talento Humano</v>
          </cell>
          <cell r="BC256">
            <v>46043</v>
          </cell>
          <cell r="BD256">
            <v>46042</v>
          </cell>
          <cell r="BE256" t="str">
            <v>SEGUROS DEL ESTADO S.A.</v>
          </cell>
          <cell r="BF256" t="str">
            <v>2 CUMPLIMIENTO</v>
          </cell>
          <cell r="BG256" t="str">
            <v>1 PÓLIZA</v>
          </cell>
          <cell r="CD256">
            <v>46099</v>
          </cell>
          <cell r="CJ256">
            <v>46223</v>
          </cell>
          <cell r="CK256">
            <v>0</v>
          </cell>
          <cell r="CM256" t="str">
            <v>CEDIDO A:
RICARDO SANCHEZ ORTIZ</v>
          </cell>
          <cell r="CN256">
            <v>42000000</v>
          </cell>
          <cell r="CO256" t="e">
            <v>#N/A</v>
          </cell>
          <cell r="CP256" t="e">
            <v>#N/A</v>
          </cell>
          <cell r="CQ256" t="e">
            <v>#N/A</v>
          </cell>
          <cell r="CR256">
            <v>80111600</v>
          </cell>
          <cell r="CS256" t="str">
            <v>https://community.secop.gov.co/Public/Tendering/OpportunityDetail/Index?noticeUID=CO1.NTC.9641463&amp;isFromPublicArea=True&amp;isModal=true&amp;asPopupView=true</v>
          </cell>
          <cell r="CT256" t="str">
            <v>En Ejecucion</v>
          </cell>
          <cell r="CU256">
            <v>46053</v>
          </cell>
          <cell r="CV256">
            <v>46112</v>
          </cell>
          <cell r="CW256" t="str">
            <v>ENERO</v>
          </cell>
          <cell r="CX256" t="e">
            <v>#N/A</v>
          </cell>
          <cell r="CY256">
            <v>1</v>
          </cell>
          <cell r="CZ256" t="e">
            <v>#VALUE!</v>
          </cell>
        </row>
        <row r="257">
          <cell r="D257" t="str">
            <v>259-2026</v>
          </cell>
          <cell r="E257" t="str">
            <v>CPS-172-2026</v>
          </cell>
          <cell r="F257" t="str">
            <v>Contrato de Prestacion De Servicios Profesionales</v>
          </cell>
          <cell r="G257" t="str">
            <v>Contratación directa</v>
          </cell>
          <cell r="H257" t="str">
            <v>ANGY LEONOR PRIETO CORREDOR</v>
          </cell>
          <cell r="I257" t="str">
            <v>Cédula</v>
          </cell>
          <cell r="J257">
            <v>46384068</v>
          </cell>
          <cell r="K257">
            <v>5</v>
          </cell>
          <cell r="L257">
            <v>0</v>
          </cell>
          <cell r="M257" t="str">
            <v>Natural</v>
          </cell>
          <cell r="N257" t="str">
            <v>Ninguno</v>
          </cell>
          <cell r="O257">
            <v>30343</v>
          </cell>
          <cell r="P257">
            <v>46192</v>
          </cell>
          <cell r="Q257">
            <v>43</v>
          </cell>
          <cell r="R257" t="str">
            <v>ADMINISTRADOR (A) DE EMPRESAS</v>
          </cell>
          <cell r="S257" t="str">
            <v xml:space="preserve">CARRERA 3 A  # ? 49 Y 62 SUR CASA PISO 2 DIANA TURBAY RAFAEL URIBE URIBE </v>
          </cell>
          <cell r="T257" t="str">
            <v>SOGAMOSO</v>
          </cell>
          <cell r="U257" t="str">
            <v>COLOMBIA</v>
          </cell>
          <cell r="V257" t="str">
            <v>PRIETOANGY@HOTMAIL.COM</v>
          </cell>
          <cell r="W257">
            <v>3013640226</v>
          </cell>
          <cell r="X257" t="str">
            <v>NA</v>
          </cell>
          <cell r="Y257" t="str">
            <v>NA</v>
          </cell>
          <cell r="Z257" t="str">
            <v>Titulo profesional + titulo especializacion de 0 meses de experiencia profesional a 22 meses de experiencia profesional (Resolución 861 de 2025)</v>
          </cell>
          <cell r="AA257" t="str">
            <v>El CONTRATISTA se obliga a prestar a LA ENTIDAD, con plena autonomía técnica y administrativa los servicios profesionales especializados para apoyar las iniciativas y proyectos liderados por la Dirección de Capacidades y Apropiación del Conocimiento, que aporten a la implementación de la política pública en ciencia, tecnología e innovación.</v>
          </cell>
          <cell r="AB257" t="str">
            <v>2.2.2.1. Apoyar la formulación, implementación y seguimiento de proyectos estratégicos de innovación
administrativa y tecnológica, en articulación con las dependencias del Ministerio y demás entidades del
orden nacional y territorial, que contribuyan a la ejecución de la política pública en ciencia, tecnología e
innovación.
2.2.2.2. Analizar y diagnosticar procesos y procedimientos institucionales, identificando oportunidades de
mejora mediante esquemas de articulación interinstitucional, enfoques de innovación pública,
transformación digital y gestión del conocimiento.
2.2.2.3. Apoyar el desarrollo de actividades de acompañamiento técnico, articulación interinstitucional y
coordinación en territorio, incluyendo visitas, mesas de trabajo y espacios de concertación con actores del
Sistema Nacional de Ciencia, Tecnología e Innovación, cuando el cumplimiento del objeto contractual así
lo requiera.
2.2.2.4. Brindar apoyo en la revisión y el fortalecimiento de los procesos asociados a la gestión, ejecución
y seguimiento de proyectos de inversión, promoviendo la articulación entre áreas internas y entidades
externas para mejorar la eficiencia administrativa y la implementación de acciones de política pública.
2.2.2.5. Formular propuestas de mejora institucional que incorporen mecanismos de articulación
interinstitucional y soluciones administrativas y tecnológicas, orientadas al fortalecimiento de capacidades
y al cumplimiento de los objetivos de la política pública.
2.2.2.6. Definir, ajustar y realizar seguimiento a los indicadores de gestión y de resultado asociados a los
proyectos y acciones desarrolladas, en coordinación con las áreas responsables y entidades vinculadas,
como insumo para la evaluación de resultados y la toma de decisiones.
2.2.2.7. Elaborar informes técnicos y documentos de soporte que evidencien los avances, resultados y
aportes de los proyectos desarrollados, incluyendo los logros en materia de articulación interinstitucional,
para la formulación y ejecución de la política pública.</v>
          </cell>
          <cell r="AC257" t="str">
            <v>2.2.2.1. Apoyar la formulación, implementación y seguimiento de proyectos estratégicos de innovación administrativa y tecnológica, en articulación con las dependencias del Ministerio y demás entidades del orden nacional y territorial, que contribuyan a la ejecución de la política pública en ciencia, tecnología e innovación.
2.2.2.2. Analizar y diagnosticar procesos y procedimientos institucionales, identificando oportunidades de mejora mediante esquemas de articulación interinstitucional, enfoques de innovación pública, transformación digital y gestión del conocimiento.
2.2.2.3. Apoyar el desarrollo de actividades de acompañamiento técnico, articulación interinstitucional y coordinación en territorio, incluyendo visitas, mesas de trabajo y espacios de concertación con actores del Sistema Nacional de Ciencia, Tecnología e Innovación, cuando el cumplimiento del objeto contractual así lo requiera.
2.2.2.4. Brindar apoyo en la revisión y el fortalecimiento de los procesos asociados a la gestión, ejecución y seguimiento de proyectos de inversión, promoviendo la articulación entre áreas internas y entidades externas para mejorar la eficiencia administrativa y la implementación de acciones de política pública.
2.2.2.5. Formular propuestas de mejora institucional que incorporen mecanismos de articulación interinstitucional y soluciones administrativas y tecnológicas, orientadas al fortalecimiento de capacidades y al cumplimiento de los objetivos de la política pública.
2.2.2.6. Definir, ajustar y realizar seguimiento a los indicadores de gestión y de resultado asociados a los proyectos y acciones desarrolladas, en coordinación con las áreas responsables y entidades vinculadas, como insumo para la evaluación de resultados y la toma de decisiones.
2.2.2.7. Elaborar informes técnicos y documentos de soporte que evidencien los avances, resultados y aportes de los proyectos desarrollados, incluyendo los logros en materia de articulación interinstitucional, para la formulación y ejecución de la política pública.</v>
          </cell>
          <cell r="AD257" t="str">
            <v>Dirección de Capacidades y Apropiación del Conocimiento</v>
          </cell>
          <cell r="AE257" t="str">
            <v>ANDRES FELIPE VALENCIA LOPEZ</v>
          </cell>
          <cell r="AF257">
            <v>75097407</v>
          </cell>
          <cell r="AG257" t="str">
            <v>Secretaria General</v>
          </cell>
          <cell r="AH257">
            <v>46042</v>
          </cell>
          <cell r="AI257">
            <v>46045</v>
          </cell>
          <cell r="AJ257">
            <v>46225</v>
          </cell>
          <cell r="AK257">
            <v>180</v>
          </cell>
          <cell r="AL257">
            <v>39000000</v>
          </cell>
          <cell r="AM257" t="str">
            <v>No</v>
          </cell>
          <cell r="AN257">
            <v>6500000</v>
          </cell>
          <cell r="AS257" t="str">
            <v>INVERSION</v>
          </cell>
          <cell r="AT257" t="str">
            <v>NACION</v>
          </cell>
          <cell r="AU257" t="str">
            <v>No</v>
          </cell>
          <cell r="AW257" t="str">
            <v>Supervisión</v>
          </cell>
          <cell r="AX257" t="str">
            <v>RUDY AMANDA HURTADO GARCES</v>
          </cell>
          <cell r="AY257" t="str">
            <v>Cédula</v>
          </cell>
          <cell r="AZ257">
            <v>1064488437</v>
          </cell>
          <cell r="BA257">
            <v>3</v>
          </cell>
          <cell r="BB257">
            <v>0</v>
          </cell>
          <cell r="BC257">
            <v>46045</v>
          </cell>
          <cell r="BD257">
            <v>46042</v>
          </cell>
          <cell r="BE257" t="str">
            <v>COMPAÑIA MUNDIAL DE SEGUROS S.A</v>
          </cell>
          <cell r="BF257" t="str">
            <v>2 CUMPLIMIENTO</v>
          </cell>
          <cell r="BG257" t="str">
            <v>1 PÓLIZA</v>
          </cell>
          <cell r="CJ257">
            <v>46225</v>
          </cell>
          <cell r="CK257">
            <v>0</v>
          </cell>
          <cell r="CN257">
            <v>39000000</v>
          </cell>
          <cell r="CO257" t="e">
            <v>#N/A</v>
          </cell>
          <cell r="CP257" t="e">
            <v>#N/A</v>
          </cell>
          <cell r="CQ257" t="e">
            <v>#N/A</v>
          </cell>
          <cell r="CR257">
            <v>80111600</v>
          </cell>
          <cell r="CS257" t="str">
            <v>https://community.secop.gov.co/Public/Tendering/OpportunityDetail/Index?noticeUID=CO1.NTC.9639017&amp;isFromPublicArea=True&amp;isModal=true&amp;asPopupView=true</v>
          </cell>
          <cell r="CT257" t="str">
            <v>En Ejecucion</v>
          </cell>
          <cell r="CU257">
            <v>46053</v>
          </cell>
          <cell r="CW257" t="str">
            <v>ENERO</v>
          </cell>
          <cell r="CX257" t="e">
            <v>#N/A</v>
          </cell>
          <cell r="CY257">
            <v>6</v>
          </cell>
          <cell r="CZ257" t="e">
            <v>#VALUE!</v>
          </cell>
        </row>
        <row r="258">
          <cell r="D258" t="str">
            <v>260-2026</v>
          </cell>
          <cell r="E258" t="str">
            <v>CPS-STR-030-2026</v>
          </cell>
          <cell r="F258" t="str">
            <v>Contrato de Prestacion De Servicios Profesionales</v>
          </cell>
          <cell r="G258" t="str">
            <v>Contratación directa</v>
          </cell>
          <cell r="H258" t="str">
            <v>JENNY ADRIANA CRUZ ROMERO</v>
          </cell>
          <cell r="I258" t="str">
            <v>Cédula</v>
          </cell>
          <cell r="J258">
            <v>1032477018</v>
          </cell>
          <cell r="K258">
            <v>7</v>
          </cell>
          <cell r="L258">
            <v>0</v>
          </cell>
          <cell r="M258" t="str">
            <v>Natural</v>
          </cell>
          <cell r="N258" t="str">
            <v>Ninguno</v>
          </cell>
          <cell r="O258">
            <v>0</v>
          </cell>
          <cell r="P258">
            <v>46192</v>
          </cell>
          <cell r="Q258">
            <v>126</v>
          </cell>
          <cell r="R258" t="str">
            <v/>
          </cell>
          <cell r="S258" t="str">
            <v/>
          </cell>
          <cell r="T258" t="str">
            <v/>
          </cell>
          <cell r="U258" t="str">
            <v>COLOMBIA</v>
          </cell>
          <cell r="V258" t="str">
            <v/>
          </cell>
          <cell r="W258">
            <v>0</v>
          </cell>
          <cell r="X258" t="str">
            <v/>
          </cell>
          <cell r="Y258">
            <v>0</v>
          </cell>
          <cell r="Z258">
            <v>0</v>
          </cell>
          <cell r="AC258" t="str">
            <v/>
          </cell>
          <cell r="AD258" t="str">
            <v>Secretaría Técnica OCAD-SGR</v>
          </cell>
          <cell r="AE258" t="str">
            <v>CAROLINA OTILIA MONTEALEGRE CASTILLO</v>
          </cell>
          <cell r="AF258">
            <v>20928128</v>
          </cell>
          <cell r="AG258" t="str">
            <v>Secretaría Técnica OCAD-SGR</v>
          </cell>
          <cell r="AH258">
            <v>46042</v>
          </cell>
          <cell r="AI258">
            <v>46044</v>
          </cell>
          <cell r="AJ258">
            <v>46224</v>
          </cell>
          <cell r="AK258">
            <v>180</v>
          </cell>
          <cell r="AL258">
            <v>60000000</v>
          </cell>
          <cell r="AM258" t="str">
            <v>No</v>
          </cell>
          <cell r="AN258">
            <v>10000000</v>
          </cell>
          <cell r="AT258" t="str">
            <v>REGALIAS</v>
          </cell>
          <cell r="AU258" t="str">
            <v>No</v>
          </cell>
          <cell r="AW258" t="str">
            <v>Supervisión</v>
          </cell>
          <cell r="AX258" t="str">
            <v>CAROLINA OTILIA MONTEALEGRE CASTILLO</v>
          </cell>
          <cell r="AY258" t="str">
            <v>Cédula</v>
          </cell>
          <cell r="AZ258">
            <v>20928128</v>
          </cell>
          <cell r="BA258">
            <v>0</v>
          </cell>
          <cell r="BB258" t="str">
            <v>Director de Gestión de Recursos para la Ciencia la Tecnologia e Innovacion (CTeI)</v>
          </cell>
          <cell r="CJ258">
            <v>46224</v>
          </cell>
          <cell r="CK258">
            <v>0</v>
          </cell>
          <cell r="CN258">
            <v>60000000</v>
          </cell>
          <cell r="CO258" t="e">
            <v>#N/A</v>
          </cell>
          <cell r="CP258" t="e">
            <v>#N/A</v>
          </cell>
          <cell r="CQ258" t="e">
            <v>#N/A</v>
          </cell>
          <cell r="CS258" t="str">
            <v>https://community.secop.gov.co/Public/Tendering/OpportunityDetail/Index?noticeUID=CO1.NTC.9637529&amp;isFromPublicArea=True&amp;isModal=true&amp;asPopupView=true</v>
          </cell>
          <cell r="CX258" t="e">
            <v>#N/A</v>
          </cell>
          <cell r="CY258">
            <v>4</v>
          </cell>
          <cell r="CZ258">
            <v>0</v>
          </cell>
        </row>
        <row r="259">
          <cell r="D259" t="str">
            <v>261-2026</v>
          </cell>
          <cell r="E259" t="str">
            <v>CPS-173-2026</v>
          </cell>
          <cell r="F259" t="str">
            <v>Contrato de Prestacion De Servicios Profesionales</v>
          </cell>
          <cell r="G259" t="str">
            <v>Contratación directa</v>
          </cell>
          <cell r="H259" t="str">
            <v>SHARON GONZALEZ CARDENAS</v>
          </cell>
          <cell r="I259" t="str">
            <v>Cédula</v>
          </cell>
          <cell r="J259">
            <v>1026287400</v>
          </cell>
          <cell r="K259">
            <v>0</v>
          </cell>
          <cell r="L259">
            <v>0</v>
          </cell>
          <cell r="M259" t="str">
            <v>Natural</v>
          </cell>
          <cell r="N259" t="str">
            <v>Ninguno</v>
          </cell>
          <cell r="O259">
            <v>34394</v>
          </cell>
          <cell r="P259">
            <v>46192</v>
          </cell>
          <cell r="Q259">
            <v>32</v>
          </cell>
          <cell r="R259" t="str">
            <v>PROFESIONAL EN RELACIONES INTERNACIONALES</v>
          </cell>
          <cell r="S259" t="str">
            <v xml:space="preserve">CALLE 22 A  # 52 7 APARTAMENTO 404 TORRE B </v>
          </cell>
          <cell r="T259" t="str">
            <v>BOGOTA D.C.</v>
          </cell>
          <cell r="U259" t="str">
            <v>COLOMBIA</v>
          </cell>
          <cell r="V259" t="str">
            <v>SHARONG_R@HOTMAIL.COM</v>
          </cell>
          <cell r="W259">
            <v>3132740921</v>
          </cell>
          <cell r="X259" t="str">
            <v>NA</v>
          </cell>
          <cell r="Y259" t="str">
            <v>NA</v>
          </cell>
          <cell r="Z259" t="str">
            <v>Titulo profesional + titulo especializacion de 22 meses de experiencia profesional a 32 meses de experiencia profesional (Resolución 861 de 2025)</v>
          </cell>
          <cell r="AA259" t="str">
            <v>El CONTRATISTA se obliga prestar a la Entidad, con plena autonomía, técnica y administrativa los servicios profesionales especializados al Despacho del Ministerio de Ciencia, Tecnología e Innovación para apoyar el análisis, articulación y consolidación de insumos estratégicos orientados al fortalecimiento de la cooperación internacional en Ciencia, Tecnología e Innovación con países de América contribuyendo a la integración de prioridades regionales y al alineamiento de dichas iniciativas con los objetivos del Ministerio de Ciencia, Tecnología e
Innovación.</v>
          </cell>
          <cell r="AB259" t="str">
            <v>2.2.2.1. 1. 1. Apoyar el análisis técnico y estratégico de las iniciativas de cooperación internacional
en Ciencia, Tecnología e Innovación con países de América, conforme a los lineamientos del
Ministerio
2.2.2.2. Elaborar insumos estratégicos que contribuyan al fortalecimiento de la cooperación
regional en CTeI con América
2.2.2.3. Apoyar la articulación de las agendas de cooperación en CTeI con las prioridades regionales
y los objetivos institucionales del Ministerio.
2.2.2.4. Identificar oportunidades de cooperación con países de América en áreas estratégicas de
Ciencia, Tecnología e Innovación.
2.2.2.5. Apoyar la coordinación técnica interinstitucional con entidades nacionales y regionales
vinculadas a procesos de cooperación en CTeI.
2.2.2.6. Atender, gestionar y dar respuesta oportuna a las Peticiones, Quejas, Reclamos, Sugerencias
y Denuncias (PQRSD) que le sean asignadas, de conformidad con los procedimientos internos, los
términos legales vigentes y los lineamientos establecidos por la entidad, incluyendo la elaboración
de insumos técnicos y el seguimiento hasta su cierre.
2.2.2.7. Apoyar la preparación de insumos técnicos para reuniones, espacios de diálogo y
mecanismos regionales de cooperación en CTeI
2.2.2.8. Cumplir con los lineamientos, cronogramas y productos acordados en el marco del contrato,
garantizando calidad técnica y oportunidad en la entrega de los resultados.
2.2.2.9 Realizar el seguimiento técnico a las acciones, compromisos y actividades derivadas de las
agendas y mecanismos de cooperación regional en Ciencia, Tecnología e Innovación con países de
América
2.2.2.10. Elaborar informes periódicos sobre los avances, resultados, retos y recomendaciones
relacionados con los procesos de cooperación regional en Ciencia, Tecnología e Innovación con
países de América
2.2.2.11.Organizar y custodiar el archivo documental, físico o digital, de los trámites asignados,
entregándolo al supervisor al finalizar el contrato de conformidad con los lineamientosde Gestión
Documental.
2.2.2.12.Cumplir con todas las demás actividades inherentes o necesarias para la correcta ejecución
del objeto contractual.</v>
          </cell>
          <cell r="AC259" t="str">
            <v>2.2.2.1. 1. 1. Apoyar el análisis técnico y estratégico de las iniciativas de cooperación internacional en Ciencia, Tecnología e Innovación con países de América, conforme a los lineamientos del Ministerio
2.2.2.2. Elaborar insumos estratégicos que contribuyan al fortalecimiento de la cooperación regional en CTeI con América
2.2.2.3. Apoyar la articulación de las agendas de cooperación en CTeI con las prioridades regionales y los objetivos institucionales del Ministerio.
2.2.2.4. Identificar oportunidades de cooperación con países de América en áreas estratégicas de Ciencia, Tecnología e Innovación.
2.2.2.5. Apoyar la coordinación técnica interinstitucional con entidades nacionales y regionales vinculadas a procesos de cooperación en CTeI.
2.2.2.6. Atender, gestionar y dar respuesta oportuna a las Peticiones, Quejas, Reclamos, Sugerencias y Denuncias (PQRSD) que le sean asignadas, de conformidad con los procedimientos internos, los términos legales vigentes y los lineamientos establecidos por la entidad, incluyendo la elaboración de insumos técnicos y el seguimiento hasta su cierre.
2.2.2.7. Apoyar la preparación de insumos técnicos para reuniones, espacios de diálogo y mecanismos regionales de cooperación en CTeI
2.2.2.8. Cumplir con los lineamientos, cronogramas y productos acordados en el marco del contrato, garantizando calidad técnica y oportunidad en la entrega de los resultados.
2.2.2.9 Realizar el seguimiento técnico a las acciones, compromisos y actividades derivadas de las agendas y mecanismos de cooperación regional en Ciencia, Tecnología e Innovación con países de América
2.2.2.10. Elaborar informes periódicos sobre los avances, resultados, retos y recomendaciones relacionados con los procesos de cooperación regional en Ciencia, Tecnología e Innovación con países de América
2.2.2.11.Organizar y custodiar el archivo documental, físico o digital, de los trámites asignados, entregándolo al supervisor al finalizar el contrato de conformidad con los lineamientosde Gestión Documental.
2.2.2.12.Cumplir con todas las demás actividades inherentes o necesarias para la correcta ejecución del objeto contractual.</v>
          </cell>
          <cell r="AD259" t="str">
            <v>Despacho del Ministro</v>
          </cell>
          <cell r="AE259" t="str">
            <v>ANDRES FELIPE VALENCIA LOPEZ</v>
          </cell>
          <cell r="AF259">
            <v>75097407</v>
          </cell>
          <cell r="AG259" t="str">
            <v>Secretaria General</v>
          </cell>
          <cell r="AH259">
            <v>46042</v>
          </cell>
          <cell r="AI259">
            <v>46044</v>
          </cell>
          <cell r="AJ259">
            <v>46224</v>
          </cell>
          <cell r="AK259">
            <v>180</v>
          </cell>
          <cell r="AL259">
            <v>45600000</v>
          </cell>
          <cell r="AM259" t="str">
            <v>No</v>
          </cell>
          <cell r="AN259">
            <v>7600000</v>
          </cell>
          <cell r="AS259" t="str">
            <v>INVERSION</v>
          </cell>
          <cell r="AT259" t="str">
            <v>NACION</v>
          </cell>
          <cell r="AU259" t="str">
            <v>No</v>
          </cell>
          <cell r="AW259" t="str">
            <v>Supervisión</v>
          </cell>
          <cell r="AX259" t="str">
            <v>ANDRES FELIPE CUASPUD DIAZ</v>
          </cell>
          <cell r="AY259" t="str">
            <v>Cédula</v>
          </cell>
          <cell r="AZ259">
            <v>1085313675</v>
          </cell>
          <cell r="BA259">
            <v>5</v>
          </cell>
          <cell r="BB259" t="str">
            <v>Asesor, Código 1020 Grado 14</v>
          </cell>
          <cell r="BC259">
            <v>46044</v>
          </cell>
          <cell r="BD259">
            <v>46043</v>
          </cell>
          <cell r="BE259" t="str">
            <v>SEGUROS DEL ESTADO S.A.</v>
          </cell>
          <cell r="BF259" t="str">
            <v>2 CUMPLIMIENTO</v>
          </cell>
          <cell r="BG259" t="str">
            <v>1 PÓLIZA</v>
          </cell>
          <cell r="CJ259">
            <v>46224</v>
          </cell>
          <cell r="CK259">
            <v>0</v>
          </cell>
          <cell r="CN259">
            <v>45600000</v>
          </cell>
          <cell r="CO259" t="e">
            <v>#N/A</v>
          </cell>
          <cell r="CP259" t="e">
            <v>#N/A</v>
          </cell>
          <cell r="CQ259" t="e">
            <v>#N/A</v>
          </cell>
          <cell r="CR259">
            <v>80111600</v>
          </cell>
          <cell r="CS259" t="str">
            <v>https://community.secop.gov.co/Public/Tendering/OpportunityDetail/Index?noticeUID=CO1.NTC.9649417&amp;isFromPublicArea=True&amp;isModal=true&amp;asPopupView=true</v>
          </cell>
          <cell r="CT259" t="str">
            <v>En Ejecucion</v>
          </cell>
          <cell r="CU259">
            <v>46053</v>
          </cell>
          <cell r="CW259" t="str">
            <v>ENERO</v>
          </cell>
          <cell r="CX259" t="e">
            <v>#N/A</v>
          </cell>
          <cell r="CY259">
            <v>0</v>
          </cell>
          <cell r="CZ259" t="e">
            <v>#VALUE!</v>
          </cell>
        </row>
        <row r="260">
          <cell r="D260" t="str">
            <v>262-2026</v>
          </cell>
          <cell r="E260" t="str">
            <v>CPS-174-2026</v>
          </cell>
          <cell r="F260" t="str">
            <v>Contrato de Prestacion De Servicios Profesionales</v>
          </cell>
          <cell r="G260" t="str">
            <v>Contratación directa</v>
          </cell>
          <cell r="H260" t="str">
            <v>JULISSA BLANCO PALACIO</v>
          </cell>
          <cell r="I260" t="str">
            <v>Cédula</v>
          </cell>
          <cell r="J260">
            <v>1143160404</v>
          </cell>
          <cell r="K260">
            <v>8</v>
          </cell>
          <cell r="L260">
            <v>0</v>
          </cell>
          <cell r="M260" t="str">
            <v>Natural</v>
          </cell>
          <cell r="N260" t="str">
            <v>Ninguno</v>
          </cell>
          <cell r="O260">
            <v>35497</v>
          </cell>
          <cell r="P260">
            <v>46192</v>
          </cell>
          <cell r="Q260">
            <v>29</v>
          </cell>
          <cell r="R260" t="str">
            <v>ABOGADO</v>
          </cell>
          <cell r="S260" t="str">
            <v>CALLE 76B # 42F-24</v>
          </cell>
          <cell r="T260" t="str">
            <v>BARRANQUILLA</v>
          </cell>
          <cell r="U260" t="str">
            <v>COLOMBIA</v>
          </cell>
          <cell r="V260" t="str">
            <v>JBLANCOP@MAIL.UNIATLANTICO.EDU.CO</v>
          </cell>
          <cell r="W260">
            <v>3206963974</v>
          </cell>
          <cell r="X260" t="str">
            <v>NA</v>
          </cell>
          <cell r="Y260" t="str">
            <v>NA</v>
          </cell>
          <cell r="Z260" t="str">
            <v>Titulo profesional + titulo especializacion de 0 meses de experiencia profesional a 22 meses de experiencia profesional (Resolución 861 de 2025)</v>
          </cell>
          <cell r="AA260" t="str">
            <v>El CONTRATISTA se obliga prestar a la Entidad, con plena autonomía, técnica y administrativa los servicios profesionales especializados al Despacho del Ministerio de Ciencia, Tecnología e Innovación en escenarios multilaterales, para apoyar la elaboración de insumos estratégicos, conceptuales y de coordinación interinstitucional que contribuyan al posicionamiento del Ministerio en organismos, mecanismos y foros multilaterales relacionados con la Ciencia, la Tecnología y la Innovación|</v>
          </cell>
          <cell r="AB260" t="str">
            <v>2.2.2.1. 1. Apoyar técnicamente la participación del Ministerio en organismos, mecanismos y foros
multilaterales relacionados con la Ciencia, la Tecnología y la Innovación.
2.2.2.2. Elaborar insumos estratégicos y conceptuales que respalden el posicionamiento del
Ministerio en escenarios multilaterales de CTeI.
2.2.2.3. Contribuir a la coordinación interinstitucional con entidades del orden nacional vinculadas a
asuntos multilaterales en CTeI.
2.2.2.4. Realizar el seguimiento técnico a compromisos, decisiones y recomendaciones adoptadas
en escenarios multilaterales.
2.2.2.5. Elaborar informes periódicos sobre avances, resultados y oportunidades derivadas de la
participación del Ministerio en espacios multilaterales.
2.2.2.6.Contribuir a la sistematización de información y buenas prácticas provenientes de
organismos multilaterales relevantes para el sector.
2.2.2.7. Brindar apoyo técnico para la armonización de las acciones multilaterales con las agendas
internacionales y compromisos del Estado colombiano.
2.2.2.8. Atender, gestionar y dar respuesta oportuna a las Peticiones, Quejas, Reclamos,
Sugerencias y Denuncias (PQRSD) que le sean asignadas, de conformidad con los procedimientos
internos, los términos legales vigentes y los lineamientos establecidos por la entidad, incluyendo la
elaboración de insumos técnicos y el seguimiento hasta su cierre.
2.2.2.9 Organizar y custodiar el archivo documental, físico o digital, de los trámites asignados,
entregándolo al supervisor al finalizar el contrato de conformidad con los lineamientosde Gestión
Documental.
2.2.2.10. Cumplir con todas las demás actividades inherentes o necesarias para la correcta ejecución
del objeto contractual.</v>
          </cell>
          <cell r="AC260" t="str">
            <v>2.2.2.1. 1. Apoyar técnicamente la participación del Ministerio en organismos, mecanismos y foros multilaterales relacionados con la Ciencia, la Tecnología y la Innovación.
2.2.2.2. Elaborar insumos estratégicos y conceptuales que respalden el posicionamiento del Ministerio en escenarios multilaterales de CTeI.
2.2.2.3. Contribuir a la coordinación interinstitucional con entidades del orden nacional vinculadas a asuntos multilaterales en CTeI.
2.2.2.4. Realizar el seguimiento técnico a compromisos, decisiones y recomendaciones adoptadas en escenarios multilaterales.
2.2.2.5. Elaborar informes periódicos sobre avances, resultados y oportunidades derivadas de la participación del Ministerio en espacios multilaterales.
2.2.2.6.Contribuir a la sistematización de información y buenas prácticas provenientes de organismos multilaterales relevantes para el sector.
2.2.2.7. Brindar apoyo técnico para la armonización de las acciones multilaterales con las agendas internacionales y compromisos del Estado colombiano.
2.2.2.8. Atender, gestionar y dar respuesta oportuna a las Peticiones, Quejas, Reclamos, Sugerencias y Denuncias (PQRSD) que le sean asignadas, de conformidad con los procedimientos internos, los términos legales vigentes y los lineamientos establecidos por la entidad, incluyendo la elaboración de insumos técnicos y el seguimiento hasta su cierre.
2.2.2.9 Organizar y custodiar el archivo documental, físico o digital, de los trámites asignados, entregándolo al supervisor al finalizar el contrato de conformidad con los lineamientosde Gestión Documental.
2.2.2.10. Cumplir con todas las demás actividades inherentes o necesarias para la correcta ejecución del objeto contractual.</v>
          </cell>
          <cell r="AD260" t="str">
            <v>Despacho del Ministro</v>
          </cell>
          <cell r="AE260" t="str">
            <v>ANDRES FELIPE VALENCIA LOPEZ</v>
          </cell>
          <cell r="AF260">
            <v>75097407</v>
          </cell>
          <cell r="AG260" t="str">
            <v>Secretaria General</v>
          </cell>
          <cell r="AH260">
            <v>46042</v>
          </cell>
          <cell r="AI260">
            <v>46044</v>
          </cell>
          <cell r="AJ260">
            <v>46224</v>
          </cell>
          <cell r="AK260">
            <v>180</v>
          </cell>
          <cell r="AL260">
            <v>39000000</v>
          </cell>
          <cell r="AM260" t="str">
            <v>No</v>
          </cell>
          <cell r="AN260">
            <v>6500000</v>
          </cell>
          <cell r="AS260" t="str">
            <v>INVERSION</v>
          </cell>
          <cell r="AT260" t="str">
            <v>NACION</v>
          </cell>
          <cell r="AU260" t="str">
            <v>No</v>
          </cell>
          <cell r="AW260" t="str">
            <v>Supervisión</v>
          </cell>
          <cell r="AX260" t="str">
            <v>ANDRES FELIPE CUASPUD DIAZ</v>
          </cell>
          <cell r="AY260" t="str">
            <v>Cédula</v>
          </cell>
          <cell r="AZ260">
            <v>1085313675</v>
          </cell>
          <cell r="BA260">
            <v>5</v>
          </cell>
          <cell r="BB260" t="str">
            <v>Asesor, Código 1020 Grado 14</v>
          </cell>
          <cell r="BC260">
            <v>46044</v>
          </cell>
          <cell r="BD260">
            <v>46043</v>
          </cell>
          <cell r="BE260" t="str">
            <v>SURAMERICANA S.A.</v>
          </cell>
          <cell r="BF260" t="str">
            <v>2 CUMPLIMIENTO</v>
          </cell>
          <cell r="BG260" t="str">
            <v>1 PÓLIZA</v>
          </cell>
          <cell r="CJ260">
            <v>46224</v>
          </cell>
          <cell r="CK260">
            <v>0</v>
          </cell>
          <cell r="CN260">
            <v>39000000</v>
          </cell>
          <cell r="CO260" t="e">
            <v>#N/A</v>
          </cell>
          <cell r="CP260" t="e">
            <v>#N/A</v>
          </cell>
          <cell r="CQ260" t="e">
            <v>#N/A</v>
          </cell>
          <cell r="CR260">
            <v>80111600</v>
          </cell>
          <cell r="CS260" t="str">
            <v>https://community.secop.gov.co/Public/Tendering/OpportunityDetail/Index?noticeUID=CO1.NTC.9648455&amp;isFromPublicArea=True&amp;isModal=true&amp;asPopupView=true</v>
          </cell>
          <cell r="CT260" t="str">
            <v>En Ejecucion</v>
          </cell>
          <cell r="CU260">
            <v>46053</v>
          </cell>
          <cell r="CW260" t="str">
            <v>ENERO</v>
          </cell>
          <cell r="CX260" t="e">
            <v>#N/A</v>
          </cell>
          <cell r="CY260">
            <v>3</v>
          </cell>
          <cell r="CZ260" t="e">
            <v>#VALUE!</v>
          </cell>
        </row>
        <row r="261">
          <cell r="D261" t="str">
            <v>263-2026</v>
          </cell>
          <cell r="E261" t="str">
            <v>CPS-175-2026</v>
          </cell>
          <cell r="F261" t="str">
            <v>Contrato de Prestacion De Servicios Profesionales</v>
          </cell>
          <cell r="G261" t="str">
            <v>Contratación directa</v>
          </cell>
          <cell r="H261" t="str">
            <v>LEIDY ALEJANDRA PEREZ LEON</v>
          </cell>
          <cell r="I261" t="str">
            <v>Cédula</v>
          </cell>
          <cell r="J261">
            <v>1030691320</v>
          </cell>
          <cell r="K261">
            <v>6</v>
          </cell>
          <cell r="L261">
            <v>0</v>
          </cell>
          <cell r="M261" t="str">
            <v>Natural</v>
          </cell>
          <cell r="N261" t="str">
            <v>Ninguno</v>
          </cell>
          <cell r="O261">
            <v>36092</v>
          </cell>
          <cell r="P261">
            <v>46192</v>
          </cell>
          <cell r="Q261">
            <v>27</v>
          </cell>
          <cell r="R261" t="str">
            <v>ABOGADO</v>
          </cell>
          <cell r="S261" t="str">
            <v>CRA 60 C #49-46 SUR</v>
          </cell>
          <cell r="T261" t="str">
            <v>BOGOTA D.C.</v>
          </cell>
          <cell r="U261" t="str">
            <v>COLOMBIA</v>
          </cell>
          <cell r="V261" t="str">
            <v>ALEJANDRAA_PEREZ.MM@HOTMAIL.COM</v>
          </cell>
          <cell r="W261">
            <v>3222227613</v>
          </cell>
          <cell r="X261" t="str">
            <v>NA</v>
          </cell>
          <cell r="Y261" t="str">
            <v>NA</v>
          </cell>
          <cell r="Z261" t="str">
            <v>Titulo profesional + titulo especializacion de 0 meses de experiencia profesional a 22 meses de experiencia profesional (Resolución 861 de 2025)</v>
          </cell>
          <cell r="AA261" t="str">
            <v>El CONTRATISTA se obliga a prestar a LA ENTIDAD, con plena autonomía técnica y administrativa los servicios profesionales especializados, para apoyar jurídicamente a la Dirección de Capacidades y Apropiación del Conocimiento en los asuntos que le sean asignados conforme con las funciones atribuidas en el marco de las competencias de la dirección.</v>
          </cell>
          <cell r="AB261" t="str">
            <v>2.2.2.1. Brindar apoyo jurídico a la Dirección de Capacidades y Apropiación del Conocimiento en los
asuntos que le sean asignados, conforme a las funciones y competencias de la dependencia.
2.2.2.2. Elaborar, revisar y ajustar conceptos jurídicos, memorandos, comunicaciones oficiales, respuestas
a requerimientos y demás documentos que se requieran para la adecuada gestión de los asuntos a cargo
de la Dirección.
2.2.2.3. Realizar seguimiento jurídico a los asuntos administrativos y misionales a cargo de la Dirección,
identificando riesgos, alertas y recomendaciones para asegurar la correcta actuación institucional.
2.2.2.4. Elaborar las respuestas a derechos de petición, requerimientos de entes de control y demás
solicitudes relacionadas con la gestión de la Dirección, dentro de los términos legales aplicables.
2.2.2.5. Proyectar, revisar y ajustar actos administrativos que se requieran para la gestión de los asuntos
a cargo de la Dirección, conforme al marco normativo vigente y los procedimientos internos aplicables.
2.2.2.6. Participar en reuniones, comités y mesas de trabajo convocadas por la Dirección, aportando
análisis jurídico y recomendaciones orientadas a la toma de decisiones.
2.2.2.7. Presentar los informes, entregables y soportes requeridos por la supervisión del contrato,
evidenciando las actividades desarrolladas y los resultados obtenidos.</v>
          </cell>
          <cell r="AC261" t="str">
            <v>2.2.2.1. Brindar apoyo jurídico a la Dirección de Capacidades y Apropiación del Conocimiento en los asuntos que le sean asignados, conforme a las funciones y competencias de la dependencia.
2.2.2.2. Elaborar, revisar y ajustar conceptos jurídicos, memorandos, comunicaciones oficiales, respuestas a requerimientos y demás documentos que se requieran para la adecuada gestión de los asuntos a cargo de la Dirección.
2.2.2.3. Realizar seguimiento jurídico a los asuntos administrativos y misionales a cargo de la Dirección, identificando riesgos, alertas y recomendaciones para asegurar la correcta actuación institucional.
2.2.2.4. Elaborar las respuestas a derechos de petición, requerimientos de entes de control y demás solicitudes relacionadas con la gestión de la Dirección, dentro de los términos legales aplicables.
2.2.2.5. Proyectar, revisar y ajustar actos administrativos que se requieran para la gestión de los asuntos a cargo de la Dirección, conforme al marco normativo vigente y los procedimientos internos aplicables.
2.2.2.6. Participar en reuniones, comités y mesas de trabajo convocadas por la Dirección, aportando análisis jurídico y recomendaciones orientadas a la toma de decisiones.
2.2.2.7. Presentar los informes, entregables y soportes requeridos por la supervisión del contrato, evidenciando las actividades desarrolladas y los resultados obtenidos.</v>
          </cell>
          <cell r="AD261" t="str">
            <v>Dirección de Capacidades y Apropiación del Conocimiento</v>
          </cell>
          <cell r="AE261" t="str">
            <v>ANDRES FELIPE VALENCIA LOPEZ</v>
          </cell>
          <cell r="AF261">
            <v>75097407</v>
          </cell>
          <cell r="AG261" t="str">
            <v>Secretaria General</v>
          </cell>
          <cell r="AH261">
            <v>46042</v>
          </cell>
          <cell r="AI261">
            <v>46043</v>
          </cell>
          <cell r="AJ261">
            <v>46223</v>
          </cell>
          <cell r="AK261">
            <v>180</v>
          </cell>
          <cell r="AL261">
            <v>39000000</v>
          </cell>
          <cell r="AM261" t="str">
            <v>No</v>
          </cell>
          <cell r="AN261">
            <v>6500000</v>
          </cell>
          <cell r="AS261" t="str">
            <v>INVERSION</v>
          </cell>
          <cell r="AT261" t="str">
            <v>NACION</v>
          </cell>
          <cell r="AU261" t="str">
            <v>No</v>
          </cell>
          <cell r="AW261" t="str">
            <v>Supervisión</v>
          </cell>
          <cell r="AX261" t="str">
            <v>RUDY AMANDA HURTADO GARCES</v>
          </cell>
          <cell r="AY261" t="str">
            <v>Cédula</v>
          </cell>
          <cell r="AZ261">
            <v>1064488437</v>
          </cell>
          <cell r="BA261">
            <v>3</v>
          </cell>
          <cell r="BB261">
            <v>0</v>
          </cell>
          <cell r="BC261">
            <v>46043</v>
          </cell>
          <cell r="BD261">
            <v>46042</v>
          </cell>
          <cell r="BE261" t="str">
            <v>SEGUROS DEL ESTADO S.A.</v>
          </cell>
          <cell r="BF261" t="str">
            <v>2 CUMPLIMIENTO</v>
          </cell>
          <cell r="BG261" t="str">
            <v>1 PÓLIZA</v>
          </cell>
          <cell r="CJ261">
            <v>46223</v>
          </cell>
          <cell r="CK261">
            <v>0</v>
          </cell>
          <cell r="CN261">
            <v>39000000</v>
          </cell>
          <cell r="CO261" t="e">
            <v>#N/A</v>
          </cell>
          <cell r="CP261" t="e">
            <v>#N/A</v>
          </cell>
          <cell r="CQ261" t="e">
            <v>#N/A</v>
          </cell>
          <cell r="CR261">
            <v>80111600</v>
          </cell>
          <cell r="CS261" t="str">
            <v>https://community.secop.gov.co/Public/Tendering/OpportunityDetail/Index?noticeUID=CO1.NTC.9644478&amp;isFromPublicArea=True&amp;isModal=true&amp;asPopupView=true</v>
          </cell>
          <cell r="CT261" t="str">
            <v>En Ejecucion</v>
          </cell>
          <cell r="CU261">
            <v>46053</v>
          </cell>
          <cell r="CW261" t="str">
            <v>ENERO</v>
          </cell>
          <cell r="CX261" t="e">
            <v>#N/A</v>
          </cell>
          <cell r="CY261">
            <v>5</v>
          </cell>
          <cell r="CZ261" t="e">
            <v>#VALUE!</v>
          </cell>
        </row>
        <row r="262">
          <cell r="D262" t="str">
            <v>264-2026</v>
          </cell>
          <cell r="E262" t="str">
            <v>CD-001-2026.</v>
          </cell>
          <cell r="F262" t="str">
            <v>Convenio Interadministrativo</v>
          </cell>
          <cell r="G262" t="str">
            <v>Contratación directa</v>
          </cell>
          <cell r="H262" t="str">
            <v>INFOTIC SA</v>
          </cell>
          <cell r="I262" t="str">
            <v>Nit</v>
          </cell>
          <cell r="J262">
            <v>900068796</v>
          </cell>
          <cell r="K262">
            <v>1</v>
          </cell>
          <cell r="L262" t="str">
            <v>PERSONA JURIDICA</v>
          </cell>
          <cell r="M262" t="str">
            <v>Jurídica</v>
          </cell>
          <cell r="N262" t="str">
            <v>Ninguno</v>
          </cell>
          <cell r="O262" t="str">
            <v>N/A</v>
          </cell>
          <cell r="P262">
            <v>46192</v>
          </cell>
          <cell r="Q262" t="e">
            <v>#VALUE!</v>
          </cell>
          <cell r="R262" t="str">
            <v>N/A</v>
          </cell>
          <cell r="S262" t="str">
            <v>CALLE 93 B 13 44 PISO 2</v>
          </cell>
          <cell r="T262" t="str">
            <v>BOGOTA D.C.</v>
          </cell>
          <cell r="U262" t="str">
            <v>COLOMBIA</v>
          </cell>
          <cell r="V262" t="str">
            <v>LOGISTICA@INFOTIC.CO</v>
          </cell>
          <cell r="W262">
            <v>6017466000</v>
          </cell>
          <cell r="X262" t="str">
            <v>ADOLFO TEJADA DÍAZ</v>
          </cell>
          <cell r="Y262">
            <v>72225558</v>
          </cell>
          <cell r="Z262">
            <v>0</v>
          </cell>
          <cell r="AA262" t="str">
            <v>Aunar esfuerzos técnicos, administrativos y financieros entre LA UNIDAD NACIONAL DE PROTECCIÓN - UNP y EL MINISTERIO DE CIENCIA, TECNOLOGÍA E INNOVACIÓN - MINCIENCIAS, que permitan ejercer la adecuada protección del (de la) Ministro (a) de Ciencia, Tecnología e Innovación, quien, en razón a su cargo y funciones presenta un riesgo para su vida, integridad, libertad y seguridad personal.</v>
          </cell>
          <cell r="AB262" t="str">
            <v>2.2.1. Destinación de los recursos: La Unidad Nacional de Protección destinará los
recursos presupuestales que le desembolse el Ministerio de Ciencias Tecnología
e Innovación al funcionamiento de la Entidad, a través del pago de los bienes y
servicios prestados por los operadores privados del servicio de seguridad y
protección con los que contrata, la estructuración jurídica y vigilancia del
presente convenio.
2.2.2. La supervisión Por parte de la UNP, será ejercida por el Subdirección General de
Asuntos Institucionales de la Unidad Nacional de Protección o la persona que él
o ella delegue para su fin.
2.2.3. Supervisar la correcta ejecución del convenio y garantizar una comunicación
efectiva y asertiva.
2.2.4. Entregar un (1) vehículo blindado Nivel IIIA modelo 2022 o en adelante y un (1)
vehículo convencional tipo camioneta, 4x4 de modelo 2024 o en adelante, de
acuerdo con la disponibilidad que tenga la UNP, para la adecuada protección del
(de la) Ministro (a) de Ciencia, Tecnología e Innovación, en buen estado,
suscribiendo la correspondiente acta de recibo y/o entrega con su respectivo
inventario, y consignando en esta las observaciones que considere.
2.2.5. Entregar los documentos vigentes de cada uno de los vehículos con los que se
prestará el servicio de protección, debiendo mantener dichos documentos
vigentes durante la ejecución del presente convenio (tarjeta de propiedad según
el tipo de vehículo (blindado o convencional), SOAT vigente, soporte de pago del
impuesto vehicular, y póliza todo riesgo).
2.2.6. Asignar las personas de protección para la implementación de las medidas de
seguridad, de acuerdo con lo señalado en el acto administrativo emitido por la
Unidad Nacional de Protección.
2.2.7. Implementar y desarrollar las estrategias administrativas, técnicas, logísticas y
humanas que se requieran para la adecuada ejecución del presente convenio
interadministrativo.
2.2.8. Entregar las instrucciones de autoprotección sugeridas por el responsable del
Programa de Protección y las indicaciones, recomendaciones y/o sugerencias
impartidas por el encargado de la supervisión de la UNP, inherentes al objeto del
convenio, las cuales se encuentra en las actas de implementación “Manual de
medidas de protección”.
2.2.9. Socializar al supervisor del convenio del Ministerio los procedimientos
relacionados con: planes de mantenimiento preventivo y correctivo del vehículo,
asumiendo los gastos que estos generen, con el fin de que no se vea afectada la
prestación del servicio; solicitudes de desplazamientos o servicios adicionales
(canales de comunicación, tiempos y formatos); solicitudes para cambio de
vehículo u hombres de protección; reporte de incidentes o accidentes
presentados con los vehículos.
2.2.10. Reemplazar el vehículo, por otro de iguales o similares condiciones, cuando
presente avería, accidente, fallas mecánicas, mantenimientos entre otros, dentro
de las 48 horas siguientes al ingreso del o de los vehículos al taller asignado.
2.2.11. En caso de que el funcionario sujeto de protección se desplace fuera del domicilio
principal, la UNP pondrá a disposición un vehículo blindado (bajo las mismas
condiciones del vehículo que especifica el convenio, esto es, un vehículo blindado,
sin embargo, no se puede garantizar que sea el mismo modelo o marca del
esquema fijo, dependiendo de la disponibilidad con la que cuente la UNP para las
diferentes zonas del país de acuerdo con los desplazamientos que vaya a realizar
el (la) Ministro (a)), un hombre de protección, tiquetes, viáticos, combustible y
peajes (si es requerido) en la ciudad de destino; lo cual estará sujeto a la
disponibilidad de recursos logísticos y humanos con que cuente la UNP, en el
lugar y momento de la solicitud, la cual debe cumplir íntegramente con los
procedimientos definidos para tal efecto. Los valores asociados serán asumidos
con cargo al presupuesto del convenio, dispuesto para los gastos asociados al
esquema fijo (adicionales o de apoyo).
Nota: Entiéndase por gastos asociados al esquema fijo (adicionales o de apoyo,)
todo aquel vehículo y gastos contemplados del mismo que se requieran fuera de
la sede o domicilio principal del Ministerio y que comprenderían a su vez viáticos,
peajes, combustible, tiquetes y hombre de protección, servicios cuya
implementación se encuentran sujetos a disponibilidad.
2.2.12. Cumplir con las obligaciones y/o compromisos a su cargo y las que se deriven de
la ley o reglamento o tengan relación con la naturaleza del convenio y que
propendan con el cumplimiento integral del objeto del convenio.
2.2.13. Teniendo en cuenta que la UNP, a la fecha cuenta con varios convenios vigentes,
para la excepción del pico y placa en las ciudades de Bogotá, Cali, Medellín,
Popayán, Villavicencio y Cúcuta, la UNP, informara periódicamente al supervisor
del ministerio, las ciudades donde actualmente se cuenta convenio suscrito para
esta excepción, debiendo recomendar que, en caso de movilizar los vehículos a
ciudades diferentes, se tenga en cuenta los días de restricción de pico y placa,
con el fin de evitar posibles comparendos, que en ningún caso serán asumidos
por la UNP.</v>
          </cell>
          <cell r="AC262" t="str">
            <v>2.2.1. Destinación de los recursos: La Unidad Nacional de Protección destinará los recursos presupuestales que le desembolse el Ministerio de Ciencias Tecnología e Innovación al funcionamiento de la Entidad, a través del pago de los bienes y servicios prestados por los operadores privados del servicio de seguridad y protección con los que contrata, la estructuración jurídica y vigilancia del presente convenio.
2.2.2. La supervisión Por parte de la UNP, será ejercida por el Subdirección General de Asuntos Institucionales de la Unidad Nacional de Protección o la persona que él o ella delegue para su fin.
2.2.3. Supervisar la correcta ejecución del convenio y garantizar una comunicación efectiva y asertiva.
2.2.4. Entregar un (1) vehículo blindado Nivel IIIA modelo 2022 o en adelante y un (1) vehículo convencional tipo camioneta, 4x4 de modelo 2024 o en adelante, de acuerdo con la disponibilidad que tenga la UNP, para la adecuada protección del (de la) Ministro (a) de Ciencia, Tecnología e Innovación, en buen estado, suscribiendo la correspondiente acta de recibo y/o entrega con su respectivo inventario, y consignando en esta las observaciones que considere.
2.2.5. Entregar los documentos vigentes de cada uno de los vehículos con los que se prestará el servicio de protección, debiendo mantener dichos documentos vigentes durante la ejecución del presente convenio (tarjeta de propiedad según el tipo de vehículo (blindado o convencional), SOAT vigente, soporte de pago del impuesto vehicular, y póliza todo riesgo).
2.2.6. Asignar las personas de protección para la implementación de las medidas de seguridad, de acuerdo con lo señalado en el acto administrativo emitido por la Unidad Nacional de Protección.
2.2.7. Implementar y desarrollar las estrategias administrativas, técnicas, logísticas y humanas que se requieran para la adecuada ejecución del presente convenio interadministrativo.
2.2.8. Entregar las instrucciones de autoprotección sugeridas por el responsable del Programa de Protección y las indicaciones, recomendaciones y/o sugerencias impartidas por el encargado de la supervisión de la UNP, inherentes al objeto del convenio, las cuales se encuentra en las actas de implementación “Manual de medidas de protección”.
2.2.9. Socializar al supervisor del convenio del Ministerio los procedimientos relacionados con: planes de mantenimiento preventivo y correctivo del vehículo, asumiendo los gastos que estos generen, con el fin de que no se vea afectada la prestación del servicio; solicitudes de desplazamientos o servicios adicionales (canales de comunicación, tiempos y formatos); solicitudes para cambio de vehículo u hombres de protección; reporte de incidentes o accidentes presentados con los vehículos.
2.2.10. Reemplazar el vehículo, por otro de iguales o similares condiciones, cuando presente avería, accidente, fallas mecánicas, mantenimientos entre otros, dentro de las 48 horas siguientes al ingreso del o de los vehículos al taller asignado.
2.2.11. En caso de que el funcionario sujeto de protección se desplace fuera del domicilio principal, la UNP pondrá a disposición un vehículo blindado (bajo las mismas condiciones del vehículo que especifica el convenio, esto es, un vehículo blindado, sin embargo, no se puede garantizar que sea el mismo modelo o marca del esquema fijo, dependiendo de la disponibilidad con la que cuente la UNP para las diferentes zonas del país de acuerdo con los desplazamientos que vaya a realizar el (la) Ministro (a)), un hombre de protección, tiquetes, viáticos, combustible y peajes (si es requerido) en la ciudad de destino; lo cual estará sujeto a la disponibilidad de recursos logísticos y humanos con que cuente la UNP, en el lugar y momento de la solicitud, la cual debe cumplir íntegramente con los procedimientos definidos para tal efecto. Los valores asociados serán asumidos con cargo al presupuesto del convenio, dispuesto para los gastos asociados al esquema fijo (adicionales o de apoyo). Nota: Entiéndase por gastos asociados al esquema fijo (adicionales o de apoyo,) todo aquel vehículo y gastos contemplados del mismo que se requieran fuera de la sede o domicilio principal del Ministerio y que comprenderían a su vez viáticos, peajes, combustible, tiquetes y hombre de protección, servicios cuya implementación se encuentran sujetos a disponibilidad.
2.2.12. Cumplir con las obligaciones y/o compromisos a su cargo y las que se deriven de la ley o reglamento o tengan relación con la naturaleza del convenio y que propendan con el cumplimiento integral del objeto del convenio.
2.2.13. Teniendo en cuenta que la UNP, a la fecha cuenta con varios convenios vigentes, para la excepción del pico y placa en las ciudades de Bogotá, Cali, Medellín, Popayán, Villavicencio y Cúcuta, la UNP, informara periódicamente al supervisor del ministerio, las ciudades donde actualmente se cuenta convenio suscrito para esta excepción, debiendo recomendar que, en caso de movilizar los vehículos a ciudades diferentes, se tenga en cuenta los días de restricción de pico y placa, con el fin de evitar posibles comparendos, que en ningún caso serán asumidos por la UNP.</v>
          </cell>
          <cell r="AD262" t="str">
            <v>Dirección Administrativa y Financiera</v>
          </cell>
          <cell r="AE262" t="str">
            <v>ANDRES FELIPE VALENCIA LOPEZ</v>
          </cell>
          <cell r="AF262">
            <v>75097407</v>
          </cell>
          <cell r="AG262" t="str">
            <v>Secretaria General</v>
          </cell>
          <cell r="AH262">
            <v>46044</v>
          </cell>
          <cell r="AI262">
            <v>46044</v>
          </cell>
          <cell r="AJ262">
            <v>46224</v>
          </cell>
          <cell r="AK262">
            <v>180</v>
          </cell>
          <cell r="AL262">
            <v>943139477</v>
          </cell>
          <cell r="AM262" t="str">
            <v>No</v>
          </cell>
          <cell r="AN262">
            <v>0</v>
          </cell>
          <cell r="AO262">
            <v>27826</v>
          </cell>
          <cell r="AP262">
            <v>25526</v>
          </cell>
          <cell r="AQ262">
            <v>46044</v>
          </cell>
          <cell r="AR262" t="str">
            <v>A-02-02-02-008-005</v>
          </cell>
          <cell r="AS262" t="str">
            <v>FUNCIONAMIENTO</v>
          </cell>
          <cell r="AT262" t="str">
            <v>NACION</v>
          </cell>
          <cell r="AU262" t="str">
            <v>No</v>
          </cell>
          <cell r="AW262" t="str">
            <v>Supervisión</v>
          </cell>
          <cell r="AX262" t="str">
            <v>FANNY YANETH TORRES MESA</v>
          </cell>
          <cell r="AY262" t="str">
            <v>Cédula</v>
          </cell>
          <cell r="AZ262">
            <v>52065214</v>
          </cell>
          <cell r="BA262">
            <v>8</v>
          </cell>
          <cell r="BB262" t="str">
            <v xml:space="preserve">Profesional Especializado, Código 2028 Grado 19, de la Dirección Administrativa y Financiera – Coordinador Grupo Interno de Trabajo de Apoyo Logístico y Documental </v>
          </cell>
          <cell r="BE262" t="str">
            <v>NINGUNA</v>
          </cell>
          <cell r="BF262" t="str">
            <v>2 CUMPLIMIENTO</v>
          </cell>
          <cell r="BG262" t="str">
            <v>1 PÓLIZA</v>
          </cell>
          <cell r="CJ262">
            <v>46224</v>
          </cell>
          <cell r="CK262">
            <v>0</v>
          </cell>
          <cell r="CN262">
            <v>943139477</v>
          </cell>
          <cell r="CO262" t="e">
            <v>#N/A</v>
          </cell>
          <cell r="CP262" t="e">
            <v>#N/A</v>
          </cell>
          <cell r="CQ262" t="e">
            <v>#N/A</v>
          </cell>
          <cell r="CR262">
            <v>92121504</v>
          </cell>
          <cell r="CS262" t="str">
            <v>https://community.secop.gov.co/Public/Tendering/OpportunityDetail/Index?noticeUID=CO1.NTC.9699063&amp;isFromPublicArea=True&amp;isModal=true&amp;asPopupView=true</v>
          </cell>
          <cell r="CT262" t="str">
            <v>En Ejecucion</v>
          </cell>
          <cell r="CU262">
            <v>46053</v>
          </cell>
          <cell r="CW262" t="str">
            <v>ENERO</v>
          </cell>
          <cell r="CX262" t="e">
            <v>#N/A</v>
          </cell>
          <cell r="CY262">
            <v>10</v>
          </cell>
          <cell r="CZ262">
            <v>5</v>
          </cell>
        </row>
        <row r="263">
          <cell r="D263" t="str">
            <v>265-2026</v>
          </cell>
          <cell r="E263" t="str">
            <v>CPS-176-2026</v>
          </cell>
          <cell r="F263" t="str">
            <v>Contrato de Prestacion De Servicios Profesionales</v>
          </cell>
          <cell r="G263" t="str">
            <v>Contratación directa</v>
          </cell>
          <cell r="H263" t="str">
            <v>HARRYSSON STEVEN NIÑO OLIVEROS
CEDIDO A:
DIEGO IVAN PALACIOS DONCEL</v>
          </cell>
          <cell r="I263" t="str">
            <v>Cédula</v>
          </cell>
          <cell r="J263">
            <v>80096267</v>
          </cell>
          <cell r="K263">
            <v>2</v>
          </cell>
          <cell r="L263" t="str">
            <v>MASCULINO</v>
          </cell>
          <cell r="M263" t="str">
            <v>Natural</v>
          </cell>
          <cell r="N263" t="str">
            <v>Ninguno</v>
          </cell>
          <cell r="O263">
            <v>30188</v>
          </cell>
          <cell r="P263">
            <v>46192</v>
          </cell>
          <cell r="Q263">
            <v>43</v>
          </cell>
          <cell r="R263" t="str">
            <v>ABOGADO</v>
          </cell>
          <cell r="S263" t="str">
            <v>CALLE 66 NO. 11-50</v>
          </cell>
          <cell r="T263" t="str">
            <v>BOGOTA D.C.</v>
          </cell>
          <cell r="U263" t="str">
            <v>COLOMBIA</v>
          </cell>
          <cell r="V263" t="str">
            <v>DIEGOIPD@HOTMAIL.COM</v>
          </cell>
          <cell r="W263">
            <v>3112220315</v>
          </cell>
          <cell r="X263" t="str">
            <v>NA</v>
          </cell>
          <cell r="Y263" t="str">
            <v>NA</v>
          </cell>
          <cell r="Z263" t="str">
            <v>Titulo profesional + titulo especializacion de 22 meses de experiencia profesional a 32 meses de experiencia profesional (Resolución 861 de 2025)</v>
          </cell>
          <cell r="AA263" t="str">
            <v>El CONTRATISTA se obliga a prestar a LA ENTIDAD, con plena autonomía técnica y administrativa los servicios profesionales especializados, para brindar apoyo jurídico transversal en las actividades asociadas a los procesos de contratación y trámites de liquidación de la Dirección de Capacidades y Apropiación del Conocimiento del Ministerio de Ciencia, Tecnología e Innovación.</v>
          </cell>
          <cell r="AB263" t="str">
            <v>2.2.2.1 Brindar apoyo jurídico y administrativo en las actividades relacionadas con los procesos
precontractuales y postcontracuales adelantados por la Dirección de Capacidades y Apropiación del
Conocimiento del Ministerio de Ciencias, Tecnología e Innovación.
2.2.2.2 Apoyar el trámite de las modificaciones o aclaratorios que se requieran en el marco de la ejecución
de los contratos y/o convenios a cargo de la dependencia.
2.2.2.3 Apoyar el proceso de liquidación en cada una de sus etapas de los contratos y/o convenios de la
Dirección de Capacidades y Apropiación del Conocimiento del Ministerio de Ciencias, Tecnología e
Innovación dentro del término oportuno.
2.2.2.4 Realizar la proyección y gestión de respuestas a peticiones, quejas, reclamos, sugerencias y/o
denuncias (PQRSD) que guarden relación con los asuntos de competencia de la Dirección de
Capacidades y Apropiación del Conocimiento del Ministerio de Ciencia, Tecnología e Innovación.
2.2.2.5 Participar en las reuniones y/o mesas de trabajo relacionadas con sus obligaciones contractuales a
solitud del supervisor del contrato.
2.2.2.6 Brindar apoyo en la radicación de los trámites relacionados con procesos de contratación y liquidación
de negocios jurídicos a cargo de la dependencia a través de los aplicativos dispuestos por la entidad
como MGI, AZ y demás.
2.2.2.7 Apoyar la revisión de trámites asociados a procesos contractuales en la plataforma Secop II.
2.2.2.8 Presentar oportunamente, con periodicidad mensual y/o cuando el/la Supervisor/a del contrato lo
requiera, los informes con la totalidad de las actuaciones surtidas en los asuntos a su cargo, con los
datos que le sean solicitados y anexando los soportes documentales del caso, de conformidad con
los procedimientos establecidos.</v>
          </cell>
          <cell r="AC263" t="str">
            <v>2.2.2.1 Brindar apoyo jurídico y administrativo en las actividades relacionadas con los procesos precontractuales y postcontracuales adelantados por la Dirección de Capacidades y Apropiación del Conocimiento del Ministerio de Ciencias, Tecnología e Innovación.
2.2.2.2 Apoyar el trámite de las modificaciones o aclaratorios que se requieran en el marco de la ejecución de los contratos y/o convenios a cargo de la dependencia.
2.2.2.3 Apoyar el proceso de liquidación en cada una de sus etapas de los contratos y/o convenios de la Dirección de Capacidades y Apropiación del Conocimiento del Ministerio de Ciencias, Tecnología e Innovación dentro del término oportuno.
2.2.2.4 Realizar la proyección y gestión de respuestas a peticiones, quejas, reclamos, sugerencias y/o denuncias (PQRSD) que guarden relación con los asuntos de competencia de la Dirección de Capacidades y Apropiación del Conocimiento del Ministerio de Ciencia, Tecnología e Innovación.
2.2.2.5 Participar en las reuniones y/o mesas de trabajo relacionadas con sus obligaciones contractuales a solitud del supervisor del contrato.
2.2.2.6 Brindar apoyo en la radicación de los trámites relacionados con procesos de contratación y liquidación de negocios jurídicos a cargo de la dependencia a través de los aplicativos dispuestos por la entidad como MGI, AZ y demás.
2.2.2.7 Apoyar la revisión de trámites asociados a procesos contractuales en la plataforma Secop II.
2.2.2.8 Presentar oportunamente, con periodicidad mensual y/o cuando el/la Supervisor/a del contrato lo requiera, los informes con la totalidad de las actuaciones surtidas en los asuntos a su cargo, con los datos que le sean solicitados y anexando los soportes documentales del caso, de conformidad con los procedimientos establecidos.</v>
          </cell>
          <cell r="AD263" t="str">
            <v>Dirección de Capacidades y Apropiación del Conocimiento</v>
          </cell>
          <cell r="AE263" t="str">
            <v>ANDRES FELIPE VALENCIA LOPEZ</v>
          </cell>
          <cell r="AF263">
            <v>75097407</v>
          </cell>
          <cell r="AG263" t="str">
            <v>Secretaria General</v>
          </cell>
          <cell r="AH263">
            <v>46042</v>
          </cell>
          <cell r="AI263">
            <v>46043</v>
          </cell>
          <cell r="AJ263">
            <v>46223</v>
          </cell>
          <cell r="AK263">
            <v>180</v>
          </cell>
          <cell r="AL263">
            <v>42000000</v>
          </cell>
          <cell r="AM263" t="str">
            <v>No</v>
          </cell>
          <cell r="AN263">
            <v>7000000</v>
          </cell>
          <cell r="AS263" t="str">
            <v>INVERSION</v>
          </cell>
          <cell r="AT263" t="str">
            <v>NACION</v>
          </cell>
          <cell r="AU263" t="str">
            <v>No</v>
          </cell>
          <cell r="AW263" t="str">
            <v>Supervisión</v>
          </cell>
          <cell r="AX263" t="str">
            <v>RUDY AMANDA HURTADO GARCES</v>
          </cell>
          <cell r="AY263" t="str">
            <v>Cédula</v>
          </cell>
          <cell r="AZ263">
            <v>1064488437</v>
          </cell>
          <cell r="BA263">
            <v>3</v>
          </cell>
          <cell r="BB263">
            <v>0</v>
          </cell>
          <cell r="BC263">
            <v>46043</v>
          </cell>
          <cell r="BD263">
            <v>46042</v>
          </cell>
          <cell r="BE263" t="str">
            <v>SEGUROS DEL ESTADO S.A.</v>
          </cell>
          <cell r="BF263" t="str">
            <v>2 CUMPLIMIENTO</v>
          </cell>
          <cell r="BG263" t="str">
            <v>1 PÓLIZA</v>
          </cell>
          <cell r="CD263">
            <v>46077</v>
          </cell>
          <cell r="CJ263">
            <v>46223</v>
          </cell>
          <cell r="CK263">
            <v>0</v>
          </cell>
          <cell r="CM263" t="str">
            <v>CEDIDO A:
DIEGO IVAN PALACIOS DONCEL</v>
          </cell>
          <cell r="CN263">
            <v>42000000</v>
          </cell>
          <cell r="CO263" t="e">
            <v>#N/A</v>
          </cell>
          <cell r="CP263" t="e">
            <v>#N/A</v>
          </cell>
          <cell r="CQ263" t="e">
            <v>#N/A</v>
          </cell>
          <cell r="CR263">
            <v>80111600</v>
          </cell>
          <cell r="CS263" t="str">
            <v>https://community.secop.gov.co/Public/Tendering/OpportunityDetail/Index?noticeUID=CO1.NTC.9649051&amp;isFromPublicArea=True&amp;isModal=true&amp;asPopupView=true</v>
          </cell>
          <cell r="CT263" t="str">
            <v>En Ejecucion</v>
          </cell>
          <cell r="CU263">
            <v>46053</v>
          </cell>
          <cell r="CV263">
            <v>46081</v>
          </cell>
          <cell r="CW263" t="str">
            <v>FEBRERO</v>
          </cell>
          <cell r="CX263" t="e">
            <v>#N/A</v>
          </cell>
          <cell r="CY263">
            <v>9</v>
          </cell>
          <cell r="CZ263" t="e">
            <v>#VALUE!</v>
          </cell>
        </row>
        <row r="264">
          <cell r="D264" t="str">
            <v>266-2026</v>
          </cell>
          <cell r="E264" t="str">
            <v>CPS-177-2026</v>
          </cell>
          <cell r="F264" t="str">
            <v>Contrato de Prestacion De Servicios Profesionales</v>
          </cell>
          <cell r="G264" t="str">
            <v>Contratación directa</v>
          </cell>
          <cell r="H264" t="str">
            <v>DANIEL ALBERTO JARAMILLO LEON</v>
          </cell>
          <cell r="I264" t="str">
            <v>Cédula</v>
          </cell>
          <cell r="J264">
            <v>79214389</v>
          </cell>
          <cell r="K264">
            <v>6</v>
          </cell>
          <cell r="L264" t="str">
            <v>MASCULINO</v>
          </cell>
          <cell r="M264" t="str">
            <v>Natural</v>
          </cell>
          <cell r="N264" t="str">
            <v>Ninguno</v>
          </cell>
          <cell r="O264">
            <v>28764</v>
          </cell>
          <cell r="P264">
            <v>46192</v>
          </cell>
          <cell r="Q264">
            <v>47</v>
          </cell>
          <cell r="R264" t="str">
            <v>CONTADOR PUBLICO</v>
          </cell>
          <cell r="S264" t="str">
            <v xml:space="preserve">CARRERA 92  # 73 A 55 APARTAMENTO 301 EDIFICIO LA ESPERANZA </v>
          </cell>
          <cell r="T264" t="str">
            <v>BOGOTA D.C.</v>
          </cell>
          <cell r="U264" t="str">
            <v>COLOMBIA</v>
          </cell>
          <cell r="V264" t="str">
            <v>DANIELJAR766@HOTMAIL.COM</v>
          </cell>
          <cell r="W264">
            <v>3143847133</v>
          </cell>
          <cell r="X264" t="str">
            <v>NA</v>
          </cell>
          <cell r="Y264" t="str">
            <v>NA</v>
          </cell>
          <cell r="Z264" t="str">
            <v>Titulo profesional + titulo especializacion de 22 meses de experiencia profesional a 32 meses de experiencia profesional (Resolución 861 de 2025)</v>
          </cell>
          <cell r="AA264" t="str">
            <v>El CONTRATISTA se obliga a prestar a la ENTIDAD, con plena autonomía, técnica y administrativa por sus propios medios, los servicios como profesional especializado a la Dirección Administrativa y Financiera - Grupo Interno de Apoyo Financiero y Presupuestal, en las actividades derivadas del procedimiento viáticos, gastos de viaje y gastos de desplazamiento de acuerdo con las directrices y aplicativos dispuestos por la entidad, para el cumplimiento del objeto.</v>
          </cell>
          <cell r="AB264" t="str">
            <v>2.2.2.1 Adelantar la revisión y verificación de las solicitudes de comisión y
gastos de desplazamiento radicados en el Grupo Interno de Trabajo de Apoyo
Financiero y Presupuestal.
2.2.2.2 Registrar las solicitudes de autorización, reconocimiento y
ordenación en el Sistema Integrado de Información Financiera SIIF Nación, o
solicitar la expedición de los Registros Presupuestales que respalden las
comisiones y gastos de desplazamiento en situaciones excepcionales.
2.2.2.3 Apoyar en la proyección de actos administrativos de autorización
de comisiones y reconocimiento de viáticos, gastos de transporte y gastos de
viaje, así como en sus modificaciones.
2.2.2.4 Expedir los compromisos presupuestales de las comisiones y gastos
de desplazamiento en el Sistema Integrado de Información Financiera SIIF
Nación y Sistema de Giro de Regalías- SGPR.
2.2.2.6 Apoyar en la notificación de las autorizaciones y actos
administrativos que reconocen pagos de viáticos, gastos de desplazamientos,
gastos de transporte y de viaje.
2.2.2.7 Revisar, consolidar, organizar y realizar seguimiento a las
solicitudes, autorizaciones y tramite de comisiones y gastos de desplazamiento,
así como a los informes de gastos de desplazamiento y los cumplidos de
comisión.
2.2.2.8 Realizar la conformación de los documentos soporte,
autorizaciones, resoluciones, obligaciones y órdenes de pago presupuestales de los pagos de las comisiones y gastos de desplazamiento, y archivar
correctamente en los expedientes digitales dispuestos para ello.
2.2.2.10 Efectuar en SIIF Nación el registro de las legalizaciones de las
comisiones de viáticos, gastos de transporte, gastos de viaje y gastos de
desplazamiento.
2.2.2.11 Apoyar en la elaboración de los reportes, informes y/o respuestas
a requerimientos de información relacionados con el procedimiento de viáticos,
gastos de viaje y gastos de desplazamiento, que sean solicitados por entes de
control, usuarios internos y externos.
2.2.2.12 Apoyar las actividades operativas y administrativas del Grupo de
apoyo financiero y Presupuestal asignados por el supervisor del contrato, de
acuerdo con los tiempos y procedimiento establecidos gastos de viaje y gastos
de desplazamiento que sean solicitados por entes de control, usuarios internos
y externos.</v>
          </cell>
          <cell r="AC264" t="str">
            <v>2.2.2.1 Adelantar la revisión y verificación de las solicitudes de comisión y gastos de desplazamiento radicados en el Grupo Interno de Trabajo de Apoyo Financiero y Presupuestal.
2.2.2.2 Registrar las solicitudes de autorización, reconocimiento y ordenación en el Sistema Integrado de Información Financiera SIIF Nación, o solicitar la expedición de los Registros Presupuestales que respalden las comisiones y gastos de desplazamiento en situaciones excepcionales.
2.2.2.3 Apoyar en la proyección de actos administrativos de autorización de comisiones y reconocimiento de viáticos, gastos de transporte y gastos de viaje, así como en sus modificaciones.
2.2.2.4 Expedir los compromisos presupuestales de las comisiones y gastos de desplazamiento en el Sistema Integrado de Información Financiera SIIF Nación y Sistema de Giro de Regalías- SGPR.
2.2.2.6 Apoyar en la notificación de las autorizaciones y actos administrativos que reconocen pagos de viáticos, gastos de desplazamientos, gastos de transporte y de viaje.
2.2.2.7 Revisar, consolidar, organizar y realizar seguimiento a las solicitudes, autorizaciones y tramite de comisiones y gastos de desplazamiento, así como a los informes de gastos de desplazamiento y los cumplidos de comisión.
2.2.2.8 Realizar la conformación de los documentos soporte, autorizaciones, resoluciones, obligaciones y órdenes de pago presupuestales de los pagos de las comisiones y gastos de desplazamiento, y archivar correctamente en los expedientes digitales dispuestos para ello.
2.2.2.10 Efectuar en SIIF Nación el registro de las legalizaciones de las comisiones de viáticos, gastos de transporte, gastos de viaje y gastos de desplazamiento.
2.2.2.11 Apoyar en la elaboración de los reportes, informes y/o respuestas a requerimientos de información relacionados con el procedimiento de viáticos, gastos de viaje y gastos de desplazamiento, que sean solicitados por entes de control, usuarios internos y externos.
2.2.2.12 Apoyar las actividades operativas y administrativas del Grupo de apoyo financiero y Presupuestal asignados por el supervisor del contrato, de acuerdo con los tiempos y procedimiento establecidos gastos de viaje y gastos de desplazamiento que sean solicitados por entes de control, usuarios internos y externos.</v>
          </cell>
          <cell r="AD264" t="str">
            <v>Dirección Administrativa y Financiera</v>
          </cell>
          <cell r="AE264" t="str">
            <v>ANDRES FELIPE VALENCIA LOPEZ</v>
          </cell>
          <cell r="AF264">
            <v>75097407</v>
          </cell>
          <cell r="AG264" t="str">
            <v>Secretaria General</v>
          </cell>
          <cell r="AH264">
            <v>46043</v>
          </cell>
          <cell r="AI264">
            <v>46045</v>
          </cell>
          <cell r="AJ264">
            <v>46225</v>
          </cell>
          <cell r="AK264">
            <v>180</v>
          </cell>
          <cell r="AL264">
            <v>42000000</v>
          </cell>
          <cell r="AM264" t="str">
            <v>No</v>
          </cell>
          <cell r="AN264">
            <v>7000000</v>
          </cell>
          <cell r="AS264" t="str">
            <v>INVERSION</v>
          </cell>
          <cell r="AT264" t="str">
            <v>NACION</v>
          </cell>
          <cell r="AU264" t="str">
            <v>No</v>
          </cell>
          <cell r="AW264" t="str">
            <v>Supervisión</v>
          </cell>
          <cell r="AX264" t="str">
            <v>LUZ MYRIAM LOZADA MARTIN</v>
          </cell>
          <cell r="AY264" t="str">
            <v>Cédula</v>
          </cell>
          <cell r="AZ264">
            <v>52237315</v>
          </cell>
          <cell r="BA264">
            <v>2</v>
          </cell>
          <cell r="BB264" t="str">
            <v>Profesional Especializado, Código 2028 Grado 19</v>
          </cell>
          <cell r="BC264">
            <v>46045</v>
          </cell>
          <cell r="BD264">
            <v>46044</v>
          </cell>
          <cell r="BE264" t="str">
            <v>SEGUROS DEL ESTADO S.A.</v>
          </cell>
          <cell r="BF264" t="str">
            <v>2 CUMPLIMIENTO</v>
          </cell>
          <cell r="BG264" t="str">
            <v>1 PÓLIZA</v>
          </cell>
          <cell r="CJ264">
            <v>46225</v>
          </cell>
          <cell r="CK264">
            <v>0</v>
          </cell>
          <cell r="CN264">
            <v>42000000</v>
          </cell>
          <cell r="CO264" t="e">
            <v>#N/A</v>
          </cell>
          <cell r="CP264" t="e">
            <v>#N/A</v>
          </cell>
          <cell r="CQ264" t="e">
            <v>#N/A</v>
          </cell>
          <cell r="CR264">
            <v>80111600</v>
          </cell>
          <cell r="CS264" t="str">
            <v>https://community.secop.gov.co/Public/Tendering/OpportunityDetail/Index?noticeUID=CO1.NTC.9654992&amp;isFromPublicArea=True&amp;isModal=true&amp;asPopupView=true</v>
          </cell>
          <cell r="CT264" t="str">
            <v>En Ejecucion</v>
          </cell>
          <cell r="CU264">
            <v>46053</v>
          </cell>
          <cell r="CW264" t="str">
            <v>ENERO</v>
          </cell>
          <cell r="CX264" t="e">
            <v>#N/A</v>
          </cell>
          <cell r="CY264">
            <v>5</v>
          </cell>
          <cell r="CZ264" t="e">
            <v>#VALUE!</v>
          </cell>
        </row>
        <row r="265">
          <cell r="D265" t="str">
            <v>267-2026</v>
          </cell>
          <cell r="E265" t="str">
            <v>CD-003-2026</v>
          </cell>
          <cell r="F265" t="str">
            <v xml:space="preserve">Contrato Interadministrativo </v>
          </cell>
          <cell r="G265" t="str">
            <v>Contratación directa</v>
          </cell>
          <cell r="H265" t="str">
            <v>INFOTIC SA</v>
          </cell>
          <cell r="I265" t="str">
            <v>Nit</v>
          </cell>
          <cell r="J265">
            <v>900068796</v>
          </cell>
          <cell r="K265">
            <v>1</v>
          </cell>
          <cell r="L265" t="str">
            <v>PERSONA JURIDICA</v>
          </cell>
          <cell r="M265" t="str">
            <v>Jurídica</v>
          </cell>
          <cell r="N265" t="str">
            <v>Ninguno</v>
          </cell>
          <cell r="O265" t="str">
            <v>N/A</v>
          </cell>
          <cell r="P265">
            <v>46192</v>
          </cell>
          <cell r="Q265" t="e">
            <v>#VALUE!</v>
          </cell>
          <cell r="R265" t="str">
            <v>N/A</v>
          </cell>
          <cell r="S265" t="str">
            <v>CALLE 93 B 13 44 PISO 2</v>
          </cell>
          <cell r="T265" t="str">
            <v>BOGOTA D.C.</v>
          </cell>
          <cell r="U265" t="str">
            <v>COLOMBIA</v>
          </cell>
          <cell r="V265" t="str">
            <v>LOGISTICA@INFOTIC.CO</v>
          </cell>
          <cell r="W265">
            <v>6017466000</v>
          </cell>
          <cell r="X265" t="str">
            <v>ADOLFO TEJADA DÍAZ</v>
          </cell>
          <cell r="Y265">
            <v>72225558</v>
          </cell>
          <cell r="Z265">
            <v>0</v>
          </cell>
          <cell r="AA265" t="str">
            <v>Prestar los servicios de bodegaje, custodia, préstamo, atención de consultas y suministros de insumos de archivo requeridos para la correcta administración del acervo documental del Ministerio de Ciencia, Tecnología e Innovación - Minciencias.</v>
          </cell>
          <cell r="AB265" t="str">
            <v>3.2.2.1. Prestar el servicio contratado con la debida celeridad y prontitud.
3.2.2.2. Presentar mensualmente la facturación correspondiente a los servicios
prestados mensualmente.
3.2.2.3. Cumplir estrictamente, con idoneidad y oportunidad el objeto del
contrato de acuerdo con las especificaciones contenidas en él, y en los
estudios previos los cuales harán parte integral del presente contrato.
3.2.2.4. Mantener durante toda la ejecución del contrato los precios de los
servicios ofertados, conforme a la propuesta comercial.
3.2.2.5. Cumplir con las normas técnicas, en especial las que se reglamentan en
el artículo 13 de la Ley 594 de 2000 y el Acuerdo 001 de 2024, sobre
las condiciones físicas necesarias para la construcción o la adecuación
de edificios y áreas de custodia documental (ubicación, aspectos
estructurales, capacidad de almacenamiento, estantería, distribución,
redes de servicios, adecuaciones locativas, entre otros) y que los riesgos
sean mitigados.
3.2.2.6. Asistir a las reuniones que sean programadas por el supervisor del
contrato.
3.2.2.7. Establecer de común acuerdo con el supervisor, el protocolo para la
atención de consultas conforme a las especificaciones técnicas
contenidos en los estudios previos.
3.2.2.8. Suministrar los elementos requeridos por el Ministerio, hasta el
agotamiento de los recursos del contrato o su fecha de terminación.
3.2.2.9. Disponer de un área suficiente para custodiar y conservar la
documentación la cual debe cumplir con lo establecido en el Capítulo 1,
artículo 3.1.1 y 3.1.2 del Acuerdo No. 001 de 2024, sobre los requisitos
para la administración de archivos.
3.2.2.10.Presentar un informe cada seis (6) meses de las condiciones
ambientales, en el cual se evidencie un análisis del comportamiento de los factores de humedad relativa, temperatura y carga microbiológica
del espacio de almacenamiento y custodia, conforme a lo establecido en
el Acuerdo 001 de 2024 del Archivo General de la Nación.
3.2.2.11.Garantizar una adecuada manipulación de la documentación, contar con
los elementos de control y aislamiento que garanticen la seguridad del
acervo documental y demás parámetros establecidos en la norma
anterior.
3.2.2.12.Responder las solicitudes presentadas por el Ministerio en los tiempos
de entrega establecidos y de acuerdo al protocolo.
3.2.2.13.Permitir el servicio de consulta y préstamo en sitio (en sus instalaciones)
conforme a las necesidades del Ministerio de Ciencia, Tecnología e
Innovación.
3.2.2.14.Transportar la documentación del Ministerio, en vehículos con las
características técnicas adecuadas que permitan su conservación.
3.2.2.15.Mantener actualizada la base de datos de los préstamos (cajas,
expedientes y medios especiales) de acuerdo con los servicios prestados
por el Ministerio y entregarla al finalizar la ejecución del contrato.
3.2.2.16.Contar con herramientas tecnológicas que permitan la
georreferenciación de las cajas para la ubicación de la documentación.
3.2.2.17.Generar informe mensual en el cual se especifiquen los servicios
prestados durante el mes a facturar.
3.2.2.18.Suministrar las cajas de archivo X-300 de acuerdo con los precios
establecidos, y las especificaciones técnicas establecidas en el presente
documento.
3.2.2.19.Asignar un (a) Director de proyecto, sin costo para el Ministerio, quien
será el enlace entre la entidad y el contratista y velar porque sean
atendidos en forma oportuna los requerimientos con relación al contrato.
El proveedor se encargará de todas las prestaciones laborales que
conlleven este proceso y los programas de seguridad industrial, por lo
cual se entiende y acepta que el Ministerio no dispondrá de personal
adicional, ni suministrara personal que colabore con actividades de tipo
operativo, relacionadas con el cumplimiento del contrato a celebrarse
como producto del presente proceso de selección.
3.2.2.20.Entregar, una vez terminado la ejecución del contrato, un archivo plano
correspondiente al inventario único documental del fondo custodiado.
3.2.2.21.Garantizar que los servicios y elementos entregados cumplan con las
especificaciones consignadas en la propuesta y según lo exigido por el
Ministerio a través del supervisor designado.
3.2.2.22.Presentar la respectiva factura de cobro de manera oportuna y con los
requisitos de ley, la cual se entenderá aceptada únicamente cuando el supervisor del contrato tramite su pago ante el área financiera de la
entidad, requisito que conoce y acepta el contratista.
3.2.2.23.Aplicar la normatividad archivística vigente (Ley 594 de 2000 y sus
decretos, y acuerdo reglamentario aplicables para la ejecución del
contrato).</v>
          </cell>
          <cell r="AC265" t="str">
            <v>3.2.2.1. Prestar el servicio contratado con la debida celeridad y prontitud. 3.2.2.2. Presentar mensualmente la facturación correspondiente a los servicios prestados mensualmente. 3.2.2.3. Cumplir estrictamente, con idoneidad y oportunidad el objeto del contrato de acuerdo con las especificaciones contenidas en él, y en los estudios previos los cuales harán parte integral del presente contrato. 3.2.2.4. Mantener durante toda la ejecución del contrato los precios de los servicios ofertados, conforme a la propuesta comercial. 3.2.2.5. Cumplir con las normas técnicas, en especial las que se reglamentan en el artículo 13 de la Ley 594 de 2000 y el Acuerdo 001 de 2024, sobre las condiciones físicas necesarias para la construcción o la adecuación de edificios y áreas de custodia documental (ubicación, aspectos estructurales, capacidad de almacenamiento, estantería, distribución, redes de servicios, adecuaciones locativas, entre otros) y que los riesgos sean mitigados. 3.2.2.6. Asistir a las reuniones que sean programadas por el supervisor del contrato. 3.2.2.7. Establecer de común acuerdo con el supervisor, el protocolo para la atención de consultas conforme a las especificaciones técnicas contenidos en los estudios previos. 3.2.2.8. Suministrar los elementos requeridos por el Ministerio, hasta el agotamiento de los recursos del contrato o su fecha de terminación. 3.2.2.9. Disponer de un área suficiente para custodiar y conservar la documentación la cual debe cumplir con lo establecido en el Capítulo 1, artículo 3.1.1 y 3.1.2 del Acuerdo No. 001 de 2024, sobre los requisitos para la administración de archivos. 3.2.2.10.Presentar un informe cada seis (6) meses de las condiciones ambientales, en el cual se evidencie un análisis del comportamiento de los factores de humedad relativa, temperatura y carga microbiológica del espacio de almacenamiento y custodia, conforme a lo establecido en el Acuerdo 001 de 2024 del Archivo General de la Nación. 3.2.2.11.Garantizar una adecuada manipulación de la documentación, contar con los elementos de control y aislamiento que garanticen la seguridad del acervo documental y demás parámetros establecidos en la norma anterior. 3.2.2.12.Responder las solicitudes presentadas por el Ministerio en los tiempos de entrega establecidos y de acuerdo al protocolo. 3.2.2.13.Permitir el servicio de consulta y préstamo en sitio (en sus instalaciones) conforme a las necesidades del Ministerio de Ciencia, Tecnología e Innovación. 3.2.2.14.Transportar la documentación del Ministerio, en vehículos con las características técnicas adecuadas que permitan su conservación. 3.2.2.15.Mantener actualizada la base de datos de los préstamos (cajas, expedientes y medios especiales) de acuerdo con los servicios prestados por el Ministerio y entregarla al finalizar la ejecución del contrato. 3.2.2.16.Contar con herramientas tecnológicas que permitan la georreferenciación de las cajas para la ubicación de la documentación. 3.2.2.17.Generar informe mensual en el cual se especifiquen los servicios prestados durante el mes a facturar. 3.2.2.18.Suministrar las cajas de archivo X-300 de acuerdo con los precios establecidos, y las especificaciones técnicas establecidas en el presente documento. 3.2.2.19.Asignar un (a) Director de proyecto, sin costo para el Ministerio, quien será el enlace entre la entidad y el contratista y velar porque sean atendidos en forma oportuna los requerimientos con relación al contrato. El proveedor se encargará de todas las prestaciones laborales que conlleven este proceso y los programas de seguridad industrial, por lo cual se entiende y acepta que el Ministerio no dispondrá de personal adicional, ni suministrara personal que colabore con actividades de tipo operativo, relacionadas con el cumplimiento del contrato a celebrarse como producto del presente proceso de selección. 3.2.2.20.Entregar, una vez terminado la ejecución del contrato, un archivo plano correspondiente al inventario único documental del fondo custodiado. 3.2.2.21.Garantizar que los servicios y elementos entregados cumplan con las especificaciones consignadas en la propuesta y según lo exigido por el Ministerio a través del supervisor designado. 3.2.2.22.Presentar la respectiva factura de cobro de manera oportuna y con los requisitos de ley, la cual se entenderá aceptada únicamente cuando el supervisor del contrato tramite su pago ante el área financiera de la entidad, requisito que conoce y acepta el contratista. 3.2.2.23.Aplicar la normatividad archivística vigente (Ley 594 de 2000 y sus decretos, y acuerdo reglamentario aplicables para la ejecución del contrato).</v>
          </cell>
          <cell r="AD265" t="str">
            <v>Dirección Administrativa y Financiera</v>
          </cell>
          <cell r="AE265" t="str">
            <v>ANDRES FELIPE VALENCIA LOPEZ</v>
          </cell>
          <cell r="AF265">
            <v>75097407</v>
          </cell>
          <cell r="AG265" t="str">
            <v>Secretaria General</v>
          </cell>
          <cell r="AH265">
            <v>46045</v>
          </cell>
          <cell r="AI265">
            <v>46050</v>
          </cell>
          <cell r="AJ265">
            <v>46387</v>
          </cell>
          <cell r="AK265">
            <v>337</v>
          </cell>
          <cell r="AL265">
            <v>176133912</v>
          </cell>
          <cell r="AM265" t="str">
            <v>No</v>
          </cell>
          <cell r="AN265">
            <v>0</v>
          </cell>
          <cell r="AO265">
            <v>3152</v>
          </cell>
          <cell r="AP265">
            <v>28626</v>
          </cell>
          <cell r="AQ265">
            <v>46045</v>
          </cell>
          <cell r="AR265" t="str">
            <v>A-02-02-01-003-008
A-02-02-02-008-004</v>
          </cell>
          <cell r="AS265" t="str">
            <v>FUNCIONAMIENTO</v>
          </cell>
          <cell r="AT265" t="str">
            <v>NACION</v>
          </cell>
          <cell r="AU265" t="str">
            <v>No</v>
          </cell>
          <cell r="AW265" t="str">
            <v>Supervisión</v>
          </cell>
          <cell r="AX265" t="str">
            <v>FANNY YANETH TORRES MESA</v>
          </cell>
          <cell r="AY265" t="str">
            <v>Cédula</v>
          </cell>
          <cell r="AZ265">
            <v>52065214</v>
          </cell>
          <cell r="BA265">
            <v>8</v>
          </cell>
          <cell r="BB265" t="str">
            <v xml:space="preserve">Profesional Especializado, Código 2028 Grado 19, de la Dirección Administrativa y Financiera – Coordinador Grupo Interno de Trabajo de Apoyo Logístico y Documental </v>
          </cell>
          <cell r="BE265" t="str">
            <v>NINGUNA</v>
          </cell>
          <cell r="BF265" t="str">
            <v>2 CUMPLIMIENTO</v>
          </cell>
          <cell r="BG265" t="str">
            <v>1 PÓLIZA</v>
          </cell>
          <cell r="CJ265">
            <v>46387</v>
          </cell>
          <cell r="CK265">
            <v>0</v>
          </cell>
          <cell r="CN265">
            <v>176133912</v>
          </cell>
          <cell r="CO265" t="e">
            <v>#N/A</v>
          </cell>
          <cell r="CP265" t="e">
            <v>#N/A</v>
          </cell>
          <cell r="CQ265" t="e">
            <v>#N/A</v>
          </cell>
          <cell r="CR265">
            <v>78131602</v>
          </cell>
          <cell r="CS265" t="str">
            <v>https://community.secop.gov.co/Public/Tendering/OpportunityDetail/Index?noticeUID=CO1.NTC.9705450&amp;isFromPublicArea=True&amp;isModal=true&amp;asPopupView=true</v>
          </cell>
          <cell r="CT265" t="str">
            <v>En Ejecucion</v>
          </cell>
          <cell r="CU265">
            <v>46053</v>
          </cell>
          <cell r="CW265" t="str">
            <v>ENERO</v>
          </cell>
          <cell r="CX265" t="e">
            <v>#N/A</v>
          </cell>
          <cell r="CY265">
            <v>10</v>
          </cell>
          <cell r="CZ265">
            <v>5</v>
          </cell>
        </row>
        <row r="266">
          <cell r="D266" t="str">
            <v>268-2026</v>
          </cell>
          <cell r="E266" t="str">
            <v>CPS-178-2026</v>
          </cell>
          <cell r="F266" t="str">
            <v>Contrato de Prestacion De Servicios Profesionales</v>
          </cell>
          <cell r="G266" t="str">
            <v>Contratación directa</v>
          </cell>
          <cell r="H266" t="str">
            <v>CAROLINA ROJAS RODRIGUEZ</v>
          </cell>
          <cell r="I266" t="str">
            <v>Cédula</v>
          </cell>
          <cell r="J266">
            <v>53003199</v>
          </cell>
          <cell r="K266">
            <v>3</v>
          </cell>
          <cell r="L266">
            <v>0</v>
          </cell>
          <cell r="M266" t="str">
            <v>Natural</v>
          </cell>
          <cell r="N266" t="str">
            <v>Ninguno</v>
          </cell>
          <cell r="O266">
            <v>30468</v>
          </cell>
          <cell r="P266">
            <v>46192</v>
          </cell>
          <cell r="Q266">
            <v>43</v>
          </cell>
          <cell r="R266" t="str">
            <v>INGENIERO INDUSTRIAL</v>
          </cell>
          <cell r="S266" t="str">
            <v xml:space="preserve">CARRERA 98 B  # 147 60 SUBA </v>
          </cell>
          <cell r="T266" t="str">
            <v>MADRID</v>
          </cell>
          <cell r="U266" t="str">
            <v>COLOMBIA</v>
          </cell>
          <cell r="V266" t="str">
            <v>CAROROLOASROD@GMAIL.COM</v>
          </cell>
          <cell r="W266">
            <v>3194425941</v>
          </cell>
          <cell r="X266" t="str">
            <v>NA</v>
          </cell>
          <cell r="Y266" t="str">
            <v>NA</v>
          </cell>
          <cell r="Z266" t="str">
            <v>Titulo profesional + titulo especializacion de 22 meses de experiencia profesional a 32 meses de experiencia profesional (Resolución 861 de 2025)</v>
          </cell>
          <cell r="AA266" t="str">
            <v>El contratista se obliga a prestar a la Entidad, con plena autonomía técnica y administrativa, los servicios profesionales especializados para apoyar a la Oficina Asesora de Planeación e Innovación Institucional en la ejecución, seguimiento y fortalecimiento de la Estrategia de Cierre de Brechas, Mejora Continua y Aprendizaje Organizacional, en el marco de los estándares del Sistema Integrado de Gestión SIG, con énfasis en implementación, seguimiento y sostenibilidad de las políticas de Transparencia y Gestión Documental, contribuyendo al mejoramiento del desempeño institucional y al cumplimiento de los lineamientos del Modelo Integrado de Planeación y Gestión–MIPG.</v>
          </cell>
          <cell r="AB266" t="str">
            <v xml:space="preserve">2.2.2.1. Desarrollar las actividades de orientación, seguimiento y análisis requeridas para que el Ministerio identifique, gestione y cierre brechas en el desempeño de las políticas de Compras y Contratación, y de Control Interno, formulando recomendaciones técnicas que promuevan la eficiencia, la transparencia y la mejora continua en la gestión institucional. 2.2.2.2. Acompañar técnica y metodológicamente a los procesos del Ministerio que le sean asignados, en la implementación, fortalecimiento y sostenibilidad de los elementos del Sistema Integrado de Gestión – SIG, desde el enfoque de segunda línea de defensa, promoviendo la articulación entre las políticas de gestión, los procesos y los resultados de la Entidad. 
2.2.2.3. Elaborar informes técnicos de seguimiento sobre el estado de avance y los resultados de las políticas, procesos, subsistemas, modelos referenciales y estrategias institucionales asignadas, en el marco de la Estrategia de Cierre de Brechas, Mejora Continua y Aprendizaje Organizacional, garantizando la trazabilidad, integridad y oportunidad de la información presentada.
2.2.2.4. Participar en las actividades de planeación, ejecución y seguimiento de las auditorías internas del Sistema Integrado de Gestión, colaborando en la construcción y actualización de la hoja de ruta para el mantenimiento de la certificación bajo la Norma Técnica Colombiana NTC ISO 9001, así como en la preparación de insumos para la Revisión por la Dirección y en el seguimiento a los planes de mejoramiento derivados de auditorías internas y externas.
2.2.2.5. Apoyar a la Secretaría Técnica del Comité de Gestión y Desempeño Sectorial e Institucional – CGDSI, en la consolidación y seguimiento de los planes establecidos en el Decreto 612 de 2018, la preparación de las actas, informes y evidencias de cumplimiento, y el seguimiento a los compromisos adquiridos en el marco del Comité.
2.2.2.6. Asistir de manera oportuna a las reuniones, mesas de trabajo, capacitaciones y demás espacios convocados en desarrollo de sus obligaciones contractuales, garantizando la entrega oportuna de los productos, reportes e informes derivados de sus actividades. </v>
          </cell>
          <cell r="AC266" t="str">
            <v xml:space="preserve">2.2.2.1. Desarrollar las actividades de orientación, seguimiento y análisis requeridas para que el Ministerio identifique, gestione y cierre brechas en el desempeño de las políticas de Compras y Contratación, y de Control Interno, formulando recomendaciones técnicas que promuevan la eficiencia, la transparencia y la mejora continua en la gestión institucional. 2.2.2.2. Acompañar técnica y metodológicamente a los procesos del Ministerio que le sean asignados, en la implementación, fortalecimiento y sostenibilidad de los elementos del Sistema Integrado de Gestión – SIG, desde el enfoque de segunda línea de defensa, promoviendo la articulación entre las políticas de gestión, los procesos y los resultados de la Entidad. 
2.2.2.3. Elaborar informes técnicos de seguimiento sobre el estado de avance y los resultados de las políticas, procesos, subsistemas, modelos referenciales y estrategias institucionales asignadas, en el marco de la Estrategia de Cierre de Brechas, Mejora Continua y Aprendizaje Organizacional, garantizando la trazabilidad, integridad y oportunidad de la información presentada.
2.2.2.4. Participar en las actividades de planeación, ejecución y seguimiento de las auditorías internas del Sistema Integrado de Gestión, colaborando en la construcción y actualización de la hoja de ruta para el mantenimiento de la certificación bajo la Norma Técnica Colombiana NTC ISO 9001, así como en la preparación de insumos para la Revisión por la Dirección y en el seguimiento a los planes de mejoramiento derivados de auditorías internas y externas.
2.2.2.5. Apoyar a la Secretaría Técnica del Comité de Gestión y Desempeño Sectorial e Institucional – CGDSI, en la consolidación y seguimiento de los planes establecidos en el Decreto 612 de 2018, la preparación de las actas, informes y evidencias de cumplimiento, y el seguimiento a los compromisos adquiridos en el marco del Comité.
2.2.2.6. Asistir de manera oportuna a las reuniones, mesas de trabajo, capacitaciones y demás espacios convocados en desarrollo de sus obligaciones contractuales, garantizando la entrega oportuna de los productos, reportes e informes derivados de sus actividades. </v>
          </cell>
          <cell r="AD266" t="str">
            <v>Oficina Asesora de Planeación e Innovación Institucional</v>
          </cell>
          <cell r="AE266" t="str">
            <v>ANDRES FELIPE VALENCIA LOPEZ</v>
          </cell>
          <cell r="AF266">
            <v>75097407</v>
          </cell>
          <cell r="AG266" t="str">
            <v>Secretaria General</v>
          </cell>
          <cell r="AH266">
            <v>46042</v>
          </cell>
          <cell r="AI266">
            <v>46044</v>
          </cell>
          <cell r="AJ266">
            <v>46224</v>
          </cell>
          <cell r="AK266">
            <v>180</v>
          </cell>
          <cell r="AL266">
            <v>42552492</v>
          </cell>
          <cell r="AM266" t="str">
            <v>No</v>
          </cell>
          <cell r="AN266">
            <v>7092082</v>
          </cell>
          <cell r="AS266" t="str">
            <v>INVERSION</v>
          </cell>
          <cell r="AT266" t="str">
            <v>NACION</v>
          </cell>
          <cell r="AU266" t="str">
            <v>No</v>
          </cell>
          <cell r="AW266" t="str">
            <v>Supervisión</v>
          </cell>
          <cell r="AX266" t="str">
            <v>CESAR FABIAN GOMEZ VEGA</v>
          </cell>
          <cell r="AY266" t="str">
            <v>Cédula</v>
          </cell>
          <cell r="AZ266">
            <v>79557492</v>
          </cell>
          <cell r="BA266">
            <v>9</v>
          </cell>
          <cell r="BB266" t="str">
            <v>Jefe Oficina Asesora de Planeacion e Innovacion Institucional</v>
          </cell>
          <cell r="BC266">
            <v>46044</v>
          </cell>
          <cell r="BD266">
            <v>46043</v>
          </cell>
          <cell r="BE266" t="str">
            <v>SEGUROS DEL ESTADO S.A.</v>
          </cell>
          <cell r="BF266" t="str">
            <v>2 CUMPLIMIENTO</v>
          </cell>
          <cell r="BG266" t="str">
            <v>1 PÓLIZA</v>
          </cell>
          <cell r="CJ266">
            <v>46224</v>
          </cell>
          <cell r="CK266">
            <v>0</v>
          </cell>
          <cell r="CN266">
            <v>42552492</v>
          </cell>
          <cell r="CO266" t="e">
            <v>#N/A</v>
          </cell>
          <cell r="CP266" t="e">
            <v>#N/A</v>
          </cell>
          <cell r="CQ266" t="e">
            <v>#N/A</v>
          </cell>
          <cell r="CR266">
            <v>80111600</v>
          </cell>
          <cell r="CS266" t="str">
            <v>https://community.secop.gov.co/Public/Tendering/OpportunityDetail/Index?noticeUID=CO1.NTC.9651703&amp;isFromPublicArea=True&amp;isModal=true&amp;asPopupView=true</v>
          </cell>
          <cell r="CT266" t="str">
            <v>En Ejecucion</v>
          </cell>
          <cell r="CU266">
            <v>46053</v>
          </cell>
          <cell r="CW266" t="str">
            <v>ENERO</v>
          </cell>
          <cell r="CX266" t="e">
            <v>#N/A</v>
          </cell>
          <cell r="CY266">
            <v>8</v>
          </cell>
          <cell r="CZ266" t="e">
            <v>#VALUE!</v>
          </cell>
        </row>
        <row r="267">
          <cell r="D267" t="str">
            <v>269-2026</v>
          </cell>
          <cell r="E267" t="str">
            <v>CPS-179-2026</v>
          </cell>
          <cell r="F267" t="str">
            <v>Contrato de Prestacion De Servicios Profesionales</v>
          </cell>
          <cell r="G267" t="str">
            <v>Contratación directa</v>
          </cell>
          <cell r="H267" t="str">
            <v>JENNY PAOLA MARTINEZ MORENO</v>
          </cell>
          <cell r="I267" t="str">
            <v>Cédula</v>
          </cell>
          <cell r="J267">
            <v>1015401286</v>
          </cell>
          <cell r="K267">
            <v>6</v>
          </cell>
          <cell r="L267" t="str">
            <v>FEMENINO</v>
          </cell>
          <cell r="M267" t="str">
            <v>Natural</v>
          </cell>
          <cell r="N267" t="str">
            <v>Ninguno</v>
          </cell>
          <cell r="O267">
            <v>31689</v>
          </cell>
          <cell r="P267">
            <v>46192</v>
          </cell>
          <cell r="Q267">
            <v>39</v>
          </cell>
          <cell r="R267" t="str">
            <v>ADMINISTRADOR DE EMPRESAS</v>
          </cell>
          <cell r="S267" t="str">
            <v>CARRERA 69 I # 69 -30</v>
          </cell>
          <cell r="T267" t="str">
            <v>BOGOTA D.C.</v>
          </cell>
          <cell r="U267" t="str">
            <v>COLOMBIA</v>
          </cell>
          <cell r="V267" t="str">
            <v>JENNYMAR-21@HOTMAIL.COM</v>
          </cell>
          <cell r="W267">
            <v>3177695408</v>
          </cell>
          <cell r="X267" t="str">
            <v>NA</v>
          </cell>
          <cell r="Y267" t="str">
            <v>NA</v>
          </cell>
          <cell r="Z267" t="str">
            <v>Titulo profesional de 0 a 21 mas meses de experiencia profesional (Resolución 861 de 2025)</v>
          </cell>
          <cell r="AA267" t="str">
            <v>El CONTRATISTA se obliga a prestar a la ENTIDAD, con plena autonomía, técnica y administrativa, los servicios profesionales a la Secretaría General del Ministerio de Ciencia, Tecnología e Innovación, en el proceso de orientación y servicio a la ciudadanía a través de los diferentes canales de atención dispuestos por la entidad, así como el trámite oportuno, radicación de las peticiones, quejas, reclamos, denuncias y sugerencias allegadas por los grupos de interés y de valor y gestión de calidad en el proceso, acorde con los procesos,
procedimientos definidos, las normas y políticas que regulan la materia.</v>
          </cell>
          <cell r="AB267" t="str">
            <v xml:space="preserve">2.2.2.1 Recibir, tramitar y dar respuesta a las solicitudes de información presentadas por los grupos de
interés y de valor a través de los canales de atención (chat virtual, canal telefónico, correo
electrónico y demás canales autorizados por el Ministerio) que le hayan sido asignadas, de
conformidad con el procedimiento definido que regulan la materia.
2.2.2.2 Apoyar el seguimiento y control a las peticiones, quejas, reclamos, denuncias y sugerencias
presentados por los grupos de interés y de valor, relacionados con la prestación de los servicios
de la entidad.
2.2.2.3 Apoyar el seguimiento y control a la calidad de las respuestas generadas de cara a los grupos de
interés y de valor con el fin de velar por la pertinencia de la información suministrada.
2.2.2.4 Participar en reuniones, mesas de trabajo, eventos y demás actividades programadas en materia
de atención al ciudadano, en las que sea convocado.
2.2.2.5 Apoyar el seguimiento a las solicitudes tipificadas como trámite y PQRSD escaladas a las otras
dependencias de la Entidad, para llevar un control y trazabilidad de las respuestas, de conformidad
con el proceso y los procedimientos definidos.
2.2.2.6 Apoyar la implementación de los lineamientos que emita la Secretaría General con el fin de cumplir
con las políticas de atención al ciudadano y de las estrategias que se formulen para mejorar la
gestión de las peticiones, quejas, reclamos, sugerencias y denuncias.
2.2.2.7 Apoyar la gestión de los asuntos administrativos relacionados con el funcionamiento del equipo a
cargo de la atención al ciudadano.
2.2.2.8 Realizar informes de las peticiones, quejas, reclamos, sugerencias y denuncias por cada una de
las direcciones y demás reportes que sean solicitados.
2.2.2.9 Apoyar el seguimiento a la satisfacción y desarrollo en la medición de la experiencia de la
ciudadanía de conformidad con el modelo, la estrategia o los lineamientos de interacción con los
grupos de valor y los procesos de la entidad. </v>
          </cell>
          <cell r="AC267" t="str">
            <v xml:space="preserve">2.2.2.1 Recibir, tramitar y dar respuesta a las solicitudes de información presentadas por los grupos de interés y de valor a través de los canales de atención (chat virtual, canal telefónico, correo electrónico y demás canales autorizados por el Ministerio) que le hayan sido asignadas, de conformidad con el procedimiento definido que regulan la materia.
2.2.2.2 Apoyar el seguimiento y control a las peticiones, quejas, reclamos, denuncias y sugerencias presentados por los grupos de interés y de valor, relacionados con la prestación de los servicios de la entidad.
2.2.2.3 Apoyar el seguimiento y control a la calidad de las respuestas generadas de cara a los grupos de interés y de valor con el fin de velar por la pertinencia de la información suministrada.
2.2.2.4 Participar en reuniones, mesas de trabajo, eventos y demás actividades programadas en materia de atención al ciudadano, en las que sea convocado.
2.2.2.5 Apoyar el seguimiento a las solicitudes tipificadas como trámite y PQRSD escaladas a las otras dependencias de la Entidad, para llevar un control y trazabilidad de las respuestas, de conformidad con el proceso y los procedimientos definidos.
2.2.2.6 Apoyar la implementación de los lineamientos que emita la Secretaría General con el fin de cumplir con las políticas de atención al ciudadano y de las estrategias que se formulen para mejorar la gestión de las peticiones, quejas, reclamos, sugerencias y denuncias.
2.2.2.7 Apoyar la gestión de los asuntos administrativos relacionados con el funcionamiento del equipo a cargo de la atención al ciudadano.
2.2.2.8 Realizar informes de las peticiones, quejas, reclamos, sugerencias y denuncias por cada una de las direcciones y demás reportes que sean solicitados.
2.2.2.9 Apoyar el seguimiento a la satisfacción y desarrollo en la medición de la experiencia de la ciudadanía de conformidad con el modelo, la estrategia o los lineamientos de interacción con los grupos de valor y los procesos de la entidad. </v>
          </cell>
          <cell r="AD267" t="str">
            <v>Secretaría General</v>
          </cell>
          <cell r="AE267" t="str">
            <v>ANDRES FELIPE VALENCIA LOPEZ</v>
          </cell>
          <cell r="AF267">
            <v>75097407</v>
          </cell>
          <cell r="AG267" t="str">
            <v>Secretaria General</v>
          </cell>
          <cell r="AH267">
            <v>46044</v>
          </cell>
          <cell r="AI267">
            <v>46045</v>
          </cell>
          <cell r="AJ267">
            <v>46225</v>
          </cell>
          <cell r="AK267">
            <v>180</v>
          </cell>
          <cell r="AL267">
            <v>21000000</v>
          </cell>
          <cell r="AM267" t="str">
            <v>No</v>
          </cell>
          <cell r="AN267">
            <v>3800000</v>
          </cell>
          <cell r="AS267" t="str">
            <v>INVERSION</v>
          </cell>
          <cell r="AT267" t="str">
            <v>NACION</v>
          </cell>
          <cell r="AU267" t="str">
            <v>No</v>
          </cell>
          <cell r="AW267" t="str">
            <v>Supervisión</v>
          </cell>
          <cell r="AX267" t="str">
            <v>ANDRES FELIPE VALENCIA LOPEZ</v>
          </cell>
          <cell r="AY267" t="str">
            <v>Cédula</v>
          </cell>
          <cell r="AZ267">
            <v>75097407</v>
          </cell>
          <cell r="BA267">
            <v>3</v>
          </cell>
          <cell r="BB267">
            <v>0</v>
          </cell>
          <cell r="BC267">
            <v>46044</v>
          </cell>
          <cell r="BD267">
            <v>46044</v>
          </cell>
          <cell r="BE267" t="str">
            <v>SEGUROS DEL ESTADO S.A.</v>
          </cell>
          <cell r="BF267" t="str">
            <v>2 CUMPLIMIENTO</v>
          </cell>
          <cell r="BG267" t="str">
            <v>1 PÓLIZA</v>
          </cell>
          <cell r="BN267">
            <v>820000</v>
          </cell>
          <cell r="BO267">
            <v>46162</v>
          </cell>
          <cell r="BP267">
            <v>46168</v>
          </cell>
          <cell r="BQ267">
            <v>21000000</v>
          </cell>
          <cell r="CJ267">
            <v>46225</v>
          </cell>
          <cell r="CK267">
            <v>820000</v>
          </cell>
          <cell r="CM267" t="str">
            <v>ADICION Y OBLIGACIONES ESPECIFICAS //</v>
          </cell>
          <cell r="CN267">
            <v>21820000</v>
          </cell>
          <cell r="CO267" t="e">
            <v>#N/A</v>
          </cell>
          <cell r="CP267" t="e">
            <v>#N/A</v>
          </cell>
          <cell r="CQ267" t="e">
            <v>#N/A</v>
          </cell>
          <cell r="CR267">
            <v>80111600</v>
          </cell>
          <cell r="CS267" t="str">
            <v>https://community.secop.gov.co/Public/Tendering/OpportunityDetail/Index?noticeUID=CO1.NTC.9662266&amp;isFromPublicArea=True&amp;isModal=true&amp;asPopupView=true</v>
          </cell>
          <cell r="CT267" t="str">
            <v>En Ejecucion</v>
          </cell>
          <cell r="CU267">
            <v>46053</v>
          </cell>
          <cell r="CV267">
            <v>46173</v>
          </cell>
          <cell r="CW267" t="str">
            <v>MAYO</v>
          </cell>
          <cell r="CX267" t="e">
            <v>#N/A</v>
          </cell>
          <cell r="CY267">
            <v>5</v>
          </cell>
          <cell r="CZ267" t="e">
            <v>#VALUE!</v>
          </cell>
        </row>
        <row r="268">
          <cell r="D268" t="str">
            <v>270-2026</v>
          </cell>
          <cell r="E268" t="str">
            <v>CPS-180-2026</v>
          </cell>
          <cell r="F268" t="str">
            <v>Contrato de Prestacion De Servicios Profesionales</v>
          </cell>
          <cell r="G268" t="str">
            <v>Contratación directa</v>
          </cell>
          <cell r="H268" t="str">
            <v>EMMANUEL DAVID GUAUQUE PEREZ</v>
          </cell>
          <cell r="I268" t="str">
            <v>Cédula</v>
          </cell>
          <cell r="J268">
            <v>1000522214</v>
          </cell>
          <cell r="K268">
            <v>0</v>
          </cell>
          <cell r="L268" t="str">
            <v>MASCULINO</v>
          </cell>
          <cell r="M268" t="str">
            <v>Natural</v>
          </cell>
          <cell r="N268" t="str">
            <v>Ninguno</v>
          </cell>
          <cell r="O268">
            <v>37105</v>
          </cell>
          <cell r="P268">
            <v>46192</v>
          </cell>
          <cell r="Q268">
            <v>24</v>
          </cell>
          <cell r="R268" t="str">
            <v>ADMINISTRADOR PUBLICO</v>
          </cell>
          <cell r="S268" t="str">
            <v xml:space="preserve">CALLE 58 C SUR  # 47 8 </v>
          </cell>
          <cell r="T268" t="str">
            <v>BOGOTA D.C.</v>
          </cell>
          <cell r="U268" t="str">
            <v>COLOMBIA</v>
          </cell>
          <cell r="V268" t="str">
            <v>EMMANUELGUAUQUE9@GMAIL.COM</v>
          </cell>
          <cell r="W268">
            <v>3193670393</v>
          </cell>
          <cell r="X268" t="str">
            <v>NA</v>
          </cell>
          <cell r="Y268" t="str">
            <v>NA</v>
          </cell>
          <cell r="Z268" t="str">
            <v>Titulo profesional + titulo especializacion de 0 meses de experiencia profesional a 22 meses de experiencia profesional (Resolución 861 de 2025)</v>
          </cell>
          <cell r="AA268" t="str">
            <v>El contratista se obliga a prestar a la Entidad, con plena autonomía técnica y administrativa, los servicios profesionales especializados orientados al desarrollo, seguimiento y fortalecimiento de la Estrategia de Cierre de Brechas, Mejora Continua y Aprendizaje Organizacional, en el marco de los estándares del Sistema Integrado de Gestión SIG, con énfasis en la implementación, seguimiento y sostenibilidad de las políticas de Talento Humano, contribuyendo al fortalecimiento institucional y al cumplimiento de los lineamientos del Modelo Integrado de Planeación y Gestión – MIPG.</v>
          </cell>
          <cell r="AB268" t="str">
            <v xml:space="preserve">2.2.2.1. Ejecutar acciones de acompañamiento que permitan identificar y reducir las brechas existentes en
el desempeño institucional frente a las políticas de Talento Humano y de Seguimiento y Evaluación,
formulando propuestas de mejora y generando evidencias de avance en la gestión.
2.2.2.2. Brindar asistencia técnica y metodológica a los procesos del Ministerio que le sean designados,
para el fortalecimiento de los componentes del Sistema Integrado de Gestión – SIG, actuando bajo el
enfoque de segunda línea de defensa y promoviendo la articulación con las políticas institucionales y
los modelos de gestión aplicables.
2.2.2.3. Producir informes técnicos y documentos de seguimiento sobre el estado de avance, resultados y
cumplimiento de las políticas, procesos, subsistemas, modelos referenciales y estrategias asignadas,
en el marco de la Estrategia de Cierre de Brechas, Mejora Continua y Aprendizaje Organizacional,
asegurando la consistencia, trazabilidad y oportunidad de la información reportada.
2.2.2.4. Participar en las actividades de planeación, ejecución y seguimiento de las auditorías internas del
Sistema Integrado de Gestión, colaborando en la construcción y actualización de la hoja de ruta para
el mantenimiento de la certificación bajo la Norma Técnica Colombiana NTC ISO 9001, así como en
la preparación de insumos para la Revisión por la Dirección y en el seguimiento a los planes de
mejoramiento derivados de auditorías internas y externas.
2.2.2.5. Apoyar técnicamente a la Secretaría Técnica del Comité de Gestión y Desempeño Sectorial e
Institucional – CGDSI, en la consolidación de la información relacionada con el seguimiento a los
planes establecidos en el Decreto 612 de 2018, la elaboración y custodia de actas, y el seguimiento
a los compromisos adoptados por las dependencias involucradas.
2.2.2.6. Asistir de manera oportuna a las reuniones, mesas de trabajo, capacitaciones y demás espacios
convocados en desarrollo de sus obligaciones contractuales, garantizando la entrega oportuna de los
productos, reportes e informes derivados de sus actividades. </v>
          </cell>
          <cell r="AC268" t="str">
            <v xml:space="preserve">2.2.2.1. Ejecutar acciones de acompañamiento que permitan identificar y reducir las brechas existentes en el desempeño institucional frente a las políticas de Talento Humano y de Seguimiento y Evaluación, formulando propuestas de mejora y generando evidencias de avance en la gestión.
2.2.2.2. Brindar asistencia técnica y metodológica a los procesos del Ministerio que le sean designados, para el fortalecimiento de los componentes del Sistema Integrado de Gestión – SIG, actuando bajo el enfoque de segunda línea de defensa y promoviendo la articulación con las políticas institucionales y los modelos de gestión aplicables.
2.2.2.3. Producir informes técnicos y documentos de seguimiento sobre el estado de avance, resultados y cumplimiento de las políticas, procesos, subsistemas, modelos referenciales y estrategias asignadas, en el marco de la Estrategia de Cierre de Brechas, Mejora Continua y Aprendizaje Organizacional, asegurando la consistencia, trazabilidad y oportunidad de la información reportada.
2.2.2.4. Participar en las actividades de planeación, ejecución y seguimiento de las auditorías internas del Sistema Integrado de Gestión, colaborando en la construcción y actualización de la hoja de ruta para el mantenimiento de la certificación bajo la Norma Técnica Colombiana NTC ISO 9001, así como en la preparación de insumos para la Revisión por la Dirección y en el seguimiento a los planes de mejoramiento derivados de auditorías internas y externas.
2.2.2.5. Apoyar técnicamente a la Secretaría Técnica del Comité de Gestión y Desempeño Sectorial e Institucional – CGDSI, en la consolidación de la información relacionada con el seguimiento a los planes establecidos en el Decreto 612 de 2018, la elaboración y custodia de actas, y el seguimiento a los compromisos adoptados por las dependencias involucradas.
2.2.2.6. Asistir de manera oportuna a las reuniones, mesas de trabajo, capacitaciones y demás espacios convocados en desarrollo de sus obligaciones contractuales, garantizando la entrega oportuna de los productos, reportes e informes derivados de sus actividades. </v>
          </cell>
          <cell r="AD268" t="str">
            <v>Oficina Asesora de Planeación e Innovación Institucional</v>
          </cell>
          <cell r="AE268" t="str">
            <v>ANDRES FELIPE VALENCIA LOPEZ</v>
          </cell>
          <cell r="AF268">
            <v>75097407</v>
          </cell>
          <cell r="AG268" t="str">
            <v>Secretaria General</v>
          </cell>
          <cell r="AH268">
            <v>46043</v>
          </cell>
          <cell r="AI268">
            <v>46044</v>
          </cell>
          <cell r="AJ268">
            <v>46224</v>
          </cell>
          <cell r="AK268">
            <v>180</v>
          </cell>
          <cell r="AL268">
            <v>38192400</v>
          </cell>
          <cell r="AM268" t="str">
            <v>No</v>
          </cell>
          <cell r="AN268">
            <v>6365400</v>
          </cell>
          <cell r="AS268" t="str">
            <v>INVERSION</v>
          </cell>
          <cell r="AT268" t="str">
            <v>NACION</v>
          </cell>
          <cell r="AU268" t="str">
            <v>No</v>
          </cell>
          <cell r="AW268" t="str">
            <v>Supervisión</v>
          </cell>
          <cell r="AX268" t="str">
            <v>CESAR FABIAN GOMEZ VEGA</v>
          </cell>
          <cell r="AY268" t="str">
            <v>Cédula</v>
          </cell>
          <cell r="AZ268">
            <v>79557492</v>
          </cell>
          <cell r="BA268">
            <v>9</v>
          </cell>
          <cell r="BB268" t="str">
            <v>Jefe Oficina Asesora de Planeacion e Innovacion Institucional</v>
          </cell>
          <cell r="BC268">
            <v>46043</v>
          </cell>
          <cell r="BD268">
            <v>46043</v>
          </cell>
          <cell r="BE268" t="str">
            <v>SEGUROS DEL ESTADO S.A.</v>
          </cell>
          <cell r="BF268" t="str">
            <v>2 CUMPLIMIENTO</v>
          </cell>
          <cell r="BG268" t="str">
            <v>1 PÓLIZA</v>
          </cell>
          <cell r="CJ268">
            <v>46224</v>
          </cell>
          <cell r="CK268">
            <v>0</v>
          </cell>
          <cell r="CN268">
            <v>38192400</v>
          </cell>
          <cell r="CO268" t="e">
            <v>#N/A</v>
          </cell>
          <cell r="CP268" t="e">
            <v>#N/A</v>
          </cell>
          <cell r="CQ268" t="e">
            <v>#N/A</v>
          </cell>
          <cell r="CR268">
            <v>80111600</v>
          </cell>
          <cell r="CS268" t="str">
            <v>https://community.secop.gov.co/Public/Tendering/OpportunityDetail/Index?noticeUID=CO1.NTC.9654610&amp;isFromPublicArea=True&amp;isModal=true&amp;asPopupView=true</v>
          </cell>
          <cell r="CT268" t="str">
            <v>En Ejecucion</v>
          </cell>
          <cell r="CU268">
            <v>46053</v>
          </cell>
          <cell r="CW268" t="str">
            <v>ENERO</v>
          </cell>
          <cell r="CX268" t="e">
            <v>#N/A</v>
          </cell>
          <cell r="CY268">
            <v>0</v>
          </cell>
          <cell r="CZ268" t="e">
            <v>#VALUE!</v>
          </cell>
        </row>
        <row r="269">
          <cell r="D269" t="str">
            <v>271-2026</v>
          </cell>
          <cell r="E269" t="str">
            <v>CPS-181-2026</v>
          </cell>
          <cell r="F269" t="str">
            <v>Contrato de Prestacion De Servicios Profesionales</v>
          </cell>
          <cell r="G269" t="str">
            <v>Contratación directa</v>
          </cell>
          <cell r="H269" t="str">
            <v>JUAN CARLOS RAMOS AVILA</v>
          </cell>
          <cell r="I269" t="str">
            <v>Cédula</v>
          </cell>
          <cell r="J269">
            <v>80496509</v>
          </cell>
          <cell r="K269">
            <v>6</v>
          </cell>
          <cell r="L269" t="str">
            <v>MASCULINO</v>
          </cell>
          <cell r="M269" t="str">
            <v>Natural</v>
          </cell>
          <cell r="N269" t="str">
            <v>Ninguno</v>
          </cell>
          <cell r="O269">
            <v>26818</v>
          </cell>
          <cell r="P269">
            <v>46192</v>
          </cell>
          <cell r="Q269">
            <v>53</v>
          </cell>
          <cell r="R269" t="str">
            <v xml:space="preserve">BIOLOGO	</v>
          </cell>
          <cell r="S269" t="str">
            <v xml:space="preserve">AVENIDA CALLE 145  # 85 80 TORRE 2 APARTAMENTO 305 </v>
          </cell>
          <cell r="T269" t="str">
            <v>CHIA</v>
          </cell>
          <cell r="U269" t="str">
            <v>COLOMBIA</v>
          </cell>
          <cell r="V269" t="str">
            <v>JUANRAMOS.AVILA@GMAIL.COM</v>
          </cell>
          <cell r="W269">
            <v>3133790624</v>
          </cell>
          <cell r="X269" t="str">
            <v>NA</v>
          </cell>
          <cell r="Y269" t="str">
            <v>NA</v>
          </cell>
          <cell r="Z269" t="str">
            <v>Titulo profesional + titulo especializacion de 0 meses de experiencia profesional a 22 meses de experiencia profesional (Resolución 861 de 2025)</v>
          </cell>
          <cell r="AA269" t="str">
            <v>El CONTRATISTA se obliga a prestar a LA ENTIDAD, con plena autonomía técnica y administrativa, los servicios profesionales especializados para apoyar la gestión e implementación de la Política Pública de Apropiación Social del Conocimiento en el marco de la CTeI, para el desarrollo de las diferentes líneas estratégicas con sus respectivos instrumentos y de manera transversal, dando estricto cumplimiento al proceso y procedimientos establecidos desde la Dirección de Capacidades y Apropiación del Conocimiento de Minciencias.</v>
          </cell>
          <cell r="AB269" t="str">
            <v>2.2.2.1. Apoyar la definición de lineamientos técnicos y realizar acompañamiento a los actores o entidades
en el marco de la Política Pública de Apropiación Social del Conocimiento (ASC), para fomentar el
desarrollo de procesos, programas y enfoque relacionados con la ASC dentro de la oferta institucional,
desde el equipo de Apropiación Social de la Dirección de Capacidades y Apropiación del Conocimiento.
2.2.2.2. Apoyar el diseño e implementación de nuevos instrumentos de ASC con enfoque de innovación
transformativa.
2.2.2.3. Apoyar el diseño, aplicación y validación de metodologías o instrumentos para la medición de
impacto de la Apropiación Social del Conocimiento.
2.2.2.4. Apoyar en el seguimiento técnico de los contratos y convenios que se requieran, según lo
solicitado por el supervisor o la Dirección.
2.2.2.5. Brindar apoyo en la evaluación o elaboración de conceptos técnicos relacionados con proyectos
de ASC o que incorporen dicho enfoque, según lo requerido por el supervisor o la Dirección.
2.2.2.6. Apoyar en la implementación de la política de ASC, específicamente en la línea de Espacios para
la Gestión de la Apropiación Social del Conocimiento.</v>
          </cell>
          <cell r="AC269" t="str">
            <v>2.2.2.1. Apoyar la definición de lineamientos técnicos y realizar acompañamiento a los actores o entidades en el marco de la Política Pública de Apropiación Social del Conocimiento (ASC), para fomentar el desarrollo de procesos, programas y enfoque relacionados con la ASC dentro de la oferta institucional, desde el equipo de Apropiación Social de la Dirección de Capacidades y Apropiación del Conocimiento.
2.2.2.2. Apoyar el diseño e implementación de nuevos instrumentos de ASC con enfoque de innovación transformativa.
2.2.2.3. Apoyar el diseño, aplicación y validación de metodologías o instrumentos para la medición de impacto de la Apropiación Social del Conocimiento.
2.2.2.4. Apoyar en el seguimiento técnico de los contratos y convenios que se requieran, según lo solicitado por el supervisor o la Dirección.
2.2.2.5. Brindar apoyo en la evaluación o elaboración de conceptos técnicos relacionados con proyectos de ASC o que incorporen dicho enfoque, según lo requerido por el supervisor o la Dirección.
2.2.2.6. Apoyar en la implementación de la política de ASC, específicamente en la línea de Espacios para la Gestión de la Apropiación Social del Conocimiento.</v>
          </cell>
          <cell r="AD269" t="str">
            <v>Dirección de Capacidades y Apropiación del Conocimiento</v>
          </cell>
          <cell r="AE269" t="str">
            <v>ANDRES FELIPE VALENCIA LOPEZ</v>
          </cell>
          <cell r="AF269">
            <v>75097407</v>
          </cell>
          <cell r="AG269" t="str">
            <v>Secretaria General</v>
          </cell>
          <cell r="AH269">
            <v>46043</v>
          </cell>
          <cell r="AI269">
            <v>46043</v>
          </cell>
          <cell r="AJ269">
            <v>46223</v>
          </cell>
          <cell r="AK269">
            <v>180</v>
          </cell>
          <cell r="AL269">
            <v>38096916</v>
          </cell>
          <cell r="AM269" t="str">
            <v>No</v>
          </cell>
          <cell r="AN269">
            <v>6349486</v>
          </cell>
          <cell r="AS269" t="str">
            <v>INVERSION</v>
          </cell>
          <cell r="AT269" t="str">
            <v>NACION</v>
          </cell>
          <cell r="AU269" t="str">
            <v>No</v>
          </cell>
          <cell r="AW269" t="str">
            <v>Supervisión</v>
          </cell>
          <cell r="AX269" t="str">
            <v>RUDY AMANDA HURTADO GARCES</v>
          </cell>
          <cell r="AY269" t="str">
            <v>Cédula</v>
          </cell>
          <cell r="AZ269">
            <v>1064488437</v>
          </cell>
          <cell r="BA269">
            <v>3</v>
          </cell>
          <cell r="BB269">
            <v>0</v>
          </cell>
          <cell r="BC269">
            <v>46043</v>
          </cell>
          <cell r="BD269">
            <v>46043</v>
          </cell>
          <cell r="BE269" t="str">
            <v>SEGUROS DEL ESTADO S.A.</v>
          </cell>
          <cell r="BF269" t="str">
            <v>2 CUMPLIMIENTO</v>
          </cell>
          <cell r="BG269" t="str">
            <v>1 PÓLIZA</v>
          </cell>
          <cell r="CJ269">
            <v>46223</v>
          </cell>
          <cell r="CK269">
            <v>0</v>
          </cell>
          <cell r="CN269">
            <v>38096916</v>
          </cell>
          <cell r="CO269" t="e">
            <v>#N/A</v>
          </cell>
          <cell r="CP269" t="e">
            <v>#N/A</v>
          </cell>
          <cell r="CQ269" t="e">
            <v>#N/A</v>
          </cell>
          <cell r="CR269">
            <v>80111600</v>
          </cell>
          <cell r="CS269" t="str">
            <v>https://community.secop.gov.co/Public/Tendering/OpportunityDetail/Index?noticeUID=CO1.NTC.9655032&amp;isFromPublicArea=True&amp;isModal=true&amp;asPopupView=true</v>
          </cell>
          <cell r="CT269" t="str">
            <v>En Ejecucion</v>
          </cell>
          <cell r="CU269">
            <v>46053</v>
          </cell>
          <cell r="CW269" t="str">
            <v>ENERO</v>
          </cell>
          <cell r="CX269" t="e">
            <v>#N/A</v>
          </cell>
          <cell r="CY269">
            <v>5</v>
          </cell>
          <cell r="CZ269" t="e">
            <v>#VALUE!</v>
          </cell>
        </row>
        <row r="270">
          <cell r="D270" t="str">
            <v>272-2026</v>
          </cell>
          <cell r="E270" t="str">
            <v>CPS-182-2026</v>
          </cell>
          <cell r="F270" t="str">
            <v>Contrato de Prestacion De Servicios Profesionales</v>
          </cell>
          <cell r="G270" t="str">
            <v>Contratación directa</v>
          </cell>
          <cell r="H270" t="str">
            <v>NURY EDILMA MALAGON HERNANDEZ</v>
          </cell>
          <cell r="I270" t="str">
            <v>Cédula</v>
          </cell>
          <cell r="J270">
            <v>52837723</v>
          </cell>
          <cell r="K270">
            <v>9</v>
          </cell>
          <cell r="L270" t="str">
            <v>FEMENINO</v>
          </cell>
          <cell r="M270" t="str">
            <v>Natural</v>
          </cell>
          <cell r="N270" t="str">
            <v>Ninguno</v>
          </cell>
          <cell r="O270">
            <v>29966</v>
          </cell>
          <cell r="P270">
            <v>46192</v>
          </cell>
          <cell r="Q270">
            <v>44</v>
          </cell>
          <cell r="R270" t="str">
            <v>ABOGADO</v>
          </cell>
          <cell r="S270" t="str">
            <v>CLL 20 SUR # 53A-70</v>
          </cell>
          <cell r="T270" t="str">
            <v>EL CASTILLO</v>
          </cell>
          <cell r="U270" t="str">
            <v>COLOMBIA</v>
          </cell>
          <cell r="V270" t="str">
            <v>JCAMI1531@HOTMAIL.COM</v>
          </cell>
          <cell r="W270">
            <v>3125700816</v>
          </cell>
          <cell r="X270" t="str">
            <v>NA</v>
          </cell>
          <cell r="Y270" t="str">
            <v>NA</v>
          </cell>
          <cell r="Z270" t="str">
            <v>Titulo profesional + titulo especializacion de 22 meses de experiencia profesional a 32 meses de experiencia profesional (Resolución 861 de 2025)</v>
          </cell>
          <cell r="AA270" t="str">
            <v>El CONTRATISTA se obliga a prestar a LA ENTIDAD, con plena autonomía técnica y administrativa, los servicios profesionales especializados a la Secretaría General del Ministerio de Ciencia, Tecnología e Innovación para apoyar las actividades relacionadas con la proyección, análisis, revisión de asuntos jurídicos y contractuales, de conformidad con el proceso, procedimientos definidos por la Entidad y las normas que regulan la materia.</v>
          </cell>
          <cell r="AB270" t="str">
            <v>2.2.2.1 Brindar apoyo en la proyección, revisión y consolidación de insumos de las
respuestas jurídicas a requerimientos y derechos de petición formulados por los
contratistas, proponentes, entes de control, autoridades administrativas, oficina
de control Interno y Congreso de la República, que le sean solicitadas y/o
asignadas.
2.2.2.2 Apoyar a la Secretaría General, en la revisión, seguimiento y gestión de los
trámites contractuales (incluida la etapa precontractual, contractual y
postcontractual) que le sean asignados, de conformidad con la normatividad,
junto con la publicación oportuna de los trámites contractuales adelantados en
las diferentes plataformas dispuestas por Colombia Compra Eficiente (SECOP I,
SECOP II y Tienda Virtual) en cumplimiento al cronograma dispuesto para cada
proceso.
2.2.2.3 Asistir a las audiencias, mesas de trabajo, reuniones y actividades programadas
a las cuales sea convocado.
2.2.2.4 Apoyar a la Secretaría General y a las diferentes dependencias del Ministerio, en
el análisis jurídico y elaboración de los actos administrativos, y en general todo
tipo de documento a expedir desde el Ministerio que le sea asignado.
2.2.2.5 Mantener actualizada la información de las bases de datos destinadas al
seguimiento y control de la gestión, de conformidad con la gestión adelantada a
los trámites asignados.
2.2.2.6 Realizar seguimiento y revisión a las bases de datos destinadas al seguimiento
y control del Ministerio de Ciencia Tecnología e Innovación.
2.2.2.7 Apoyar a la Secretaria Técnica del Consejo Nacional de Tecnologías de la
Información y las Comunicaciones -CONACTI-, respecto de la elaboración de;
citaciones, orden del día, actas y demás tramitos requeridos para su buen
desarrollo.</v>
          </cell>
          <cell r="AC270" t="str">
            <v>2.2.2.1 Brindar apoyo en la proyección, revisión y consolidación de insumos de las respuestas jurídicas a requerimientos y derechos de petición formulados por los contratistas, proponentes, entes de control, autoridades administrativas, oficina de control Interno y Congreso de la República, que le sean solicitadas y/o asignadas.
2.2.2.2 Apoyar a la Secretaría General, en la revisión, seguimiento y gestión de los trámites contractuales (incluida la etapa precontractual, contractual y postcontractual) que le sean asignados, de conformidad con la normatividad, junto con la publicación oportuna de los trámites contractuales adelantados en las diferentes plataformas dispuestas por Colombia Compra Eficiente (SECOP I, SECOP II y Tienda Virtual) en cumplimiento al cronograma dispuesto para cada proceso.
2.2.2.3 Asistir a las audiencias, mesas de trabajo, reuniones y actividades programadas a las cuales sea convocado.
2.2.2.4 Apoyar a la Secretaría General y a las diferentes dependencias del Ministerio, en el análisis jurídico y elaboración de los actos administrativos, y en general todo tipo de documento a expedir desde el Ministerio que le sea asignado.
2.2.2.5 Mantener actualizada la información de las bases de datos destinadas al seguimiento y control de la gestión, de conformidad con la gestión adelantada a los trámites asignados.
2.2.2.6 Realizar seguimiento y revisión a las bases de datos destinadas al seguimiento y control del Ministerio de Ciencia Tecnología e Innovación.
2.2.2.7 Apoyar a la Secretaria Técnica del Consejo Nacional de Tecnologías de la Información y las Comunicaciones -CONACTI-, respecto de la elaboración de; citaciones, orden del día, actas y demás tramitos requeridos para su buen desarrollo.</v>
          </cell>
          <cell r="AD270" t="str">
            <v>Secretaría General</v>
          </cell>
          <cell r="AE270" t="str">
            <v>ANDRES FELIPE VALENCIA LOPEZ</v>
          </cell>
          <cell r="AF270">
            <v>75097407</v>
          </cell>
          <cell r="AG270" t="str">
            <v>Secretaria General</v>
          </cell>
          <cell r="AH270">
            <v>46043</v>
          </cell>
          <cell r="AI270">
            <v>46044</v>
          </cell>
          <cell r="AJ270">
            <v>46224</v>
          </cell>
          <cell r="AK270">
            <v>180</v>
          </cell>
          <cell r="AL270">
            <v>42000000</v>
          </cell>
          <cell r="AM270" t="str">
            <v>No</v>
          </cell>
          <cell r="AN270">
            <v>7000000</v>
          </cell>
          <cell r="AS270" t="str">
            <v>INVERSION</v>
          </cell>
          <cell r="AT270" t="str">
            <v>NACION</v>
          </cell>
          <cell r="AU270" t="str">
            <v>No</v>
          </cell>
          <cell r="AW270" t="str">
            <v>Supervisión</v>
          </cell>
          <cell r="AX270" t="str">
            <v>ANDRES FELIPE VALENCIA LOPEZ</v>
          </cell>
          <cell r="AY270" t="str">
            <v>Cédula</v>
          </cell>
          <cell r="AZ270">
            <v>75097407</v>
          </cell>
          <cell r="BA270">
            <v>3</v>
          </cell>
          <cell r="BB270">
            <v>0</v>
          </cell>
          <cell r="BC270">
            <v>46044</v>
          </cell>
          <cell r="BD270">
            <v>46043</v>
          </cell>
          <cell r="BE270" t="str">
            <v>SEGUROS DEL ESTADO S.A.</v>
          </cell>
          <cell r="BF270" t="str">
            <v>2 CUMPLIMIENTO</v>
          </cell>
          <cell r="BG270" t="str">
            <v>1 PÓLIZA</v>
          </cell>
          <cell r="CJ270">
            <v>46224</v>
          </cell>
          <cell r="CK270">
            <v>0</v>
          </cell>
          <cell r="CN270">
            <v>42000000</v>
          </cell>
          <cell r="CO270" t="e">
            <v>#N/A</v>
          </cell>
          <cell r="CP270" t="e">
            <v>#N/A</v>
          </cell>
          <cell r="CQ270" t="e">
            <v>#N/A</v>
          </cell>
          <cell r="CR270">
            <v>80111600</v>
          </cell>
          <cell r="CS270" t="str">
            <v>https://community.secop.gov.co/Public/Tendering/OpportunityDetail/Index?noticeUID=CO1.NTC.9662361&amp;isFromPublicArea=True&amp;isModal=true&amp;asPopupView=true</v>
          </cell>
          <cell r="CT270" t="str">
            <v>En Ejecucion</v>
          </cell>
          <cell r="CU270">
            <v>46053</v>
          </cell>
          <cell r="CW270" t="str">
            <v>ENERO</v>
          </cell>
          <cell r="CX270" t="e">
            <v>#N/A</v>
          </cell>
          <cell r="CY270">
            <v>2</v>
          </cell>
          <cell r="CZ270" t="e">
            <v>#VALUE!</v>
          </cell>
        </row>
        <row r="271">
          <cell r="D271" t="str">
            <v>273-2026</v>
          </cell>
          <cell r="E271" t="str">
            <v>CPS-183-2026</v>
          </cell>
          <cell r="F271" t="str">
            <v>Contrato de Prestacion De Servicios Profesionales</v>
          </cell>
          <cell r="G271" t="str">
            <v>Contratación directa</v>
          </cell>
          <cell r="H271" t="str">
            <v>DIEGO MAURICIO PEÑALOZA CASTRO</v>
          </cell>
          <cell r="I271" t="str">
            <v>Cédula</v>
          </cell>
          <cell r="J271">
            <v>1018407926</v>
          </cell>
          <cell r="K271">
            <v>1</v>
          </cell>
          <cell r="L271" t="str">
            <v>MASCULINO</v>
          </cell>
          <cell r="M271" t="str">
            <v>Natural</v>
          </cell>
          <cell r="N271" t="str">
            <v>Ninguno</v>
          </cell>
          <cell r="O271">
            <v>31782</v>
          </cell>
          <cell r="P271">
            <v>46192</v>
          </cell>
          <cell r="Q271">
            <v>39</v>
          </cell>
          <cell r="R271" t="str">
            <v>ABOGADO</v>
          </cell>
          <cell r="S271" t="str">
            <v>CALLE 175 64 40</v>
          </cell>
          <cell r="T271" t="str">
            <v>BOGOTA D.C.</v>
          </cell>
          <cell r="U271" t="str">
            <v>COLOMBIA</v>
          </cell>
          <cell r="V271" t="str">
            <v>DPEALOZA@HOTMAIL.COM</v>
          </cell>
          <cell r="W271">
            <v>3214789625</v>
          </cell>
          <cell r="X271" t="str">
            <v>NA</v>
          </cell>
          <cell r="Y271" t="str">
            <v>NA</v>
          </cell>
          <cell r="Z271" t="str">
            <v>Titulo profesional + titulo especializacion de 22 meses de experiencia profesional a 32 meses de experiencia profesional (Resolución 861 de 2025)</v>
          </cell>
          <cell r="AA271" t="str">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ell>
          <cell r="AB271"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Prestar orientación y acompañamiento jurídico a las dependencias de la
Entidad en la estructuración y desarrollo de los procesos contractuales, en el marco
de las competencias asignadas a la Secretaría General y conforme a la normativa
vigente en materia de contratación estatal.
2.2.2.3. Asistir a las audiencias, mesas de trabajo, reuniones y actividades
programadas a las cuales sea convocado.
2.2.2.4. Participar activamente en la gestión del Comité de Contratación, lo que
incluye realizar la convocatoria a las sesiones, verificar que la citación cuente con los
documentos de soporte de los temas a tratar, preparar las presentaciones y demás
documentos requeridos para la revisión de los miembros, asistir a las sesiones
correspondientes, elaborar las actas de las reuniones en las que participe como
abogado asignado a los procesos presentados, y conformar el archivo con la
información socializada al comité.
2.2.2.5. Publicar oportunamente los documentos elabora2.2.2.7. Hacer parte de los comités verificadores y evaluadores desde el componente
jurídico, en desarrollo de los procesos de contratación adelantados por el Ministerio,
y que le sean designados por la Ordenación del Gasto.dos en cada una de las
etapas de los procesos de contratación en la plataforma SECOP II, así como en el
repositorio de gestión documental que disponga el Ministerio, en cumplimiento de la
normatividad vigente, propendiendo por la completitud del expediente contractual en
el marco de las competencias asignadas a la SEGEL .
2.2.2.6 Mantener actualizada la información de las bases de datos destinadas al
seguimiento y control de la gestión, de conformidad con la gestión adelantada a los
trámites asignados. 
2.2.2.7. Hacer parte de los comités verificadores y evaluadores desde el componente
jurídico, en desarrollo de los procesos de contratación adelantados por el Ministerio,
y que le sean designados por la Ordenación del Gasto.
2.2.2.8. Apoyar a la secretaría general en la atención de auditorías internas y externas
de la cual sea objeto, brindando apoyo en la proyección a las respuestas de los
requerimientos que se den en el marco de las referidas auditorías.
2.2.2.9. Apoyar la revisión y trámite de liquidación o cierre de contratos y/o convenios
que le sean asignados.</v>
          </cell>
          <cell r="AC271"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Prestar orientación y acompañamiento jurídico a las dependencias de la Entidad en la estructuración y desarrollo de los procesos contractuales, en el marco de las competencias asignadas a la Secretaría General y conforme a la normativa vigente en materia de contratación estatal.
2.2.2.3. Asistir a las audiencias, mesas de trabajo, reuniones y actividades programadas a las cuales sea convocado.
2.2.2.4. Participar activamente en la gestión del Comité de Contratación, lo que incluye realizar la convocatoria a las sesiones, verificar que la citación cuente con los documentos de soporte de los temas a tratar, preparar las presentaciones y demás documentos requeridos para la revisión de los miembros, asistir a las sesiones correspondientes, elaborar las actas de las reuniones en las que participe como abogado asignado a los procesos presentados, y conformar el archivo con la información socializada al comité.
2.2.2.5. Publicar oportunamente los documentos elabora2.2.2.7. Hacer parte de los comités verificadores y evaluadores desde el componente jurídico, en desarrollo de los procesos de contratación adelantados por el Ministerio, y que le sean designados por la Ordenación del Gasto.dos en cada una de las etapas de los procesos de contratación en la plataforma SECOP II, así como en el repositorio de gestión documental que disponga el Ministerio, en cumplimiento de la normatividad vigente, propendiendo por la completitud del expediente contractual en el marco de las competencias asignadas a la SEGEL .
2.2.2.6 Mantener actualizada la información de las bases de datos destinadas al seguimiento y control de la gestión, de conformidad con la gestión adelantada a los trámites asignados. 
2.2.2.7. Hacer parte de los comités verificadores y evaluadores desde el componente jurídico, en desarrollo de los procesos de contratación adelantados por el Ministerio, y que le sean designados por la Ordenación del Gasto.
2.2.2.8. Apoyar a la secretaría general en la atención de auditorías internas y externas de la cual sea objeto, brindando apoyo en la proyección a las respuestas de los requerimientos que se den en el marco de las referidas auditorías.
2.2.2.9. Apoyar la revisión y trámite de liquidación o cierre de contratos y/o convenios que le sean asignados.</v>
          </cell>
          <cell r="AD271" t="str">
            <v>Secretaría General</v>
          </cell>
          <cell r="AE271" t="str">
            <v>ANDRES FELIPE VALENCIA LOPEZ</v>
          </cell>
          <cell r="AF271">
            <v>75097407</v>
          </cell>
          <cell r="AG271" t="str">
            <v>Secretaria General</v>
          </cell>
          <cell r="AH271">
            <v>46043</v>
          </cell>
          <cell r="AI271">
            <v>46049</v>
          </cell>
          <cell r="AJ271">
            <v>46229</v>
          </cell>
          <cell r="AK271">
            <v>180</v>
          </cell>
          <cell r="AL271">
            <v>47400000</v>
          </cell>
          <cell r="AM271" t="str">
            <v>No</v>
          </cell>
          <cell r="AN271">
            <v>7900000</v>
          </cell>
          <cell r="AS271" t="str">
            <v>INVERSION</v>
          </cell>
          <cell r="AT271" t="str">
            <v>NACION</v>
          </cell>
          <cell r="AU271" t="str">
            <v>No</v>
          </cell>
          <cell r="AW271" t="str">
            <v>Supervisión</v>
          </cell>
          <cell r="AX271" t="str">
            <v>ANDRES FELIPE VALENCIA LOPEZ</v>
          </cell>
          <cell r="AY271" t="str">
            <v>Cédula</v>
          </cell>
          <cell r="AZ271">
            <v>75097407</v>
          </cell>
          <cell r="BA271">
            <v>3</v>
          </cell>
          <cell r="BB271">
            <v>0</v>
          </cell>
          <cell r="BC271">
            <v>46049</v>
          </cell>
          <cell r="BD271">
            <v>46048</v>
          </cell>
          <cell r="BE271" t="str">
            <v>SEGUROS DEL ESTADO S.A.</v>
          </cell>
          <cell r="BF271" t="str">
            <v>2 CUMPLIMIENTO</v>
          </cell>
          <cell r="BG271" t="str">
            <v>1 PÓLIZA</v>
          </cell>
          <cell r="CJ271">
            <v>46229</v>
          </cell>
          <cell r="CK271">
            <v>0</v>
          </cell>
          <cell r="CN271">
            <v>47400000</v>
          </cell>
          <cell r="CO271" t="e">
            <v>#N/A</v>
          </cell>
          <cell r="CP271" t="e">
            <v>#N/A</v>
          </cell>
          <cell r="CQ271" t="e">
            <v>#N/A</v>
          </cell>
          <cell r="CR271">
            <v>80111600</v>
          </cell>
          <cell r="CS271" t="str">
            <v>https://community.secop.gov.co/Public/Tendering/OpportunityDetail/Index?noticeUID=CO1.NTC.9662380&amp;isFromPublicArea=True&amp;isModal=true&amp;asPopupView=true</v>
          </cell>
          <cell r="CT271" t="str">
            <v>En Ejecucion</v>
          </cell>
          <cell r="CU271">
            <v>46053</v>
          </cell>
          <cell r="CW271" t="str">
            <v>ENERO</v>
          </cell>
          <cell r="CX271" t="e">
            <v>#N/A</v>
          </cell>
          <cell r="CY271">
            <v>1</v>
          </cell>
          <cell r="CZ271" t="e">
            <v>#VALUE!</v>
          </cell>
        </row>
        <row r="272">
          <cell r="D272" t="str">
            <v>274-2026</v>
          </cell>
          <cell r="E272" t="str">
            <v>CPS-184-2026</v>
          </cell>
          <cell r="F272" t="str">
            <v>Contrato de Prestacion De Servicios Profesionales</v>
          </cell>
          <cell r="G272" t="str">
            <v>Contratación directa</v>
          </cell>
          <cell r="H272" t="str">
            <v>ANDERSON STEVE RABA ENCISO</v>
          </cell>
          <cell r="I272" t="str">
            <v>Cédula</v>
          </cell>
          <cell r="J272">
            <v>1022997673</v>
          </cell>
          <cell r="K272">
            <v>6</v>
          </cell>
          <cell r="L272" t="str">
            <v>MASCULINO</v>
          </cell>
          <cell r="M272" t="str">
            <v>Natural</v>
          </cell>
          <cell r="N272" t="str">
            <v>Ninguno</v>
          </cell>
          <cell r="O272">
            <v>34562</v>
          </cell>
          <cell r="P272">
            <v>46192</v>
          </cell>
          <cell r="Q272">
            <v>31</v>
          </cell>
          <cell r="R272" t="str">
            <v>INGENIERIA DE TELECOMUNICACIONES</v>
          </cell>
          <cell r="S272" t="str">
            <v>CARRERA 7 # 88 A 19 SUR CASA</v>
          </cell>
          <cell r="T272" t="str">
            <v>BOGOTA D.C.</v>
          </cell>
          <cell r="U272" t="str">
            <v>COLOMBIA</v>
          </cell>
          <cell r="V272" t="str">
            <v>ANRAEN94@HOTMAIL.COM</v>
          </cell>
          <cell r="W272">
            <v>3013795525</v>
          </cell>
          <cell r="X272" t="str">
            <v>NA</v>
          </cell>
          <cell r="Y272" t="str">
            <v>NA</v>
          </cell>
          <cell r="Z272" t="str">
            <v>Titulo profesional + titulo especializacion de 0 meses de experiencia profesional a 22 meses de experiencia profesional (Resolución 861 de 2025)</v>
          </cell>
          <cell r="AA272" t="str">
            <v>EL CONTRATISTA se compromete a prestar a la ENTIDAD, con plena autonomía técnica y administrativa, servicios profesionales para apoyar a la Oficina de Tecnologías y Sistemas de Información en la gestión de operación, monitoreo, soporte funcional, gestión de requerimientos y las demás actividades que se requieran para soportar los sistemas de información, procesos de gestión documental, Archivo (SGDA) y PQRSD del Ministerio de Ciencia Tecnología e Innovación</v>
          </cell>
          <cell r="AB272" t="str">
            <v>2.2.2.1. Gestionar la operación, disponibilidad y soporte funcional del SGDA y Orfeo, atendiendo y
gestionando requerimientos, incidentes y solicitudes de los usuarios, realizando el
monitoreo de desempeño, identificación de fallas y propuestas de optimización, conforme
a los procedimientos institucionales y mejores prácticas.
2.2.2.2.Apoyar la planificación, ejecución y seguimiento de proyectos tecnológicos del SGDA y
Orfeo, participando en la definición de mejoras evolutivas, integraciones con otros
sistemas, gestión de cambios en ambientes de pruebas y producción, y validación de
entregables asociados.
2.2.2.3.Configurar y gestionar pipelines de despliegue y entrega continua del SGDA y Orfeo,
automatizando procesos de implementación, gestionando ambientes de pruebas y
producción, y coordinando despliegues del sistema.
2.2.2.4.Monitorear el rendimiento y disponibilidad del SGDA y Orfeo, analizar logs y trazabilidad
del sistema, identificar cuellos de botella y proponer optimizaciones, manteniendo registro
detallado del estado de la plataforma.
2.2.2.5.Gestionar y articular con proveedores del SGDA y Orfeo y servicios externos, participando
en el seguimiento del contrato, el cumplimiento de los acuerdos de nivel de servicio, la
atención de requerimientos y solicitudes y validación de los entregables aportados.
2.2.2.6.Planificar y coordinar cambios en el SGDA y Orfeo en ambientes de pruebas y producción,
coordinando actividades de mantenimiento correctivo, preventivo y evolutivo, y
documentar cambios realizados.
2.2.2.7.Gestionar campañas de gestión del cambio con dependencias técnicas y proveedores ante
nuevas funcionalidades o ajustes en el sistema, coordinar capacitaciones a usuarios, brindar
asistencia técnica, colaborar en la transferencia de conocimiento y gestionar mecanismos
de soporte y servicios.
2.2.2.8.Verificar el cumplimiento normativo del SGDA y Orfeo, incluyendo Ley de Archivo,
transparencia activa, protección de datos personales y seguridad de la información,
elaborando y actualizando los procesos, procedimientos, manuales y documentación
técnica conforme a los lineamientos institucionales.
2.2.2.9.Participar en procesos de contratación relacionados con el SGDA, Orfeo y servicios de
gestión documental, incluyendo la evaluación de alternativas, brindando apoyo técnico en
la definición de especificaciones técnicas y criterios de aceptación, la evaluación de
propuestas y seguimiento contractual cuando corresponda.</v>
          </cell>
          <cell r="AC272" t="str">
            <v>2.2.2.1. Gestionar la operación, disponibilidad y soporte funcional del SGDA y Orfeo, atendiendo y gestionando requerimientos, incidentes y solicitudes de los usuarios, realizando el monitoreo de desempeño, identificación de fallas y propuestas de optimización, conforme a los procedimientos institucionales y mejores prácticas.
2.2.2.2.Apoyar la planificación, ejecución y seguimiento de proyectos tecnológicos del SGDA y Orfeo, participando en la definición de mejoras evolutivas, integraciones con otros sistemas, gestión de cambios en ambientes de pruebas y producción, y validación de entregables asociados.
2.2.2.3.Configurar y gestionar pipelines de despliegue y entrega continua del SGDA y Orfeo, automatizando procesos de implementación, gestionando ambientes de pruebas y producción, y coordinando despliegues del sistema.
2.2.2.4.Monitorear el rendimiento y disponibilidad del SGDA y Orfeo, analizar logs y trazabilidad del sistema, identificar cuellos de botella y proponer optimizaciones, manteniendo registro detallado del estado de la plataforma.
2.2.2.5.Gestionar y articular con proveedores del SGDA y Orfeo y servicios externos, participando en el seguimiento del contrato, el cumplimiento de los acuerdos de nivel de servicio, la atención de requerimientos y solicitudes y validación de los entregables aportados.
2.2.2.6.Planificar y coordinar cambios en el SGDA y Orfeo en ambientes de pruebas y producción, coordinando actividades de mantenimiento correctivo, preventivo y evolutivo, y documentar cambios realizados.
2.2.2.7.Gestionar campañas de gestión del cambio con dependencias técnicas y proveedores ante nuevas funcionalidades o ajustes en el sistema, coordinar capacitaciones a usuarios, brindar asistencia técnica, colaborar en la transferencia de conocimiento y gestionar mecanismos de soporte y servicios.
2.2.2.8.Verificar el cumplimiento normativo del SGDA y Orfeo, incluyendo Ley de Archivo, transparencia activa, protección de datos personales y seguridad de la información, elaborando y actualizando los procesos, procedimientos, manuales y documentación técnica conforme a los lineamientos institucionales.
2.2.2.9.Participar en procesos de contratación relacionados con el SGDA, Orfeo y servicios de gestión documental, incluyendo la evaluación de alternativas, brindando apoyo técnico en la definición de especificaciones técnicas y criterios de aceptación, la evaluación de propuestas y seguimiento contractual cuando corresponda.</v>
          </cell>
          <cell r="AD272" t="str">
            <v>Oficina de Tecnologías y Sistemas de Información</v>
          </cell>
          <cell r="AE272" t="str">
            <v>ANDRES FELIPE VALENCIA LOPEZ</v>
          </cell>
          <cell r="AF272">
            <v>75097407</v>
          </cell>
          <cell r="AG272" t="str">
            <v>Secretaria General</v>
          </cell>
          <cell r="AH272">
            <v>46048</v>
          </cell>
          <cell r="AI272">
            <v>46049</v>
          </cell>
          <cell r="AJ272">
            <v>46229</v>
          </cell>
          <cell r="AK272">
            <v>180</v>
          </cell>
          <cell r="AL272">
            <v>36000000</v>
          </cell>
          <cell r="AM272" t="str">
            <v>No</v>
          </cell>
          <cell r="AN272">
            <v>6000000</v>
          </cell>
          <cell r="AS272" t="str">
            <v>INVERSION</v>
          </cell>
          <cell r="AT272" t="str">
            <v>NACION</v>
          </cell>
          <cell r="AU272" t="str">
            <v>No</v>
          </cell>
          <cell r="AW272" t="str">
            <v>Supervisión</v>
          </cell>
          <cell r="AX272" t="str">
            <v>JOSE IGNACION ESPAÑOL PEREZ</v>
          </cell>
          <cell r="AY272" t="str">
            <v>Cédula</v>
          </cell>
          <cell r="AZ272">
            <v>79873235</v>
          </cell>
          <cell r="BA272">
            <v>7</v>
          </cell>
          <cell r="BB272">
            <v>0</v>
          </cell>
          <cell r="BC272">
            <v>46049</v>
          </cell>
          <cell r="BD272">
            <v>46049</v>
          </cell>
          <cell r="BE272" t="str">
            <v>SEGUROS DEL ESTADO S.A.</v>
          </cell>
          <cell r="BF272" t="str">
            <v>2 CUMPLIMIENTO</v>
          </cell>
          <cell r="BG272" t="str">
            <v>1 PÓLIZA</v>
          </cell>
          <cell r="CJ272">
            <v>46229</v>
          </cell>
          <cell r="CK272">
            <v>0</v>
          </cell>
          <cell r="CN272">
            <v>36000000</v>
          </cell>
          <cell r="CO272" t="e">
            <v>#N/A</v>
          </cell>
          <cell r="CP272" t="e">
            <v>#N/A</v>
          </cell>
          <cell r="CQ272" t="e">
            <v>#N/A</v>
          </cell>
          <cell r="CR272">
            <v>80111600</v>
          </cell>
          <cell r="CS272" t="str">
            <v>https://community.secop.gov.co/Public/Tendering/OpportunityDetail/Index?noticeUID=CO1.NTC.9673221&amp;isFromPublicArea=True&amp;isModal=true&amp;asPopupView=true</v>
          </cell>
          <cell r="CT272" t="str">
            <v>En Ejecucion</v>
          </cell>
          <cell r="CU272">
            <v>46053</v>
          </cell>
          <cell r="CW272" t="str">
            <v>ENERO</v>
          </cell>
          <cell r="CX272" t="e">
            <v>#N/A</v>
          </cell>
          <cell r="CY272">
            <v>5</v>
          </cell>
          <cell r="CZ272" t="e">
            <v>#VALUE!</v>
          </cell>
        </row>
        <row r="273">
          <cell r="D273" t="str">
            <v>275-2026</v>
          </cell>
          <cell r="E273" t="str">
            <v>CPS-185-2026</v>
          </cell>
          <cell r="F273" t="str">
            <v>Contrato de Prestacion De Servicios De Apoyo a La Gestion</v>
          </cell>
          <cell r="G273" t="str">
            <v>Contratación directa</v>
          </cell>
          <cell r="H273" t="str">
            <v>YOHANNA MILENA BARRERO</v>
          </cell>
          <cell r="I273" t="str">
            <v>Cédula</v>
          </cell>
          <cell r="J273">
            <v>1014201639</v>
          </cell>
          <cell r="K273">
            <v>0</v>
          </cell>
          <cell r="L273" t="str">
            <v>FEMENINO</v>
          </cell>
          <cell r="M273" t="str">
            <v>Natural</v>
          </cell>
          <cell r="N273" t="str">
            <v>Ninguno</v>
          </cell>
          <cell r="O273">
            <v>32691</v>
          </cell>
          <cell r="P273">
            <v>46192</v>
          </cell>
          <cell r="Q273">
            <v>36</v>
          </cell>
          <cell r="R273" t="str">
            <v>TECNICO PROFESIONAL EN DESARROLLO DE PROCESOS Y SERVICIOS BIBLIOTECARIOS</v>
          </cell>
          <cell r="S273" t="str">
            <v xml:space="preserve">CLL 74 BIS NO. 81 A - 37
</v>
          </cell>
          <cell r="T273" t="str">
            <v>BOGOTA D.C.</v>
          </cell>
          <cell r="U273" t="str">
            <v>COLOMBIA</v>
          </cell>
          <cell r="V273" t="str">
            <v>YOHANNABARRERO8@HOTMAIL.COM</v>
          </cell>
          <cell r="W273">
            <v>3143916038</v>
          </cell>
          <cell r="X273" t="str">
            <v>NA</v>
          </cell>
          <cell r="Y273" t="str">
            <v>NA</v>
          </cell>
          <cell r="Z273" t="str">
            <v>Titulo de tecnico de 0 a 12 meses de experiencia laboral (tecnico o tecnologo) o 24 meses de experiencia laboral relacionada (bachiller) (Resolución 861 de 2025)</v>
          </cell>
          <cell r="AA273" t="str">
            <v>El/La CONTRATISTA se obliga a prestar a la ENTIDAD, con plena autonomía, técnica y
administrativa, los servicios de técnico para el proceso de gestión documental implementando
los instrumentos archivísticos (TRD - TVD) para la correcta organización y administración de
los archivos del Ministerio de Ciencia, Tecnología e Innovación, conforme a la normatividad
archivística establecida para tal fin</v>
          </cell>
          <cell r="AB273" t="str">
            <v>2.2.2.1 Apoyar los procesos de clasificación y descripción de los expedientes físicos,
conforme a las series documentales y/o dependencias asignadas.
2.2.2.2 Apoyar los procesos de descripción documental, conforme a la ISAD (G)
teniendo en cuenta los lineamientos establecidos por el Archivo General de
la Nación.
2.2.2.3 Apoyar en la revisión y control de calidad de los expedientes organizados
por el equipo de trabajo en el marco de la implementación de los
instrumentos archivísticos.
2.2.2.4 Apoyar la actualización de los inventarios documentales de los expedientes
de las series documentales asignadas, aplicando el Formato Único de
Inventario Documental –FUID.
2.2.2.5 Apoyar los procesos de intervención requeridos para la conservación
documental de los archivos del Ministerio.
2.2.2.6 Apoyar las actividades operativas del Grupo de apoyo logístico y documental
que se requieran para la correcta conformación de los expedientes de las
series asignadas.
2.2.2.7 Diligenciar los formatos establecidos por gestión documental para el control
de las diferentes actividades y los que se encuentren asociados al proceso
de gestión documental.</v>
          </cell>
          <cell r="AC273" t="str">
            <v>2.2.2.1 Apoyar los procesos de clasificación y descripción de los expedientes físicos, conforme a las series documentales y/o dependencias asignadas.
2.2.2.2 Apoyar los procesos de descripción documental, conforme a la ISAD (G) teniendo en cuenta los lineamientos establecidos por el Archivo General de la Nación.
2.2.2.3 Apoyar en la revisión y control de calidad de los expedientes organizados por el equipo de trabajo en el marco de la implementación de los instrumentos archivísticos.
2.2.2.4 Apoyar la actualización de los inventarios documentales de los expedientes de las series documentales asignadas, aplicando el Formato Único de Inventario Documental –FUID.
2.2.2.5 Apoyar los procesos de intervención requeridos para la conservación documental de los archivos del Ministerio.
2.2.2.6 Apoyar las actividades operativas del Grupo de apoyo logístico y documental que se requieran para la correcta conformación de los expedientes de las series asignadas.
2.2.2.7 Diligenciar los formatos establecidos por gestión documental para el control de las diferentes actividades y los que se encuentren asociados al proceso de gestión documental.</v>
          </cell>
          <cell r="AD273" t="str">
            <v>Dirección Administrativa y Financiera</v>
          </cell>
          <cell r="AE273" t="str">
            <v>ANDRES FELIPE VALENCIA LOPEZ</v>
          </cell>
          <cell r="AF273">
            <v>75097407</v>
          </cell>
          <cell r="AG273" t="str">
            <v>Secretaria General</v>
          </cell>
          <cell r="AH273">
            <v>46043</v>
          </cell>
          <cell r="AI273">
            <v>46044</v>
          </cell>
          <cell r="AJ273">
            <v>46224</v>
          </cell>
          <cell r="AK273">
            <v>180</v>
          </cell>
          <cell r="AL273">
            <v>17786292</v>
          </cell>
          <cell r="AM273" t="str">
            <v>No</v>
          </cell>
          <cell r="AN273">
            <v>2964382</v>
          </cell>
          <cell r="AS273" t="str">
            <v>INVERSION</v>
          </cell>
          <cell r="AT273" t="str">
            <v>NACION</v>
          </cell>
          <cell r="AU273" t="str">
            <v>No</v>
          </cell>
          <cell r="AW273" t="str">
            <v>Supervisión</v>
          </cell>
          <cell r="AX273" t="str">
            <v>FANNY YANETH TORRES MESA</v>
          </cell>
          <cell r="AY273" t="str">
            <v>Cédula</v>
          </cell>
          <cell r="AZ273">
            <v>52065214</v>
          </cell>
          <cell r="BA273">
            <v>8</v>
          </cell>
          <cell r="BB273" t="str">
            <v xml:space="preserve">Profesional Especializado, Código 2028 Grado 19, de la Dirección Administrativa y Financiera – Coordinador Grupo Interno de Trabajo de Apoyo Logístico y Documental </v>
          </cell>
          <cell r="BC273">
            <v>46044</v>
          </cell>
          <cell r="BD273">
            <v>46044</v>
          </cell>
          <cell r="BE273" t="str">
            <v>SEGUROS DEL ESTADO S.A.</v>
          </cell>
          <cell r="BF273" t="str">
            <v>2 CUMPLIMIENTO</v>
          </cell>
          <cell r="BG273" t="str">
            <v>1 PÓLIZA</v>
          </cell>
          <cell r="CJ273">
            <v>46224</v>
          </cell>
          <cell r="CK273">
            <v>0</v>
          </cell>
          <cell r="CN273">
            <v>17786292</v>
          </cell>
          <cell r="CO273" t="e">
            <v>#N/A</v>
          </cell>
          <cell r="CP273" t="e">
            <v>#N/A</v>
          </cell>
          <cell r="CQ273" t="e">
            <v>#N/A</v>
          </cell>
          <cell r="CR273">
            <v>80111600</v>
          </cell>
          <cell r="CS273" t="str">
            <v>https://community.secop.gov.co/Public/Tendering/OpportunityDetail/Index?noticeUID=CO1.NTC.9670152&amp;isFromPublicArea=True&amp;isModal=true&amp;asPopupView=true</v>
          </cell>
          <cell r="CT273" t="str">
            <v>En Ejecucion</v>
          </cell>
          <cell r="CU273">
            <v>46053</v>
          </cell>
          <cell r="CW273" t="str">
            <v>ENERO</v>
          </cell>
          <cell r="CX273" t="e">
            <v>#N/A</v>
          </cell>
          <cell r="CY273">
            <v>0</v>
          </cell>
          <cell r="CZ273" t="e">
            <v>#VALUE!</v>
          </cell>
        </row>
        <row r="274">
          <cell r="D274" t="str">
            <v>276-2026</v>
          </cell>
          <cell r="E274" t="str">
            <v>CD-002-2026</v>
          </cell>
          <cell r="F274" t="str">
            <v>Arrendamiento y/o Adquisición De Inmuebles</v>
          </cell>
          <cell r="G274" t="str">
            <v>Contratación directa</v>
          </cell>
          <cell r="H274" t="str">
            <v>EDIFICIO T7 - T8 CIUDAD EMPRESARIAL SARMIENTO
ANGULO PH DUCTOS</v>
          </cell>
          <cell r="I274" t="str">
            <v>Nit</v>
          </cell>
          <cell r="J274">
            <v>900914246</v>
          </cell>
          <cell r="K274">
            <v>2</v>
          </cell>
          <cell r="L274" t="str">
            <v>PERSONA JURIDICA</v>
          </cell>
          <cell r="M274" t="str">
            <v>Jurídica</v>
          </cell>
          <cell r="N274" t="str">
            <v>Ninguno</v>
          </cell>
          <cell r="O274" t="str">
            <v>N/A</v>
          </cell>
          <cell r="P274">
            <v>46192</v>
          </cell>
          <cell r="Q274" t="e">
            <v>#VALUE!</v>
          </cell>
          <cell r="R274" t="str">
            <v>N/A</v>
          </cell>
          <cell r="S274" t="str">
            <v>CLL 26 57-83</v>
          </cell>
          <cell r="T274" t="str">
            <v>BOGOTA D.C.</v>
          </cell>
          <cell r="U274" t="str">
            <v>COLOMBIA</v>
          </cell>
          <cell r="V274" t="str">
            <v>GERENCIAT7T8@MTS.COM.CO</v>
          </cell>
          <cell r="W274">
            <v>3902389</v>
          </cell>
          <cell r="X274" t="str">
            <v>LEANDRA PAOLA MURCIA MOLARES</v>
          </cell>
          <cell r="Y274">
            <v>46670091</v>
          </cell>
          <cell r="Z274">
            <v>0</v>
          </cell>
          <cell r="AA274" t="str">
            <v>Conceder en arrendamiento a MINCIENCIAS el uso de las áreas comunes para la utilización de los ductos del Edificio T7/T8 Ciudad Empresarial Sarmiento Angulo P.H., para garantizar los servicios de conectividad de la Entidad.</v>
          </cell>
          <cell r="AB274" t="str">
            <v>2.2.2.1. Conceder el área objeto de este contrato en las fechas establecidas entre la
Administración del edificio y MINCIENCIAS, de acuerdo con las fechas en que se
requieran realizar instalaciones. En caso de requerirse, MINCIENCIAS podrá
solicitar y tramitar las licencias que considere necesarias para la explotación del
espacio asignado ente las autoridades respectivas, no sin antes haber solicitado la
aprobación de LA ADMINISTRACIÓN.
2.2.2.2. Conceder libre de gravámenes o limitaciones de uso, es decir libre de toda
obligación legal y contractual, al día en el pago de los servicios públicos y asume
toda responsabilidad por el incumplimiento de estas obligaciones.
2.2.2.3. Permitir el ingreso permanente, por el término de la duración total del contrato las
24 horas al día al personal autorizado por MINCIENCIAS junto con el
acompañamiento del área de mantenimiento del
edificio.
2.2.2.4. Recibir el área concedida una vez se dé la terminación del contrato en las mismas
condiciones en que las entregó salvo el deterioro causado por el uso normal del
área.
2.2.2.5. Garantizar el uso de ductos y áreas comunes por la Instalación de metros lineales
de cableado desde los sótanos 1, 2 y 3 hasta los pisos 2, 3 ,4, 5 y 6 de la torre 8
para MINCIENCIAS de acuerdo con la propuesta presentada.
2.2.2.6. Presentar la factura electrónica validada previamente por la DIAN, como requisito
necesario para el pago de los bienes y/o servicios contratados, conforme con las
disposiciones señaladas en el Decreto 358 del 5 de marzo de 2020, en
concordancia, con lo dispuesto en la Resolución No. 000042 del 5 de mayo de
2020.</v>
          </cell>
          <cell r="AC274" t="str">
            <v>2.2.2.1. Conceder el área objeto de este contrato en las fechas establecidas entre la Administración del edificio y MINCIENCIAS, de acuerdo con las fechas en que se requieran realizar instalaciones. En caso de requerirse, MINCIENCIAS podrá solicitar y tramitar las licencias que considere necesarias para la explotación del espacio asignado ente las autoridades respectivas, no sin antes haber solicitado la aprobación de LA ADMINISTRACIÓN.
2.2.2.2. Conceder libre de gravámenes o limitaciones de uso, es decir libre de toda obligación legal y contractual, al día en el pago de los servicios públicos y asume toda responsabilidad por el incumplimiento de estas obligaciones.
2.2.2.3. Permitir el ingreso permanente, por el término de la duración total del contrato las 24 horas al día al personal autorizado por MINCIENCIAS junto con el acompañamiento del área de mantenimiento del edificio.
2.2.2.4. Recibir el área concedida una vez se dé la terminación del contrato en las mismas condiciones en que las entregó salvo el deterioro causado por el uso normal del área.
2.2.2.5. Garantizar el uso de ductos y áreas comunes por la Instalación de metros lineales de cableado desde los sótanos 1, 2 y 3 hasta los pisos 2, 3 ,4, 5 y 6 de la torre 8 para MINCIENCIAS de acuerdo con la propuesta presentada.
2.2.2.6. Presentar la factura electrónica validada previamente por la DIAN, como requisito necesario para el pago de los bienes y/o servicios contratados, conforme con las disposiciones señaladas en el Decreto 358 del 5 de marzo de 2020, en concordancia, con lo dispuesto en la Resolución No. 000042 del 5 de mayo de 2020.</v>
          </cell>
          <cell r="AD274" t="str">
            <v>Dirección Administrativa y Financiera</v>
          </cell>
          <cell r="AE274" t="str">
            <v>ANDRES FELIPE VALENCIA LOPEZ</v>
          </cell>
          <cell r="AF274">
            <v>75097407</v>
          </cell>
          <cell r="AG274" t="str">
            <v>Secretaria General</v>
          </cell>
          <cell r="AH274">
            <v>46045</v>
          </cell>
          <cell r="AI274">
            <v>46045</v>
          </cell>
          <cell r="AJ274">
            <v>46225</v>
          </cell>
          <cell r="AK274">
            <v>180</v>
          </cell>
          <cell r="AL274">
            <v>4248337</v>
          </cell>
          <cell r="AM274" t="str">
            <v>No</v>
          </cell>
          <cell r="AN274">
            <v>0</v>
          </cell>
          <cell r="AO274">
            <v>27626</v>
          </cell>
          <cell r="AP274">
            <v>26626</v>
          </cell>
          <cell r="AQ274">
            <v>46045</v>
          </cell>
          <cell r="AR274" t="str">
            <v>A-02-02-02-007-002</v>
          </cell>
          <cell r="AS274" t="str">
            <v>FUNCIONAMIENTO</v>
          </cell>
          <cell r="AT274" t="str">
            <v>NACION</v>
          </cell>
          <cell r="AU274" t="str">
            <v>No</v>
          </cell>
          <cell r="AW274" t="str">
            <v>Supervisión</v>
          </cell>
          <cell r="AX274" t="str">
            <v>FANNY YANETH TORRES MESA</v>
          </cell>
          <cell r="AY274" t="str">
            <v>Cédula</v>
          </cell>
          <cell r="AZ274">
            <v>52065214</v>
          </cell>
          <cell r="BA274">
            <v>8</v>
          </cell>
          <cell r="BB274" t="str">
            <v xml:space="preserve">Profesional Especializado, Código 2028 Grado 19, de la Dirección Administrativa y Financiera – Coordinador Grupo Interno de Trabajo de Apoyo Logístico y Documental </v>
          </cell>
          <cell r="BE274" t="str">
            <v>NINGUNA</v>
          </cell>
          <cell r="BF274" t="str">
            <v>2 CUMPLIMIENTO</v>
          </cell>
          <cell r="BG274" t="str">
            <v>1 PÓLIZA</v>
          </cell>
          <cell r="CJ274">
            <v>46225</v>
          </cell>
          <cell r="CK274">
            <v>0</v>
          </cell>
          <cell r="CN274">
            <v>4248337</v>
          </cell>
          <cell r="CO274" t="e">
            <v>#N/A</v>
          </cell>
          <cell r="CP274" t="e">
            <v>#N/A</v>
          </cell>
          <cell r="CQ274" t="e">
            <v>#N/A</v>
          </cell>
          <cell r="CR274">
            <v>80131500</v>
          </cell>
          <cell r="CS274" t="str">
            <v>https://community.secop.gov.co/Public/Tendering/OpportunityDetail/Index?noticeUID=CO1.NTC.9718122&amp;isFromPublicArea=True&amp;isModal=true&amp;asPopupView=true</v>
          </cell>
          <cell r="CT274" t="str">
            <v>En Ejecucion</v>
          </cell>
          <cell r="CU274">
            <v>46053</v>
          </cell>
          <cell r="CW274" t="str">
            <v>ENERO</v>
          </cell>
          <cell r="CX274" t="e">
            <v>#N/A</v>
          </cell>
          <cell r="CY274">
            <v>9</v>
          </cell>
          <cell r="CZ274">
            <v>10</v>
          </cell>
        </row>
        <row r="275">
          <cell r="D275" t="str">
            <v>277-2026</v>
          </cell>
          <cell r="E275" t="str">
            <v>CD-004-2026</v>
          </cell>
          <cell r="F275" t="str">
            <v>Arrendamiento y/o Adquisición De Inmuebles</v>
          </cell>
          <cell r="G275" t="str">
            <v>Contratación directa</v>
          </cell>
          <cell r="H275" t="str">
            <v>CITY PARKING SAS</v>
          </cell>
          <cell r="I275" t="str">
            <v>Nit</v>
          </cell>
          <cell r="J275">
            <v>830050619</v>
          </cell>
          <cell r="K275">
            <v>3</v>
          </cell>
          <cell r="L275" t="str">
            <v>PERSONA JURIDICA</v>
          </cell>
          <cell r="M275" t="str">
            <v>Jurídica</v>
          </cell>
          <cell r="N275" t="str">
            <v>Ninguno</v>
          </cell>
          <cell r="O275" t="str">
            <v>N/A</v>
          </cell>
          <cell r="P275">
            <v>46192</v>
          </cell>
          <cell r="Q275" t="e">
            <v>#VALUE!</v>
          </cell>
          <cell r="R275" t="str">
            <v>N/A</v>
          </cell>
          <cell r="S275" t="str">
            <v>CALLE 103 N 14 A-53</v>
          </cell>
          <cell r="T275" t="str">
            <v>BOGOTA D.C.</v>
          </cell>
          <cell r="U275" t="str">
            <v>COLOMBIA</v>
          </cell>
          <cell r="V275" t="str">
            <v>COMERCIAL6@CITY-PARKING.COM</v>
          </cell>
          <cell r="W275">
            <v>6210355</v>
          </cell>
          <cell r="X275" t="str">
            <v>EDUARDO BAYON PARDO</v>
          </cell>
          <cell r="Y275">
            <v>79456198</v>
          </cell>
          <cell r="Z275">
            <v>0</v>
          </cell>
          <cell r="AA275" t="str">
            <v>Arrendamiento de un (1) parqueadero para el vehículo de placas BAK 992, de conformidad con los requerimientos que solicite el Ministerio de Ciencia, Tecnología e Innovación - MINCIENCIAS.</v>
          </cell>
          <cell r="AB275" t="str">
            <v>2.3.1. Garantizar al arrendatario (Minciencias) el uso del espacio adquirido en
arrendamiento para el parqueadero del vehículo durante las 24 horas
del día, todos los días, por el término de ejecución del contrato.
2.3.2. Mantener el valor del canon del arrendamiento ofrecido en la propuesta
durante toda la vigencia del contrato, salvo las modificaciones que haya
en materia legal con relación al incremento de la tarifa del IVA.
2.3.3. Disponer de un número celular, línea de fax y/o una cuenta de correo
electrónico, con el objeto de que se atiendan los requerimientos de
MINCIENCIAS en forma oportuna, así como informar el nombre de la
persona debidamente autorizada para mantener contacto con la Entidad.
2.3.4. Atender oportunamente cualquier tipo de requerimiento que el
supervisor del contrato solicite.
2.3.5. Asumir la seguridad del vehículo durante el tiempo en que se encuentre
en el parqueadero.
2.3.6. Responder por cualquier pérdida o daño del vehículo durante su
permanencia en sus instalaciones.
2.3.7. Las demás obligaciones derivadas de la naturaleza del contrato y de las
disposiciones comerciales y civiles pertinentes1.</v>
          </cell>
          <cell r="AC275" t="str">
            <v>2.3.1. Garantizar al arrendatario (Minciencias) el uso del espacio adquirido en arrendamiento para el parqueadero del vehículo durante las 24 horas del día, todos los días, por el término de ejecución del contrato.
2.3.2. Mantener el valor del canon del arrendamiento ofrecido en la propuesta durante toda la vigencia del contrato, salvo las modificaciones que haya en materia legal con relación al incremento de la tarifa del IVA.
2.3.3. Disponer de un número celular, línea de fax y/o una cuenta de correo electrónico, con el objeto de que se atiendan los requerimientos de MINCIENCIAS en forma oportuna, así como informar el nombre de la persona debidamente autorizada para mantener contacto con la Entidad.
2.3.4. Atender oportunamente cualquier tipo de requerimiento que el supervisor del contrato solicite.
2.3.5. Asumir la seguridad del vehículo durante el tiempo en que se encuentre en el parqueadero.
2.3.6. Responder por cualquier pérdida o daño del vehículo durante su permanencia en sus instalaciones.
2.3.7. Las demás obligaciones derivadas de la naturaleza del contrato y de las disposiciones comerciales y civiles pertinentes1.</v>
          </cell>
          <cell r="AD275" t="str">
            <v>Dirección Administrativa y Financiera</v>
          </cell>
          <cell r="AE275" t="str">
            <v>MIGUEL ANGEL LAVERDE SARMIENTO</v>
          </cell>
          <cell r="AF275">
            <v>1018406933</v>
          </cell>
          <cell r="AG275" t="str">
            <v>Directora Administrativa y Financiera</v>
          </cell>
          <cell r="AH275">
            <v>46049</v>
          </cell>
          <cell r="AI275">
            <v>46049</v>
          </cell>
          <cell r="AJ275">
            <v>46229</v>
          </cell>
          <cell r="AK275">
            <v>180</v>
          </cell>
          <cell r="AL275">
            <v>3888000</v>
          </cell>
          <cell r="AM275" t="str">
            <v>No</v>
          </cell>
          <cell r="AN275">
            <v>0</v>
          </cell>
          <cell r="AO275">
            <v>32626</v>
          </cell>
          <cell r="AP275">
            <v>31326</v>
          </cell>
          <cell r="AQ275">
            <v>46049</v>
          </cell>
          <cell r="AR275" t="str">
            <v>A-02-02-02-007-003</v>
          </cell>
          <cell r="AS275" t="str">
            <v>FUNCIONAMIENTO</v>
          </cell>
          <cell r="AT275" t="str">
            <v>NACION</v>
          </cell>
          <cell r="AU275" t="str">
            <v>No</v>
          </cell>
          <cell r="AW275" t="str">
            <v>Supervisión</v>
          </cell>
          <cell r="AX275" t="str">
            <v>FANNY YANETH TORRES MESA</v>
          </cell>
          <cell r="AY275" t="str">
            <v>Cédula</v>
          </cell>
          <cell r="AZ275">
            <v>52065214</v>
          </cell>
          <cell r="BA275">
            <v>8</v>
          </cell>
          <cell r="BB275" t="str">
            <v xml:space="preserve">Profesional Especializado, Código 2028 Grado 19, de la Dirección Administrativa y Financiera – Coordinador Grupo Interno de Trabajo de Apoyo Logístico y Documental </v>
          </cell>
          <cell r="BE275" t="str">
            <v>NINGUNA</v>
          </cell>
          <cell r="BF275" t="str">
            <v>2 CUMPLIMIENTO</v>
          </cell>
          <cell r="BG275" t="str">
            <v>1 PÓLIZA</v>
          </cell>
          <cell r="CJ275">
            <v>46229</v>
          </cell>
          <cell r="CK275">
            <v>0</v>
          </cell>
          <cell r="CN275">
            <v>3888000</v>
          </cell>
          <cell r="CO275" t="e">
            <v>#N/A</v>
          </cell>
          <cell r="CP275" t="e">
            <v>#N/A</v>
          </cell>
          <cell r="CQ275" t="e">
            <v>#N/A</v>
          </cell>
          <cell r="CR275">
            <v>95121644</v>
          </cell>
          <cell r="CS275" t="str">
            <v>https://community.secop.gov.co/Public/Tendering/OpportunityDetail/Index?noticeUID=CO1.NTC.9802058&amp;isFromPublicArea=True&amp;isModal=False</v>
          </cell>
          <cell r="CT275" t="str">
            <v>En Ejecucion</v>
          </cell>
          <cell r="CU275">
            <v>46053</v>
          </cell>
          <cell r="CW275" t="str">
            <v>ENERO</v>
          </cell>
          <cell r="CX275" t="e">
            <v>#N/A</v>
          </cell>
          <cell r="CY275">
            <v>8</v>
          </cell>
          <cell r="CZ275">
            <v>7</v>
          </cell>
        </row>
        <row r="276">
          <cell r="D276" t="str">
            <v>278-2026</v>
          </cell>
          <cell r="E276" t="str">
            <v>CPS-186-2026</v>
          </cell>
          <cell r="F276" t="str">
            <v>Contrato de Prestacion De Servicios De Apoyo a La Gestion</v>
          </cell>
          <cell r="G276" t="str">
            <v>Contratación directa</v>
          </cell>
          <cell r="H276" t="str">
            <v>LUISA FERNANDA ROA ROLDAN</v>
          </cell>
          <cell r="I276" t="str">
            <v>Cédula</v>
          </cell>
          <cell r="J276">
            <v>52747211</v>
          </cell>
          <cell r="K276">
            <v>3</v>
          </cell>
          <cell r="L276" t="str">
            <v>FEMENINO</v>
          </cell>
          <cell r="M276" t="str">
            <v>Natural</v>
          </cell>
          <cell r="N276" t="str">
            <v>Ninguno</v>
          </cell>
          <cell r="O276">
            <v>30610</v>
          </cell>
          <cell r="P276">
            <v>46192</v>
          </cell>
          <cell r="Q276">
            <v>42</v>
          </cell>
          <cell r="R276" t="str">
            <v>TECNOLOGO EN GESTION DOCUMENTAL</v>
          </cell>
          <cell r="S276" t="str">
            <v xml:space="preserve">KR 2548A 14 SUR  BL 21 AP 145 </v>
          </cell>
          <cell r="T276" t="str">
            <v>BOGOTA D.C.</v>
          </cell>
          <cell r="U276" t="str">
            <v>COLOMBIA</v>
          </cell>
          <cell r="V276" t="str">
            <v>LUFCIELO@HOTMAIL.COM</v>
          </cell>
          <cell r="W276">
            <v>3112854649</v>
          </cell>
          <cell r="X276" t="str">
            <v>NA</v>
          </cell>
          <cell r="Y276" t="str">
            <v>NA</v>
          </cell>
          <cell r="Z276" t="str">
            <v>Titulo de tecnico de 0 a 12 meses de experiencia laboral (tecnico o tecnologo) o 24 meses de experiencia laboral relacionada (bachiller) (Resolución 861 de 2025)</v>
          </cell>
          <cell r="AA276" t="str">
            <v>El/La CONTRATISTA se obliga a prestar a la ENTIDAD, con plena autonomía, técnica y administrativa, los servicios de apoyo a la gestión como técnico para el proceso de gestión documental implementando los instrumentos archivísticos (TRD - TVD) para la correcta organización y administración de los archivos del Ministerio de Ciencia, Tecnología e Innovación, conforme a la normatividad archivística establecida para tal fin.</v>
          </cell>
          <cell r="AB276" t="str">
            <v>2.2.2.1 Apoyar los procesos de clasificación y descripción de los expedientes físicos,
conforme a las series documentales y/o dependencias asignadas.
2.2.2.2 Apoyar los procesos de descripción documental, conforme a la ISAD (G)
teniendo en cuenta los lineamientos establecidos por el Archivo General de
la Nación.
2.2.2.3 Apoyar en la revisión y control de calidad de los expedientes organizados
por el equipo de trabajo en el marco de la implementación de los
instrumentos archivísticos.
2.2.2.4 Apoyar la actualización de los inventarios documentales de los expedientes
de las series documentales asignadas, aplicando el Formato Único de
Inventario Documental –FUID.
2.2.2.5 Apoyar los procesos de intervención requeridos para la conservación
documental de los archivos del Ministerio.
2.2.2.6 Apoyar las actividades operativas del Grupo de apoyo logístico y documental
que se requieran para la correcta conformación de los expedientes de las
series asignadas.
2.2.2.7 Diligenciar los formatos establecidos por gestión documental para el control
de las diferentes actividades y los que se encuentren asociados al proceso
de gestión documental.</v>
          </cell>
          <cell r="AC276" t="str">
            <v>2.2.2.1 Apoyar los procesos de clasificación y descripción de los expedientes físicos, conforme a las series documentales y/o dependencias asignadas.
2.2.2.2 Apoyar los procesos de descripción documental, conforme a la ISAD (G) teniendo en cuenta los lineamientos establecidos por el Archivo General de la Nación.
2.2.2.3 Apoyar en la revisión y control de calidad de los expedientes organizados por el equipo de trabajo en el marco de la implementación de los instrumentos archivísticos.
2.2.2.4 Apoyar la actualización de los inventarios documentales de los expedientes de las series documentales asignadas, aplicando el Formato Único de Inventario Documental –FUID.
2.2.2.5 Apoyar los procesos de intervención requeridos para la conservación documental de los archivos del Ministerio.
2.2.2.6 Apoyar las actividades operativas del Grupo de apoyo logístico y documental que se requieran para la correcta conformación de los expedientes de las series asignadas.
2.2.2.7 Diligenciar los formatos establecidos por gestión documental para el control de las diferentes actividades y los que se encuentren asociados al proceso de gestión documental.</v>
          </cell>
          <cell r="AD276" t="str">
            <v>Dirección Administrativa y Financiera</v>
          </cell>
          <cell r="AE276" t="str">
            <v>ANDRES FELIPE VALENCIA LOPEZ</v>
          </cell>
          <cell r="AF276">
            <v>75097407</v>
          </cell>
          <cell r="AG276" t="str">
            <v>Secretaria General</v>
          </cell>
          <cell r="AH276">
            <v>46044</v>
          </cell>
          <cell r="AI276">
            <v>46044</v>
          </cell>
          <cell r="AJ276">
            <v>46224</v>
          </cell>
          <cell r="AK276">
            <v>180</v>
          </cell>
          <cell r="AL276">
            <v>17786292</v>
          </cell>
          <cell r="AM276" t="str">
            <v>No</v>
          </cell>
          <cell r="AN276">
            <v>2964382</v>
          </cell>
          <cell r="AS276" t="str">
            <v>INVERSION</v>
          </cell>
          <cell r="AT276" t="str">
            <v>NACION</v>
          </cell>
          <cell r="AU276" t="str">
            <v>No</v>
          </cell>
          <cell r="AW276" t="str">
            <v>Supervisión</v>
          </cell>
          <cell r="AX276" t="str">
            <v>FANNY YANETH TORRES MESA</v>
          </cell>
          <cell r="AY276" t="str">
            <v>Cédula</v>
          </cell>
          <cell r="AZ276">
            <v>52065214</v>
          </cell>
          <cell r="BA276">
            <v>8</v>
          </cell>
          <cell r="BB276" t="str">
            <v xml:space="preserve">Profesional Especializado, Código 2028 Grado 19, de la Dirección Administrativa y Financiera – Coordinador Grupo Interno de Trabajo de Apoyo Logístico y Documental </v>
          </cell>
          <cell r="BC276">
            <v>46044</v>
          </cell>
          <cell r="BD276">
            <v>46044</v>
          </cell>
          <cell r="BE276" t="str">
            <v>SEGUROS DEL ESTADO S.A.</v>
          </cell>
          <cell r="BF276" t="str">
            <v>2 CUMPLIMIENTO</v>
          </cell>
          <cell r="BG276" t="str">
            <v>1 PÓLIZA</v>
          </cell>
          <cell r="CJ276">
            <v>46224</v>
          </cell>
          <cell r="CK276">
            <v>0</v>
          </cell>
          <cell r="CN276">
            <v>17786292</v>
          </cell>
          <cell r="CO276" t="e">
            <v>#N/A</v>
          </cell>
          <cell r="CP276" t="e">
            <v>#N/A</v>
          </cell>
          <cell r="CQ276" t="e">
            <v>#N/A</v>
          </cell>
          <cell r="CR276">
            <v>80111600</v>
          </cell>
          <cell r="CS276" t="str">
            <v>https://community.secop.gov.co/Public/Tendering/OpportunityDetail/Index?noticeUID=CO1.NTC.9676852&amp;isFromPublicArea=True&amp;isModal=true&amp;asPopupView=true</v>
          </cell>
          <cell r="CT276" t="str">
            <v>En Ejecucion</v>
          </cell>
          <cell r="CU276">
            <v>46053</v>
          </cell>
          <cell r="CW276" t="str">
            <v>ENERO</v>
          </cell>
          <cell r="CX276" t="e">
            <v>#N/A</v>
          </cell>
          <cell r="CY276">
            <v>8</v>
          </cell>
          <cell r="CZ276" t="e">
            <v>#VALUE!</v>
          </cell>
        </row>
        <row r="277">
          <cell r="D277" t="str">
            <v>279-2026</v>
          </cell>
          <cell r="E277" t="str">
            <v>CPS-187-2026</v>
          </cell>
          <cell r="F277" t="str">
            <v>Contrato de Prestacion De Servicios Profesionales</v>
          </cell>
          <cell r="G277" t="str">
            <v>Contratación directa</v>
          </cell>
          <cell r="H277" t="str">
            <v>DAVID ANDRES SIMARRA MOLINA</v>
          </cell>
          <cell r="I277" t="str">
            <v>Cédula</v>
          </cell>
          <cell r="J277">
            <v>1016039802</v>
          </cell>
          <cell r="K277">
            <v>9</v>
          </cell>
          <cell r="L277">
            <v>0</v>
          </cell>
          <cell r="M277" t="str">
            <v>Natural</v>
          </cell>
          <cell r="N277" t="str">
            <v>Ninguno</v>
          </cell>
          <cell r="O277">
            <v>33508</v>
          </cell>
          <cell r="P277">
            <v>46192</v>
          </cell>
          <cell r="Q277">
            <v>34</v>
          </cell>
          <cell r="R277" t="str">
            <v>ABOGADO</v>
          </cell>
          <cell r="S277" t="str">
            <v>CARRERA 50 A 174 B 06 PLAZA BAVIERA 4 APTO 3/204</v>
          </cell>
          <cell r="T277" t="str">
            <v>VALLEDUPAR</v>
          </cell>
          <cell r="U277" t="str">
            <v>COLOMBIA</v>
          </cell>
          <cell r="V277" t="str">
            <v>DASIMOL@HOTMAIL.COM</v>
          </cell>
          <cell r="W277">
            <v>3043769084</v>
          </cell>
          <cell r="X277" t="str">
            <v>NA</v>
          </cell>
          <cell r="Y277" t="str">
            <v>NA</v>
          </cell>
          <cell r="Z277" t="str">
            <v>Titulo profesional + titulo especializacion de 0 meses de experiencia profesional a 22 meses de experiencia profesional (Resolución 861 de 2025)</v>
          </cell>
          <cell r="AA277" t="str">
            <v>El CONTRATISTA se obliga a prestar a LA ENTIDAD, con plena autonomía técnica y administrativa los servicios profesionales como apoyo jurídico para la implementación de estrategias comunitarias en apoyo a los procesos relacionados con los derechos de los grupos étnicos y demás aspectos vinculados a la implementación, seguimiento y articulación de los proyectos comunitarios de carácter sostenibles con enfoque étnico.</v>
          </cell>
          <cell r="AB277" t="str">
            <v xml:space="preserve">2.2.2.1 Apoyar los diferentes trámites jurídicos relacionados con la Dirección de Capacidades y
Apropiación del Conocimiento en relación con proyectos cuyas partes sean las comunidades
étnicas, en garantía de los derechos de participación de los colectivos étnicos.
2.2.2.2 Brindar apoyo jurídico en la estructuración, implementación y seguimiento de estrategias para la
protección y promoción de los derechos de los grupos étnicos, incluyendo el asesoramiento en la
formulación de estrategias para abordar proyectos de toda índole y las acciones relacionadas con
la protección de los intereses de las partes.
2.2.2.3 Apoyar en la revisión y análisis de la metodología relacionada con la implementación de la
estrategia de convenios y contratos relacionados con comunidades étnicas .
2.2.2.4 Apoyar la elaboración de conceptos jurídicos a solicitud de la supervisión del contrato relacionados
con la implementación de la estrategia de comunidades étnicas para proyectos sostenibles.
2.2.2.5 Brindar apoyo en la generación de alertas desde el componente jurídico frente a la implementación
de la estrategia de comunidades étnicas de los proyectos sostenibles a cargo de la Dirección de
Capacidades y Apropiación del Conocimiento.
2.2.2.6 Apoyar la revisión de informes cuando se solicite por la supervisión
2.2.2.7 Participar en las reuniones de la Dirección de Capacidades y Apropiación del Conocimiento y en
las solicitadas por el supervisor del contrato para apoyar la supervisión de los contratos a cargo.
2.2.2.8 Presentar informes mensuales sobre la ejecución de contrato y el cumplimiento de las
obligaciones a su cargo. </v>
          </cell>
          <cell r="AC277" t="str">
            <v xml:space="preserve">2.2.2.1 Apoyar los diferentes trámites jurídicos relacionados con la Dirección de Capacidades y Apropiación del Conocimiento en relación con proyectos cuyas partes sean las comunidades étnicas, en garantía de los derechos de participación de los colectivos étnicos.
2.2.2.2 Brindar apoyo jurídico en la estructuración, implementación y seguimiento de estrategias para la protección y promoción de los derechos de los grupos étnicos, incluyendo el asesoramiento en la formulación de estrategias para abordar proyectos de toda índole y las acciones relacionadas con la protección de los intereses de las partes.
2.2.2.3 Apoyar en la revisión y análisis de la metodología relacionada con la implementación de la estrategia de convenios y contratos relacionados con comunidades étnicas .
2.2.2.4 Apoyar la elaboración de conceptos jurídicos a solicitud de la supervisión del contrato relacionados con la implementación de la estrategia de comunidades étnicas para proyectos sostenibles.
2.2.2.5 Brindar apoyo en la generación de alertas desde el componente jurídico frente a la implementación de la estrategia de comunidades étnicas de los proyectos sostenibles a cargo de la Dirección de Capacidades y Apropiación del Conocimiento.
2.2.2.6 Apoyar la revisión de informes cuando se solicite por la supervisión
2.2.2.7 Participar en las reuniones de la Dirección de Capacidades y Apropiación del Conocimiento y en las solicitadas por el supervisor del contrato para apoyar la supervisión de los contratos a cargo.
2.2.2.8 Presentar informes mensuales sobre la ejecución de contrato y el cumplimiento de las obligaciones a su cargo. </v>
          </cell>
          <cell r="AD277" t="str">
            <v>Dirección de Capacidades y Apropiación del Conocimiento</v>
          </cell>
          <cell r="AE277" t="str">
            <v>ANDRES FELIPE VALENCIA LOPEZ</v>
          </cell>
          <cell r="AF277">
            <v>75097407</v>
          </cell>
          <cell r="AG277" t="str">
            <v>Secretaria General</v>
          </cell>
          <cell r="AH277">
            <v>46044</v>
          </cell>
          <cell r="AI277">
            <v>46045</v>
          </cell>
          <cell r="AJ277">
            <v>46225</v>
          </cell>
          <cell r="AK277">
            <v>180</v>
          </cell>
          <cell r="AL277">
            <v>36000000</v>
          </cell>
          <cell r="AM277" t="str">
            <v>No</v>
          </cell>
          <cell r="AN277">
            <v>6000000</v>
          </cell>
          <cell r="AS277" t="str">
            <v>INVERSION</v>
          </cell>
          <cell r="AT277" t="str">
            <v>NACION</v>
          </cell>
          <cell r="AU277" t="str">
            <v>No</v>
          </cell>
          <cell r="AW277" t="str">
            <v>Supervisión</v>
          </cell>
          <cell r="AX277" t="str">
            <v>RUDY AMANDA HURTADO GARCES</v>
          </cell>
          <cell r="AY277" t="str">
            <v>Cédula</v>
          </cell>
          <cell r="AZ277">
            <v>1064488437</v>
          </cell>
          <cell r="BA277">
            <v>3</v>
          </cell>
          <cell r="BB277">
            <v>0</v>
          </cell>
          <cell r="BC277">
            <v>46045</v>
          </cell>
          <cell r="BD277">
            <v>46044</v>
          </cell>
          <cell r="BE277" t="str">
            <v>SEGUROS DEL ESTADO S.A.</v>
          </cell>
          <cell r="BF277" t="str">
            <v>2 CUMPLIMIENTO</v>
          </cell>
          <cell r="BG277" t="str">
            <v>1 PÓLIZA</v>
          </cell>
          <cell r="CJ277">
            <v>46225</v>
          </cell>
          <cell r="CK277">
            <v>0</v>
          </cell>
          <cell r="CN277">
            <v>36000000</v>
          </cell>
          <cell r="CO277" t="e">
            <v>#N/A</v>
          </cell>
          <cell r="CP277" t="e">
            <v>#N/A</v>
          </cell>
          <cell r="CQ277" t="e">
            <v>#N/A</v>
          </cell>
          <cell r="CR277">
            <v>80111600</v>
          </cell>
          <cell r="CS277" t="str">
            <v>https://community.secop.gov.co/Public/Tendering/OpportunityDetail/Index?noticeUID=CO1.NTC.9677649&amp;isFromPublicArea=True&amp;isModal=true&amp;asPopupView=true</v>
          </cell>
          <cell r="CT277" t="str">
            <v>En Ejecucion</v>
          </cell>
          <cell r="CU277">
            <v>46053</v>
          </cell>
          <cell r="CW277" t="str">
            <v>ENERO</v>
          </cell>
          <cell r="CX277" t="e">
            <v>#N/A</v>
          </cell>
          <cell r="CY277">
            <v>2</v>
          </cell>
          <cell r="CZ277" t="e">
            <v>#VALUE!</v>
          </cell>
        </row>
        <row r="278">
          <cell r="D278" t="str">
            <v>280-2026</v>
          </cell>
          <cell r="E278" t="str">
            <v>CPS-188-2026</v>
          </cell>
          <cell r="F278" t="str">
            <v>Contrato de Prestacion De Servicios Profesionales</v>
          </cell>
          <cell r="G278" t="str">
            <v>Contratación directa</v>
          </cell>
          <cell r="H278" t="str">
            <v>HENRY GALINDO VALDERRAMA</v>
          </cell>
          <cell r="I278" t="str">
            <v>Cédula</v>
          </cell>
          <cell r="J278">
            <v>79424690</v>
          </cell>
          <cell r="K278">
            <v>1</v>
          </cell>
          <cell r="L278" t="str">
            <v>MASCULINO</v>
          </cell>
          <cell r="M278" t="str">
            <v>Natural</v>
          </cell>
          <cell r="N278" t="str">
            <v>Ninguno</v>
          </cell>
          <cell r="O278">
            <v>24637</v>
          </cell>
          <cell r="P278">
            <v>46192</v>
          </cell>
          <cell r="Q278">
            <v>59</v>
          </cell>
          <cell r="R278" t="str">
            <v xml:space="preserve">INGENIERO DE SISTEMAS	</v>
          </cell>
          <cell r="S278" t="str">
            <v xml:space="preserve">DIAGONAL 16  # 52 36 CASA </v>
          </cell>
          <cell r="T278" t="str">
            <v>BOGOTA D.C.</v>
          </cell>
          <cell r="U278" t="str">
            <v>COLOMBIA</v>
          </cell>
          <cell r="V278" t="str">
            <v>HENRY.GALINDO@INGENIEROS.COM</v>
          </cell>
          <cell r="W278">
            <v>3176805212</v>
          </cell>
          <cell r="X278" t="str">
            <v>NA</v>
          </cell>
          <cell r="Y278" t="str">
            <v>NA</v>
          </cell>
          <cell r="Z278" t="str">
            <v>Titulo profesional + titulo especializacion de 22 meses de experiencia profesional a 32 meses de experiencia profesional (Resolución 861 de 2025)</v>
          </cell>
          <cell r="AA278" t="str">
            <v>EL CONTRATISTA se compromete a prestar a la ENTIDAD, con plena autonomía técnica y administrativa, servicios profesionales especializados para la gestión de conectividad, seguridad de la infraestructura, continuidad operacional y operación del centro de datos, garantizando la disponibilidad y protección de los servicios tecnológicos institucionales, conforme a los lineamientos establecidos por la Oficina de Tecnología y Sistemas de Información del Ministerio de Ciencia, Tecnología e Innovación.</v>
          </cell>
          <cell r="AB278" t="str">
            <v>2.2.2.1. Gestionar la operación, administración y seguridad lógica de la infraestructura
de red institucional, incluyendo configuración de dispositivos, segmentación,
controles de acceso y políticas de protección.
2.2.2.2. Monitorear el rendimiento y tráfico de la red, identificar mejoras y coordinar la
ejecución de cambios en infraestructura crítica, validando impactos y
documentando actividades.
2.2.2.3. Gestionar mecanismos de respaldo, recuperación ante desastres y continuidad
operativa, realizando ejercicios, pruebas y acciones preventivas para garantizar
resiliencia institucional.
2.2.2.4. Monitorear y administrar la infraestructura física del centro de datos,
incluyendo control ambiental (temperatura, humedad), sistemas de energía
(UPS), detección de incendios y control de acceso físico, garantizando condiciones
óptimas de operación.
2.2.2.5. Atender incidencias relacionadas con conectividad, seguridad y Datacenter,
realizar diagnósticos, proveer soporte especializado y gestionar tickets asignados
de acuerdo con los procedimientos establecidos y mejores prácticas.
2.2.2.6. Elaborar, actualizar y documentar arquitecturas de red, diagramas, runbooks y
procedimientos operativos, proponiendo acciones de mejora continua.
2.2.2.7. Apoyar en la gestión con proveedores de servicios de telecomunicaciones y
conectividad, participando en el seguimiento al cumplimiento de contratos y
acuerdos de nivel de servicio.
2.2.2.8. Cumplir y aplicar las políticas, estándares, normativas y mejores prácticas
establecidas para la gestión de redes, seguridad, continuidad y Datacenter,
protegiendo la confidencialidad, integridad y disponibilidad de la información.
2.2.2.9. Participar en procesos de contratación relacionados con infraestructura de red,
seguridad y Datacenter, incluyendo la evaluación de alternativas, brindando apoyo
técnico en la definición de especificaciones técnicas y criterios de aceptación, la
evaluación de propuestas y seguimiento contractual cuando corresponda.</v>
          </cell>
          <cell r="AC278" t="str">
            <v>2.2.2.1. Gestionar la operación, administración y seguridad lógica de la infraestructura de red institucional, incluyendo configuración de dispositivos, segmentación, controles de acceso y políticas de protección.
2.2.2.2. Monitorear el rendimiento y tráfico de la red, identificar mejoras y coordinar la ejecución de cambios en infraestructura crítica, validando impactos y documentando actividades.
2.2.2.3. Gestionar mecanismos de respaldo, recuperación ante desastres y continuidad operativa, realizando ejercicios, pruebas y acciones preventivas para garantizar resiliencia institucional.
2.2.2.4. Monitorear y administrar la infraestructura física del centro de datos, incluyendo control ambiental (temperatura, humedad), sistemas de energía (UPS), detección de incendios y control de acceso físico, garantizando condiciones óptimas de operación.
2.2.2.5. Atender incidencias relacionadas con conectividad, seguridad y Datacenter, realizar diagnósticos, proveer soporte especializado y gestionar tickets asignados de acuerdo con los procedimientos establecidos y mejores prácticas.
2.2.2.6. Elaborar, actualizar y documentar arquitecturas de red, diagramas, runbooks y procedimientos operativos, proponiendo acciones de mejora continua.
2.2.2.7. Apoyar en la gestión con proveedores de servicios de telecomunicaciones y conectividad, participando en el seguimiento al cumplimiento de contratos y acuerdos de nivel de servicio.
2.2.2.8. Cumplir y aplicar las políticas, estándares, normativas y mejores prácticas establecidas para la gestión de redes, seguridad, continuidad y Datacenter, protegiendo la confidencialidad, integridad y disponibilidad de la información.
2.2.2.9. Participar en procesos de contratación relacionados con infraestructura de red, seguridad y Datacenter, incluyendo la evaluación de alternativas, brindando apoyo técnico en la definición de especificaciones técnicas y criterios de aceptación, la evaluación de propuestas y seguimiento contractual cuando corresponda.</v>
          </cell>
          <cell r="AD278" t="str">
            <v>Oficina de Tecnologías y Sistemas de Información</v>
          </cell>
          <cell r="AE278" t="str">
            <v>ANDRES FELIPE VALENCIA LOPEZ</v>
          </cell>
          <cell r="AF278">
            <v>75097407</v>
          </cell>
          <cell r="AG278" t="str">
            <v>Secretaria General</v>
          </cell>
          <cell r="AH278">
            <v>46044</v>
          </cell>
          <cell r="AI278">
            <v>46045</v>
          </cell>
          <cell r="AJ278">
            <v>46225</v>
          </cell>
          <cell r="AK278">
            <v>180</v>
          </cell>
          <cell r="AL278">
            <v>46800000</v>
          </cell>
          <cell r="AM278" t="str">
            <v>No</v>
          </cell>
          <cell r="AN278">
            <v>7800000</v>
          </cell>
          <cell r="AS278" t="str">
            <v>INVERSION</v>
          </cell>
          <cell r="AT278" t="str">
            <v>NACION</v>
          </cell>
          <cell r="AU278" t="str">
            <v>No</v>
          </cell>
          <cell r="AW278" t="str">
            <v>Supervisión</v>
          </cell>
          <cell r="AX278" t="str">
            <v>JOSE IGNACION ESPAÑOL PEREZ</v>
          </cell>
          <cell r="AY278" t="str">
            <v>Cédula</v>
          </cell>
          <cell r="AZ278">
            <v>79873235</v>
          </cell>
          <cell r="BA278">
            <v>7</v>
          </cell>
          <cell r="BB278">
            <v>0</v>
          </cell>
          <cell r="BC278">
            <v>46045</v>
          </cell>
          <cell r="BD278">
            <v>46044</v>
          </cell>
          <cell r="BE278" t="str">
            <v>SEGUROS DEL ESTADO S.A.</v>
          </cell>
          <cell r="BF278" t="str">
            <v>2 CUMPLIMIENTO</v>
          </cell>
          <cell r="BG278" t="str">
            <v>1 PÓLIZA</v>
          </cell>
          <cell r="CJ278">
            <v>46225</v>
          </cell>
          <cell r="CK278">
            <v>0</v>
          </cell>
          <cell r="CN278">
            <v>46800000</v>
          </cell>
          <cell r="CO278" t="e">
            <v>#N/A</v>
          </cell>
          <cell r="CP278" t="e">
            <v>#N/A</v>
          </cell>
          <cell r="CQ278" t="e">
            <v>#N/A</v>
          </cell>
          <cell r="CR278">
            <v>80111600</v>
          </cell>
          <cell r="CS278" t="str">
            <v>https://community.secop.gov.co/Public/Tendering/OpportunityDetail/Index?noticeUID=CO1.NTC.9690504&amp;isFromPublicArea=True&amp;isModal=true&amp;asPopupView=true</v>
          </cell>
          <cell r="CT278" t="str">
            <v>En Ejecucion</v>
          </cell>
          <cell r="CU278">
            <v>46053</v>
          </cell>
          <cell r="CW278" t="str">
            <v>ENERO</v>
          </cell>
          <cell r="CX278" t="e">
            <v>#N/A</v>
          </cell>
          <cell r="CY278">
            <v>1</v>
          </cell>
          <cell r="CZ278" t="e">
            <v>#VALUE!</v>
          </cell>
        </row>
        <row r="279">
          <cell r="D279" t="str">
            <v>281-2026</v>
          </cell>
          <cell r="E279" t="str">
            <v>CPS-189-2026</v>
          </cell>
          <cell r="F279" t="str">
            <v>Contrato de Prestacion De Servicios Profesionales</v>
          </cell>
          <cell r="G279" t="str">
            <v>Contratación directa</v>
          </cell>
          <cell r="H279" t="str">
            <v>VICTOR MANUEL FRANCO CAÑON</v>
          </cell>
          <cell r="I279" t="str">
            <v>Cédula</v>
          </cell>
          <cell r="J279">
            <v>1032364569</v>
          </cell>
          <cell r="K279">
            <v>8</v>
          </cell>
          <cell r="L279" t="str">
            <v>MASCULINO</v>
          </cell>
          <cell r="M279" t="str">
            <v>Natural</v>
          </cell>
          <cell r="N279" t="str">
            <v>Ninguno</v>
          </cell>
          <cell r="O279">
            <v>31585</v>
          </cell>
          <cell r="P279">
            <v>46192</v>
          </cell>
          <cell r="Q279">
            <v>39</v>
          </cell>
          <cell r="R279" t="str">
            <v>ADMINISTRADOR DE EMPRESAS</v>
          </cell>
          <cell r="S279" t="str">
            <v xml:space="preserve">CALLE 180 A  # 46 28 </v>
          </cell>
          <cell r="T279" t="str">
            <v>BOGOTA D.C.</v>
          </cell>
          <cell r="U279" t="str">
            <v>COLOMBIA</v>
          </cell>
          <cell r="V279" t="str">
            <v>VIFRAC@GMAIL.COM</v>
          </cell>
          <cell r="W279">
            <v>3222258315</v>
          </cell>
          <cell r="X279" t="str">
            <v>NA</v>
          </cell>
          <cell r="Y279" t="str">
            <v>NA</v>
          </cell>
          <cell r="Z279" t="str">
            <v>Titulo profesional + titulo especializacion de 22 meses de experiencia profesional a 32 meses de experiencia profesional (Resolución 861 de 2025)</v>
          </cell>
          <cell r="AA279" t="str">
            <v>El CONTRATISTA se obliga a prestar a LA ENTIDAD, con plena autonomía técnica y administrativa, los servicios profesionales especializados para apoyar el desarrollo del backend de las infraestructuras de la capa nacional y el nodo central CENDOC Minciencias de la Red Colombiana de Información Científica y su articulación con las redes internacionales de información científica.</v>
          </cell>
          <cell r="AB279" t="str">
            <v>2.2.2.1 Apoyar el desarrollo de la lógica y arquitectura del backend para el portal web y las plataformas
de la Red Colombiana de Información Científica, garantizando escalabilidad, interoperabilidad, seguridad
y rendimiento, mediante la implementación de servicios API e integración con sistemas cooperantes.
2.2.2.2 Brindar apoyo en la implementación de módulos backend para la ingesta, almacenamiento y
procesamiento eficiente de datos cosechados por la capa nacional, aplicando estándares internacionales
de desarrollo de software, asegurando compatibilidad con múltiples bases de datos relacionales y no
relacionales y usar control de versiones (Git) y metodologías ágiles para la organización y entrega de
proyectos.
2.2.2.3 Apoyar en el diseño e implementación de soluciones backend para dashboards interactivos,
creando mecanismos para consultar, transformar y servir datos del lago de datos de la Red Colombiana
de Información Científica en tiempo real, garantizando integridad y disponibilidad de los datos.
2.2.2.4 Crear y mantener documentación técnica detallada sobre la arquitectura, las APIs, los servicios y
las herramientas backend desarrolladas, incluyendo guías de uso y mantenimiento para garantizar la
transferencia de conocimiento al equipo técnico.
2.2.2.5 Garantizar la seguridad de las aplicaciones mediante la implementación de medidas como control
de acceso, validación de entradas, cifrado de datos y monitoreo de vulnerabilidades, aplicando buenas
prácticas en ciberseguridad.
2.2.2.6 Desplegar y mantener las aplicaciones backend en entornos de producción utilizando servicios en
la nube o servidores locales, automatizando procesos mediante herramientas CI/CD (Integración Continua
y Despliegue Continuo).
2.2.2.7 Apoyar en el monitoreo y desarrollo de los rendimientos de los sistemas backend en producción,
utilizando herramientas de monitoreo y diagnóstico para identificar las presuntas fallas y garantizar la alta
disponibilidad de los servicios.
2.2.2.8 Apoyar la implementación de soluciones de almacenamiento de datos distribuidos y escalables
para soportar el crecimiento de la Red Colombiana de Información Científica, asegurando una
recuperación eficiente de la información.
2.2.2.9. Apoyar la planeación y dimensionamiento de los requerimientos técnicos para la implementación
y escalabilidad que requieren las infraestructuras de la ciencia abierta de la Red Colombiana de
Información Científica
2.2.2.10. Brindar apoyo a la articulación de la Red Colombiana de Información Científica con LAReferencia
y la gobernanza de la infraestructura Minciencias de SCIENTI y la OTSI.
2.2.2.11. Apoyar la planeación y ejecución de eventos de la Red Colombiana de Información Científica
2.2.2.12 Apoyar el fortalecimiento del sistema de gestión de calidad de la Red Colombiana de Información
científica en el marco de los temas a su cargo.</v>
          </cell>
          <cell r="AC279" t="str">
            <v>2.2.2.1 Apoyar el desarrollo de la lógica y arquitectura del backend para el portal web y las plataformas de la Red Colombiana de Información Científica, garantizando escalabilidad, interoperabilidad, seguridad y rendimiento, mediante la implementación de servicios API e integración con sistemas cooperantes.
2.2.2.2 Brindar apoyo en la implementación de módulos backend para la ingesta, almacenamiento y procesamiento eficiente de datos cosechados por la capa nacional, aplicando estándares internacionales de desarrollo de software, asegurando compatibilidad con múltiples bases de datos relacionales y no relacionales y usar control de versiones (Git) y metodologías ágiles para la organización y entrega de proyectos.
2.2.2.3 Apoyar en el diseño e implementación de soluciones backend para dashboards interactivos, creando mecanismos para consultar, transformar y servir datos del lago de datos de la Red Colombiana de Información Científica en tiempo real, garantizando integridad y disponibilidad de los datos.
2.2.2.4 Crear y mantener documentación técnica detallada sobre la arquitectura, las APIs, los servicios y las herramientas backend desarrolladas, incluyendo guías de uso y mantenimiento para garantizar la transferencia de conocimiento al equipo técnico.
2.2.2.5 Garantizar la seguridad de las aplicaciones mediante la implementación de medidas como control de acceso, validación de entradas, cifrado de datos y monitoreo de vulnerabilidades, aplicando buenas prácticas en ciberseguridad.
2.2.2.6 Desplegar y mantener las aplicaciones backend en entornos de producción utilizando servicios en la nube o servidores locales, automatizando procesos mediante herramientas CI/CD (Integración Continua y Despliegue Continuo).
2.2.2.7 Apoyar en el monitoreo y desarrollo de los rendimientos de los sistemas backend en producción, utilizando herramientas de monitoreo y diagnóstico para identificar las presuntas fallas y garantizar la alta disponibilidad de los servicios.
2.2.2.8 Apoyar la implementación de soluciones de almacenamiento de datos distribuidos y escalables para soportar el crecimiento de la Red Colombiana de Información Científica, asegurando una recuperación eficiente de la información.
2.2.2.9. Apoyar la planeación y dimensionamiento de los requerimientos técnicos para la implementación y escalabilidad que requieren las infraestructuras de la ciencia abierta de la Red Colombiana de Información Científica
2.2.2.10. Brindar apoyo a la articulación de la Red Colombiana de Información Científica con LAReferencia y la gobernanza de la infraestructura Minciencias de SCIENTI y la OTSI.
2.2.2.11. Apoyar la planeación y ejecución de eventos de la Red Colombiana de Información Científica
2.2.2.12 Apoyar el fortalecimiento del sistema de gestión de calidad de la Red Colombiana de Información científica en el marco de los temas a su cargo.</v>
          </cell>
          <cell r="AD279" t="str">
            <v>Dirección de Capacidades y Apropiación del Conocimiento</v>
          </cell>
          <cell r="AE279" t="str">
            <v>ANDRES FELIPE VALENCIA LOPEZ</v>
          </cell>
          <cell r="AF279">
            <v>75097407</v>
          </cell>
          <cell r="AG279" t="str">
            <v>Secretaria General</v>
          </cell>
          <cell r="AH279">
            <v>46044</v>
          </cell>
          <cell r="AI279">
            <v>46045</v>
          </cell>
          <cell r="AJ279">
            <v>46225</v>
          </cell>
          <cell r="AK279">
            <v>180</v>
          </cell>
          <cell r="AL279">
            <v>42584526</v>
          </cell>
          <cell r="AM279" t="str">
            <v>No</v>
          </cell>
          <cell r="AN279">
            <v>7097421</v>
          </cell>
          <cell r="AS279" t="str">
            <v>INVERSION</v>
          </cell>
          <cell r="AT279" t="str">
            <v>NACION</v>
          </cell>
          <cell r="AU279" t="str">
            <v>No</v>
          </cell>
          <cell r="AW279" t="str">
            <v>Supervisión</v>
          </cell>
          <cell r="AX279" t="str">
            <v>RUDY AMANDA HURTADO GARCES</v>
          </cell>
          <cell r="AY279" t="str">
            <v>Cédula</v>
          </cell>
          <cell r="AZ279">
            <v>1064488437</v>
          </cell>
          <cell r="BA279">
            <v>3</v>
          </cell>
          <cell r="BB279">
            <v>0</v>
          </cell>
          <cell r="BC279">
            <v>46045</v>
          </cell>
          <cell r="BD279">
            <v>46044</v>
          </cell>
          <cell r="BE279" t="str">
            <v>ASEGURADORA SOLIDARIA DE COLOMBIA</v>
          </cell>
          <cell r="BF279" t="str">
            <v>2 CUMPLIMIENTO</v>
          </cell>
          <cell r="BG279" t="str">
            <v>1 PÓLIZA</v>
          </cell>
          <cell r="CJ279">
            <v>46225</v>
          </cell>
          <cell r="CK279">
            <v>0</v>
          </cell>
          <cell r="CN279">
            <v>42584526</v>
          </cell>
          <cell r="CO279" t="e">
            <v>#N/A</v>
          </cell>
          <cell r="CP279" t="e">
            <v>#N/A</v>
          </cell>
          <cell r="CQ279" t="e">
            <v>#N/A</v>
          </cell>
          <cell r="CR279">
            <v>80111600</v>
          </cell>
          <cell r="CS279" t="str">
            <v>https://community.secop.gov.co/Public/Tendering/OpportunityDetail/Index?noticeUID=CO1.NTC.9690799&amp;isFromPublicArea=True&amp;isModal=true&amp;asPopupView=true</v>
          </cell>
          <cell r="CT279" t="str">
            <v>En Ejecucion</v>
          </cell>
          <cell r="CU279">
            <v>46053</v>
          </cell>
          <cell r="CW279" t="str">
            <v>ENERO</v>
          </cell>
          <cell r="CX279" t="e">
            <v>#N/A</v>
          </cell>
          <cell r="CY279">
            <v>3</v>
          </cell>
          <cell r="CZ279" t="e">
            <v>#VALUE!</v>
          </cell>
        </row>
        <row r="280">
          <cell r="D280" t="str">
            <v>282-2026</v>
          </cell>
          <cell r="E280" t="str">
            <v>FALTA</v>
          </cell>
          <cell r="H280" t="e">
            <v>#N/A</v>
          </cell>
          <cell r="I280" t="e">
            <v>#N/A</v>
          </cell>
          <cell r="K280">
            <v>0</v>
          </cell>
          <cell r="L280" t="e">
            <v>#N/A</v>
          </cell>
          <cell r="M280" t="e">
            <v>#N/A</v>
          </cell>
          <cell r="N280" t="e">
            <v>#N/A</v>
          </cell>
          <cell r="O280" t="e">
            <v>#N/A</v>
          </cell>
          <cell r="P280">
            <v>46192</v>
          </cell>
          <cell r="Q280" t="e">
            <v>#N/A</v>
          </cell>
          <cell r="R280" t="e">
            <v>#N/A</v>
          </cell>
          <cell r="S280" t="e">
            <v>#N/A</v>
          </cell>
          <cell r="T280" t="e">
            <v>#N/A</v>
          </cell>
          <cell r="U280" t="e">
            <v>#N/A</v>
          </cell>
          <cell r="V280" t="e">
            <v>#N/A</v>
          </cell>
          <cell r="W280" t="e">
            <v>#N/A</v>
          </cell>
          <cell r="X280" t="e">
            <v>#N/A</v>
          </cell>
          <cell r="Y280" t="e">
            <v>#N/A</v>
          </cell>
          <cell r="Z280" t="e">
            <v>#N/A</v>
          </cell>
          <cell r="AC280" t="str">
            <v/>
          </cell>
          <cell r="AK280">
            <v>0</v>
          </cell>
          <cell r="AY280" t="str">
            <v>Cédula</v>
          </cell>
          <cell r="AZ280" t="e">
            <v>#N/A</v>
          </cell>
          <cell r="BA280" t="e">
            <v>#N/A</v>
          </cell>
          <cell r="BB280" t="e">
            <v>#N/A</v>
          </cell>
          <cell r="CJ280">
            <v>0</v>
          </cell>
          <cell r="CK280">
            <v>0</v>
          </cell>
          <cell r="CN280">
            <v>0</v>
          </cell>
          <cell r="CO280" t="e">
            <v>#N/A</v>
          </cell>
          <cell r="CP280" t="e">
            <v>#N/A</v>
          </cell>
          <cell r="CQ280" t="e">
            <v>#N/A</v>
          </cell>
          <cell r="CX280" t="e">
            <v>#N/A</v>
          </cell>
          <cell r="CY280">
            <v>0</v>
          </cell>
          <cell r="CZ280" t="e">
            <v>#N/A</v>
          </cell>
        </row>
        <row r="281">
          <cell r="D281" t="str">
            <v>283-2026</v>
          </cell>
          <cell r="E281" t="str">
            <v>CPS-191-2026</v>
          </cell>
          <cell r="F281" t="str">
            <v>Contrato de Prestacion De Servicios Profesionales</v>
          </cell>
          <cell r="G281" t="str">
            <v>Contratación directa</v>
          </cell>
          <cell r="H281" t="str">
            <v>SOLBRIGITTE MERCHAN VACA</v>
          </cell>
          <cell r="I281" t="str">
            <v>Cédula</v>
          </cell>
          <cell r="J281">
            <v>1032479041</v>
          </cell>
          <cell r="K281">
            <v>6</v>
          </cell>
          <cell r="L281" t="str">
            <v>FEMENINO</v>
          </cell>
          <cell r="M281" t="str">
            <v>Natural</v>
          </cell>
          <cell r="N281" t="str">
            <v>Ninguno</v>
          </cell>
          <cell r="O281">
            <v>35030</v>
          </cell>
          <cell r="P281">
            <v>46192</v>
          </cell>
          <cell r="Q281">
            <v>30</v>
          </cell>
          <cell r="R281" t="str">
            <v>GEOLOGO(A)</v>
          </cell>
          <cell r="S281" t="str">
            <v>CALLE 24F 85B-05</v>
          </cell>
          <cell r="T281" t="str">
            <v>BOGOTA D.C.</v>
          </cell>
          <cell r="U281" t="str">
            <v>COLOMBIA</v>
          </cell>
          <cell r="V281" t="str">
            <v>SMERCHAN27@GMAIL.COM</v>
          </cell>
          <cell r="W281">
            <v>3102093808</v>
          </cell>
          <cell r="X281" t="str">
            <v>NA</v>
          </cell>
          <cell r="Y281" t="str">
            <v>NA</v>
          </cell>
          <cell r="Z281" t="str">
            <v>Titulo profesional + titulo especializacion de 22 meses de experiencia profesional a 32 meses de experiencia profesional (Resolución 861 de 2025)</v>
          </cell>
          <cell r="AA281" t="str">
            <v>Prestar a la entidad, con plena autonomía técnica y administrativa, servicios profesionales especializados para apoyar a la Dirección de Ciencia en la implementación de políticas, planes, instrumentos, proyectos, programas, estrategias y demás actividades de Ciencia, Tecnología e Innovación CTeI, que se adelanten en el área de energía y minería, en el marco de la Política de Investigación e Innovación Orientada por Misiones para la Transición Energética.</v>
          </cell>
          <cell r="AB281" t="str">
            <v>2.2.1.1 Apoyar el diseño, construcción e implementación de la hoja de ruta para el reto institucional de
Transición Energética y el foco de Energías Sostenibles.
2.2.1.2 Apoyar en la construcción de política y modelos para la consolidación de las capacidades del
SNCTeI en materia de generación de conocimiento para el reto institucional de Transición Energética y el foco
de Energías Sostenibles.
2.2.1.3 Apoyar en la creación y fortalecimiento de instrumentos para la ampliación de capacidades, el
desarrollo de actividades de CTel e impulsen e incentiven la generación de conocimiento en la Universidad,
Empresa, Estado y Sociedad.
2.2.1.4 Apoyar a la Dirección de Ciencia en la formulación e implementación de políticas, planes, programas
y proyectos estratégicos e instrumentos para el fomento a la investigación en cumplimiento de las políticas en
ciencia, tecnología e innovación adoptadas, según el área específica de su competencia,
2.2.1.5 Apoyar la evaluación de la política en las temáticas de competencia de la Dirección de Ciencia y
los instrumentos y mecanismos definidos para su ejecución.
2.2.1.6 Apoyar los procesos de planeación estratégica en la Dirección de Ciencia.
2.2.1.7 Apoyar a los gestores de CTel en la gestión y evaluación de las estrategias para el fomento del
SNCTeI.
2.2.1.8 Asistir y participar en los consejos, comités, comisiones, reuniones, mesas y/o demás espacios que
indique el supervisor del contrato o que sean convocados y que se encuentren relacionados con el objeto y
obligaciones contractuales
2.2.1.9 Asistir y/o apoyar los Comités y reuniones técnicas que surjan del diseño e implementación de la
hoja de ruta para el reto institucional de Transición Energética, así como apoyar la gestión de los compromisos
surgidos en estos.
2.2.1.10 Elaborar y entregar informes de resultados de los diferentes procesos que incluyan metas e
indicadores.
2.2.1.11 Apoyar la ejecución del Plan de acción de la Dirección de Ciencia.
2.2.1.12 Proyectar de acuerdo con la asignación realizada por el supervisor del contrato, las respuestas a
las consultas, peticiones, quejas y reclamos radicadas en la dependencia por los usuarios internos y externos,
tomando en consideración los términos de Ley y los procedimientos internos establecidos.
2.2.1.13 Apoyar la elaboración de informes, presentaciones, conceptos técnicos relacionados con las
temáticas de competencia de la Dirección de Ciencia.
2.2.1.14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C281" t="str">
            <v>2.2.1.1 Apoyar el diseño, construcción e implementación de la hoja de ruta para el reto institucional de Transición Energética y el foco de Energías Sostenibles.
2.2.1.2 Apoyar en la construcción de política y modelos para la consolidación de las capacidades del SNCTeI en materia de generación de conocimiento para el reto institucional de Transición Energética y el foco de Energías Sostenibles.
2.2.1.3 Apoyar en la creación y fortalecimiento de instrumentos para la ampliación de capacidades, el desarrollo de actividades de CTel e impulsen e incentiven la generación de conocimiento en la Universidad, Empresa, Estado y Sociedad.
2.2.1.4 Apoyar a la Dirección de Ciencia en la formulación e implementación de políticas, planes, programas y proyectos estratégicos e instrumentos para el fomento a la investigación en cumplimiento de las políticas en ciencia, tecnología e innovación adoptadas, según el área específica de su competencia,
2.2.1.5 Apoyar la evaluación de la política en las temáticas de competencia de la Dirección de Ciencia y los instrumentos y mecanismos definidos para su ejecución.
2.2.1.6 Apoyar los procesos de planeación estratégica en la Dirección de Ciencia.
2.2.1.7 Apoyar a los gestores de CTel en la gestión y evaluación de las estrategias para el fomento del SNCTeI.
2.2.1.8 Asistir y participar en los consejos, comités, comisiones, reuniones, mesas y/o demás espacios que indique el supervisor del contrato o que sean convocados y que se encuentren relacionados con el objeto y obligaciones contractuales
2.2.1.9 Asistir y/o apoyar los Comités y reuniones técnicas que surjan del diseño e implementación de la hoja de ruta para el reto institucional de Transición Energética, así como apoyar la gestión de los compromisos surgidos en estos.
2.2.1.10 Elaborar y entregar informes de resultados de los diferentes procesos que incluyan metas e indicadores.
2.2.1.11 Apoyar la ejecución del Plan de acción de la Dirección de Ciencia.
2.2.1.12 Proyectar de acuerdo con la asignación realizada por el supervisor del contrato, las respuestas a las consultas, peticiones, quejas y reclamos radicadas en la dependencia por los usuarios internos y externos, tomando en consideración los términos de Ley y los procedimientos internos establecidos.
2.2.1.13 Apoyar la elaboración de informes, presentaciones, conceptos técnicos relacionados con las temáticas de competencia de la Dirección de Ciencia.
2.2.1.14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D281" t="str">
            <v>Dirección de Ciencia</v>
          </cell>
          <cell r="AE281" t="str">
            <v>ANDRES FELIPE VALENCIA LOPEZ</v>
          </cell>
          <cell r="AF281">
            <v>75097407</v>
          </cell>
          <cell r="AG281" t="str">
            <v>Secretaria General</v>
          </cell>
          <cell r="AH281">
            <v>46044</v>
          </cell>
          <cell r="AI281">
            <v>46048</v>
          </cell>
          <cell r="AJ281">
            <v>46228</v>
          </cell>
          <cell r="AK281">
            <v>180</v>
          </cell>
          <cell r="AL281">
            <v>51000000</v>
          </cell>
          <cell r="AM281" t="str">
            <v>No</v>
          </cell>
          <cell r="AN281">
            <v>8500000</v>
          </cell>
          <cell r="AS281" t="str">
            <v>INVERSION</v>
          </cell>
          <cell r="AT281" t="str">
            <v>NACION</v>
          </cell>
          <cell r="AU281" t="str">
            <v>No</v>
          </cell>
          <cell r="AW281" t="str">
            <v>Supervisión</v>
          </cell>
          <cell r="AX281" t="str">
            <v xml:space="preserve">KEVIN FERNANDO HENAO MARTINEZ </v>
          </cell>
          <cell r="AY281" t="str">
            <v>Cédula</v>
          </cell>
          <cell r="AZ281">
            <v>1152202917</v>
          </cell>
          <cell r="BA281">
            <v>9</v>
          </cell>
          <cell r="BB281" t="str">
            <v>Asesor, Código 1020 Grado 13</v>
          </cell>
          <cell r="BC281">
            <v>46045</v>
          </cell>
          <cell r="BD281">
            <v>46045</v>
          </cell>
          <cell r="BE281" t="str">
            <v>ASEGURADORA SOLIDARIA DE COLOMBIA</v>
          </cell>
          <cell r="BF281" t="str">
            <v>2 CUMPLIMIENTO</v>
          </cell>
          <cell r="BG281" t="str">
            <v>1 PÓLIZA</v>
          </cell>
          <cell r="CJ281">
            <v>46228</v>
          </cell>
          <cell r="CK281">
            <v>0</v>
          </cell>
          <cell r="CN281">
            <v>51000000</v>
          </cell>
          <cell r="CO281" t="e">
            <v>#N/A</v>
          </cell>
          <cell r="CP281" t="e">
            <v>#N/A</v>
          </cell>
          <cell r="CQ281" t="e">
            <v>#N/A</v>
          </cell>
          <cell r="CR281">
            <v>80111600</v>
          </cell>
          <cell r="CS281" t="str">
            <v>https://community.secop.gov.co/Public/Tendering/OpportunityDetail/Index?noticeUID=CO1.NTC.9702889&amp;isFromPublicArea=True&amp;isModal=true&amp;asPopupView=true</v>
          </cell>
          <cell r="CT281" t="str">
            <v>En Ejecucion</v>
          </cell>
          <cell r="CU281">
            <v>46053</v>
          </cell>
          <cell r="CW281" t="str">
            <v>ENERO</v>
          </cell>
          <cell r="CX281" t="e">
            <v>#N/A</v>
          </cell>
          <cell r="CY281">
            <v>5</v>
          </cell>
          <cell r="CZ281" t="e">
            <v>#VALUE!</v>
          </cell>
        </row>
        <row r="282">
          <cell r="D282" t="str">
            <v>284-2026</v>
          </cell>
          <cell r="E282" t="str">
            <v>CPS-192-2026</v>
          </cell>
          <cell r="F282" t="str">
            <v>Contrato de Prestacion De Servicios Profesionales</v>
          </cell>
          <cell r="G282" t="str">
            <v>Contratación directa</v>
          </cell>
          <cell r="H282" t="str">
            <v>MARIA NATALIA MACHUCA JEREZ</v>
          </cell>
          <cell r="I282" t="str">
            <v>Cédula</v>
          </cell>
          <cell r="J282">
            <v>1193524540</v>
          </cell>
          <cell r="K282">
            <v>7</v>
          </cell>
          <cell r="L282" t="str">
            <v>FEMENINO</v>
          </cell>
          <cell r="M282" t="str">
            <v>Natural</v>
          </cell>
          <cell r="N282" t="str">
            <v>Ninguno</v>
          </cell>
          <cell r="O282">
            <v>36966</v>
          </cell>
          <cell r="P282">
            <v>46192</v>
          </cell>
          <cell r="Q282">
            <v>25</v>
          </cell>
          <cell r="R282" t="str">
            <v>PROFESIONAL EN ESTUDIOS LITERARIOS</v>
          </cell>
          <cell r="S282" t="str">
            <v xml:space="preserve">TRANSVERSAL 4  # 43 39 EDIFICIO BERNINA APTO 301 </v>
          </cell>
          <cell r="T282" t="str">
            <v>FLORIDA BLANCA</v>
          </cell>
          <cell r="U282" t="str">
            <v>COLOMBIA</v>
          </cell>
          <cell r="V282" t="str">
            <v>NATALIAMACHUCA77@GMAIL.COM</v>
          </cell>
          <cell r="W282">
            <v>3185124426</v>
          </cell>
          <cell r="X282" t="str">
            <v>NA</v>
          </cell>
          <cell r="Y282" t="str">
            <v>NA</v>
          </cell>
          <cell r="Z282" t="str">
            <v>Titulo profesional de 0 a 21 mas meses de experiencia profesional (Resolución 861 de 2025)</v>
          </cell>
          <cell r="AA282" t="str">
            <v>Prestar a la entidad, con plena autonomía técnica y administrativa servicios profesionales para apoyar la creación, estructuración, implementación y seguimiento de las estrategias del Viceministerio de Talento y Apropiación Social del Conocimiento en el manejo de documento, bases de datos y análisis de información, garantizando la eficiencia y precisión en la gestión de los mecanismos de las direcciones técnicas del Viceministerio</v>
          </cell>
          <cell r="AB282" t="str">
            <v>2.2.2.1 Apoyar la creación, estructuración e implementación de estrategias, metodologías y
herramientas orientadas a fortalecer los procesos del Viceministerio de Talento y Apropiación Social
del Conocimiento, en especial aquellos relacionados con la gestión de datos, el análisis de información.
2.2.2.2 Diseñar, actualizar y mantener bases de datos relacionadas con los programas, proyectos y
actividades de las direcciones técnicas del Viceministerio, garantizando la calidad, coherencia y
consistencia de la información registrada.
2.2.2.3 Realizar seguimiento a la ejecución de las estrategias y actividades definidas por el
Viceministerio, consolidando la información necesaria para el control, evaluación y mejora continua de
los procesos misionales.
2.2.2.4 Elaborar informes técnicos que den cuenta de las actividades desarrolladas, los resultados
obtenidos y las recomendaciones derivadas del análisis de datos y seguimiento realizado.
2.2.2.5 Apoyar la articulación y flujo de información entre las diferentes direcciones y equipos del
Viceministerio, promoviendo la integración y coherencia de los datos utilizados para la planeación y el
seguimiento.
2.2.2.6 Garantizar la confidencialidad, integridad y seguridad de la información manejada en el marco
del contrato, conforme a las políticas de protección de datos y lineamientos institucionales establecidos
por el Ministerio.
2.2.2.7 Cumplir con las orientaciones y directrices impartidas por el supervisor del contrato y las
dependencias del Viceministerio, observando los estándares técnicos y administrativos definidos por
la Entidad.</v>
          </cell>
          <cell r="AC282" t="str">
            <v>2.2.2.1 Apoyar la creación, estructuración e implementación de estrategias, metodologías y herramientas orientadas a fortalecer los procesos del Viceministerio de Talento y Apropiación Social del Conocimiento, en especial aquellos relacionados con la gestión de datos, el análisis de información.
2.2.2.2 Diseñar, actualizar y mantener bases de datos relacionadas con los programas, proyectos y actividades de las direcciones técnicas del Viceministerio, garantizando la calidad, coherencia y consistencia de la información registrada.
2.2.2.3 Realizar seguimiento a la ejecución de las estrategias y actividades definidas por el Viceministerio, consolidando la información necesaria para el control, evaluación y mejora continua de los procesos misionales.
2.2.2.4 Elaborar informes técnicos que den cuenta de las actividades desarrolladas, los resultados obtenidos y las recomendaciones derivadas del análisis de datos y seguimiento realizado.
2.2.2.5 Apoyar la articulación y flujo de información entre las diferentes direcciones y equipos del Viceministerio, promoviendo la integración y coherencia de los datos utilizados para la planeación y el seguimiento.
2.2.2.6 Garantizar la confidencialidad, integridad y seguridad de la información manejada en el marco del contrato, conforme a las políticas de protección de datos y lineamientos institucionales establecidos por el Ministerio.
2.2.2.7 Cumplir con las orientaciones y directrices impartidas por el supervisor del contrato y las dependencias del Viceministerio, observando los estándares técnicos y administrativos definidos por la Entidad.</v>
          </cell>
          <cell r="AD282" t="str">
            <v>Viceministerio de Talento y Apropiación Social del Conocimiento</v>
          </cell>
          <cell r="AE282" t="str">
            <v>ANDRES FELIPE VALENCIA LOPEZ</v>
          </cell>
          <cell r="AF282">
            <v>75097407</v>
          </cell>
          <cell r="AG282" t="str">
            <v>Secretaria General</v>
          </cell>
          <cell r="AH282">
            <v>46045</v>
          </cell>
          <cell r="AI282">
            <v>46048</v>
          </cell>
          <cell r="AJ282">
            <v>46228</v>
          </cell>
          <cell r="AK282">
            <v>180</v>
          </cell>
          <cell r="AL282">
            <v>27000000</v>
          </cell>
          <cell r="AM282" t="str">
            <v>No</v>
          </cell>
          <cell r="AN282">
            <v>4500000</v>
          </cell>
          <cell r="AS282" t="str">
            <v>INVERSION</v>
          </cell>
          <cell r="AT282" t="str">
            <v>NACION</v>
          </cell>
          <cell r="AU282" t="str">
            <v>No</v>
          </cell>
          <cell r="AW282" t="str">
            <v>Supervisión</v>
          </cell>
          <cell r="AX282" t="str">
            <v xml:space="preserve">KEVIN FERNANDO HENAO MARTINEZ </v>
          </cell>
          <cell r="AY282" t="str">
            <v>Cédula</v>
          </cell>
          <cell r="AZ282">
            <v>1152202917</v>
          </cell>
          <cell r="BA282">
            <v>9</v>
          </cell>
          <cell r="BB282" t="str">
            <v>Asesor, Código 1020 Grado 13</v>
          </cell>
          <cell r="BC282">
            <v>46048</v>
          </cell>
          <cell r="BD282">
            <v>46045</v>
          </cell>
          <cell r="BE282" t="str">
            <v>ASEGURADORA SOLIDARIA DE COLOMBIA</v>
          </cell>
          <cell r="BF282" t="str">
            <v>2 CUMPLIMIENTO</v>
          </cell>
          <cell r="BG282" t="str">
            <v>1 PÓLIZA</v>
          </cell>
          <cell r="CJ282">
            <v>46228</v>
          </cell>
          <cell r="CK282">
            <v>0</v>
          </cell>
          <cell r="CN282">
            <v>27000000</v>
          </cell>
          <cell r="CO282" t="e">
            <v>#N/A</v>
          </cell>
          <cell r="CP282" t="e">
            <v>#N/A</v>
          </cell>
          <cell r="CQ282" t="e">
            <v>#N/A</v>
          </cell>
          <cell r="CR282">
            <v>80111600</v>
          </cell>
          <cell r="CS282" t="str">
            <v>https://community.secop.gov.co/Public/Tendering/OpportunityDetail/Index?noticeUID=CO1.NTC.9728507&amp;isFromPublicArea=True&amp;isModal=true&amp;asPopupView=true</v>
          </cell>
          <cell r="CT282" t="str">
            <v>En Ejecucion</v>
          </cell>
          <cell r="CU282">
            <v>46053</v>
          </cell>
          <cell r="CW282" t="str">
            <v>ENERO</v>
          </cell>
          <cell r="CX282" t="e">
            <v>#N/A</v>
          </cell>
          <cell r="CY282">
            <v>4</v>
          </cell>
          <cell r="CZ282" t="e">
            <v>#VALUE!</v>
          </cell>
        </row>
        <row r="283">
          <cell r="D283" t="str">
            <v>285-2026</v>
          </cell>
          <cell r="E283" t="str">
            <v>CPS-193-2026</v>
          </cell>
          <cell r="F283" t="str">
            <v>Contrato de Prestacion De Servicios Profesionales</v>
          </cell>
          <cell r="G283" t="str">
            <v>Contratación directa</v>
          </cell>
          <cell r="H283" t="str">
            <v>JUAN ESTEBAN PRADO GAMBA</v>
          </cell>
          <cell r="I283" t="str">
            <v>Cédula</v>
          </cell>
          <cell r="J283">
            <v>1001298914</v>
          </cell>
          <cell r="K283">
            <v>0</v>
          </cell>
          <cell r="L283" t="str">
            <v>MASCULINO</v>
          </cell>
          <cell r="M283" t="str">
            <v>Natural</v>
          </cell>
          <cell r="N283" t="str">
            <v>Ninguno</v>
          </cell>
          <cell r="O283">
            <v>37379</v>
          </cell>
          <cell r="P283">
            <v>46192</v>
          </cell>
          <cell r="Q283">
            <v>24</v>
          </cell>
          <cell r="R283" t="str">
            <v>PROFESIONAL EN ESTUDIOS LITERARIOS</v>
          </cell>
          <cell r="S283" t="str">
            <v xml:space="preserve">CALLE 25  # 31 A 44 CASA INDIVIDUAL </v>
          </cell>
          <cell r="T283" t="str">
            <v>BOGOTA D.C.</v>
          </cell>
          <cell r="U283" t="str">
            <v>COLOMBIA</v>
          </cell>
          <cell r="V283" t="str">
            <v>JUANESTEBANPRADO@HOTMAIL.COM</v>
          </cell>
          <cell r="W283">
            <v>3175097748</v>
          </cell>
          <cell r="X283" t="str">
            <v>NA</v>
          </cell>
          <cell r="Y283" t="str">
            <v>NA</v>
          </cell>
          <cell r="Z283" t="str">
            <v>Titulo profesional de 0 a 21 mas meses de experiencia profesional (Resolución 861 de 2025)</v>
          </cell>
          <cell r="AA283" t="str">
            <v>Prestar a la entidad, con plena autonomía técnica y administrativa servicios profesionales, apoyando el desarrollo de actividades orientadas al seguimiento, control, organización de información técnica y administrativa, relacionadas con los procesos, programas, proyectos y estrategias del Viceministerio de Talento y Apropiación Social del Conocimiento y sus Direcciones técnicas.</v>
          </cell>
          <cell r="AB283" t="str">
            <v>2.2.2.1 Apoyar las actividades de seguimiento técnico y administrativo de los programas, proyectos y
estrategias del Viceministerio, garantizando la adecuada consolidación y trazabilidad de la información.
2.2.2.2 Organizar, clasificar y mantener actualizada la documentación física y digital relacionada con
los procesos de gestión del conocimiento, fortalecimiento del talento humano y apropiación social.
2.2.2.3 Apoyar la elaboración y consolidación de informes técnicos, reportes de avance y actas
derivadas de los procesos a cargo del Viceministerio.
2.2.2.4 Sistematizar y registrar la información en los instrumentos institucionales de control y
seguimiento establecidos.
2.2.2.5 Cumplir con las directrices, procedimientos y lineamientos técnicos impartidos por el supervisor
del contrato y las áreas del Viceministerio.
2.2.2.6 Garantizar la confidencialidad y adecuada gestión de la información técnica, administrativa y
estratégica tratada durante la ejecución del contrato.
2.2.2.7 Ejecutar las actividades complementarias y conexas que, en concordancia con la naturaleza
del contrato, resulten necesarias para garantizar el cumplimiento adecuado y oportuno del objeto
contractual, así como aquellas que, dentro de su competencia, sean expresamente solicitadas por la
supervisión o el viceministerio de talento y apropiación social del conocimiento.</v>
          </cell>
          <cell r="AC283" t="str">
            <v>2.2.2.1 Apoyar las actividades de seguimiento técnico y administrativo de los programas, proyectos y estrategias del Viceministerio, garantizando la adecuada consolidación y trazabilidad de la información.
2.2.2.2 Organizar, clasificar y mantener actualizada la documentación física y digital relacionada con los procesos de gestión del conocimiento, fortalecimiento del talento humano y apropiación social.
2.2.2.3 Apoyar la elaboración y consolidación de informes técnicos, reportes de avance y actas derivadas de los procesos a cargo del Viceministerio.
2.2.2.4 Sistematizar y registrar la información en los instrumentos institucionales de control y seguimiento establecidos.
2.2.2.5 Cumplir con las directrices, procedimientos y lineamientos técnicos impartidos por el supervisor del contrato y las áreas del Viceministerio.
2.2.2.6 Garantizar la confidencialidad y adecuada gestión de la información técnica, administrativa y estratégica tratada durante la ejecución del contrato.
2.2.2.7 Ejecutar las actividades complementarias y conexas que, en concordancia con la naturaleza del contrato, resulten necesarias para garantizar el cumplimiento adecuado y oportuno del objeto contractual, así como aquellas que, dentro de su competencia, sean expresamente solicitadas por la supervisión o el viceministerio de talento y apropiación social del conocimiento.</v>
          </cell>
          <cell r="AD283" t="str">
            <v>Viceministerio de Talento y Apropiación Social del Conocimiento</v>
          </cell>
          <cell r="AE283" t="str">
            <v>ANDRES FELIPE VALENCIA LOPEZ</v>
          </cell>
          <cell r="AF283">
            <v>75097407</v>
          </cell>
          <cell r="AG283" t="str">
            <v>Secretaria General</v>
          </cell>
          <cell r="AH283">
            <v>46045</v>
          </cell>
          <cell r="AI283">
            <v>46048</v>
          </cell>
          <cell r="AJ283">
            <v>46228</v>
          </cell>
          <cell r="AK283">
            <v>180</v>
          </cell>
          <cell r="AL283">
            <v>27000000</v>
          </cell>
          <cell r="AM283" t="str">
            <v>No</v>
          </cell>
          <cell r="AN283">
            <v>4500000</v>
          </cell>
          <cell r="AS283" t="str">
            <v>INVERSION</v>
          </cell>
          <cell r="AT283" t="str">
            <v>NACION</v>
          </cell>
          <cell r="AU283" t="str">
            <v>No</v>
          </cell>
          <cell r="AW283" t="str">
            <v>Supervisión</v>
          </cell>
          <cell r="AX283" t="str">
            <v xml:space="preserve">KEVIN FERNANDO HENAO MARTINEZ </v>
          </cell>
          <cell r="AY283" t="str">
            <v>Cédula</v>
          </cell>
          <cell r="AZ283">
            <v>1152202917</v>
          </cell>
          <cell r="BA283">
            <v>9</v>
          </cell>
          <cell r="BB283" t="str">
            <v>Asesor, Código 1020 Grado 13</v>
          </cell>
          <cell r="BC283">
            <v>46048</v>
          </cell>
          <cell r="BD283">
            <v>46046</v>
          </cell>
          <cell r="BE283" t="str">
            <v>ASEGURADORA SOLIDARIA DE COLOMBIA</v>
          </cell>
          <cell r="BF283" t="str">
            <v>2 CUMPLIMIENTO</v>
          </cell>
          <cell r="BG283" t="str">
            <v>1 PÓLIZA</v>
          </cell>
          <cell r="CJ283">
            <v>46228</v>
          </cell>
          <cell r="CK283">
            <v>0</v>
          </cell>
          <cell r="CN283">
            <v>27000000</v>
          </cell>
          <cell r="CO283" t="e">
            <v>#N/A</v>
          </cell>
          <cell r="CP283" t="e">
            <v>#N/A</v>
          </cell>
          <cell r="CQ283" t="e">
            <v>#N/A</v>
          </cell>
          <cell r="CR283">
            <v>80111600</v>
          </cell>
          <cell r="CS283" t="str">
            <v>https://community.secop.gov.co/Public/Tendering/OpportunityDetail/Index?noticeUID=CO1.NTC.9729794&amp;isFromPublicArea=True&amp;isModal=true&amp;asPopupView=true</v>
          </cell>
          <cell r="CT283" t="str">
            <v>En Ejecucion</v>
          </cell>
          <cell r="CU283">
            <v>46053</v>
          </cell>
          <cell r="CW283" t="str">
            <v>ENERO</v>
          </cell>
          <cell r="CX283" t="e">
            <v>#N/A</v>
          </cell>
          <cell r="CY283">
            <v>0</v>
          </cell>
          <cell r="CZ283" t="e">
            <v>#VALUE!</v>
          </cell>
        </row>
        <row r="284">
          <cell r="D284" t="str">
            <v>286-2026</v>
          </cell>
          <cell r="E284" t="str">
            <v>CPS-194-2026</v>
          </cell>
          <cell r="F284" t="str">
            <v>Contrato de Prestacion De Servicios Profesionales</v>
          </cell>
          <cell r="G284" t="str">
            <v>Contratación directa</v>
          </cell>
          <cell r="H284" t="str">
            <v>KAREN TERESA SANCHEZ GONZALEZ</v>
          </cell>
          <cell r="I284" t="str">
            <v>Cédula</v>
          </cell>
          <cell r="J284">
            <v>52911407</v>
          </cell>
          <cell r="K284">
            <v>2</v>
          </cell>
          <cell r="L284" t="str">
            <v>FEMENINO</v>
          </cell>
          <cell r="M284" t="str">
            <v>Natural</v>
          </cell>
          <cell r="N284" t="str">
            <v>Ninguno</v>
          </cell>
          <cell r="O284">
            <v>30003</v>
          </cell>
          <cell r="P284">
            <v>46192</v>
          </cell>
          <cell r="Q284">
            <v>44</v>
          </cell>
          <cell r="R284" t="str">
            <v>INGENIERO INDUSTRIAL</v>
          </cell>
          <cell r="S284" t="str">
            <v>CALLE 169B 75 73 CASA 2</v>
          </cell>
          <cell r="T284" t="str">
            <v>BOGOTA D.C.</v>
          </cell>
          <cell r="U284" t="str">
            <v>COLOMBIA</v>
          </cell>
          <cell r="V284" t="str">
            <v>KRENSANCHEZ@GMAIL.COM</v>
          </cell>
          <cell r="W284">
            <v>3168778534</v>
          </cell>
          <cell r="X284" t="str">
            <v>NA</v>
          </cell>
          <cell r="Y284" t="str">
            <v>NA</v>
          </cell>
          <cell r="Z284" t="str">
            <v>Titulo profesional + titulo especializacion de 22 meses de experiencia profesional a 32 meses de experiencia profesional (Resolución 861 de 2025)</v>
          </cell>
          <cell r="AA284" t="str">
            <v>Prestar a la entidad, con plena autonomía técnica y administrativa, servicios profesionales especializados para apoyar a la Dirección de Ciencia, orientados al acompañamiento de las actividades de Ciencia, Tecnología e Innovación CTeI, con el fin de fortalecer el rol misional de la dependencia, su planeación y la divulgación de la gestión, así como para brindar acompañamiento a los procesos asignados en calidad de enlace de calidad de la Dirección.</v>
          </cell>
          <cell r="AB284" t="str">
            <v>2.2.2.1 Gestionar el sistema de calidad de la Dirección de Ciencia, incluyendo el levantamiento de
nuevos procesos, seguimiento a indicadores en GINA, análisis de riesgos, controles y salidas no
conformes, y la elaboración de planes de mejoramiento.
2.2.2.2 Elaborar reportes y análisis mensuales, como los informes de Macrometas, sinergia,
indicadores DNP, y otros requeridos por la Dirección de Ciencia.
2.2.2.3 Coordinar mesas de trabajo y reuniones técnicas, incluyendo las relacionadas con el CONPES,
asegurando la redacción de actas, decisiones y compromisos acordados.
2.2.2.4 Mantener actualizada la información en la carpeta institucional, garantizando la organización y
accesibilidad de documentos generados por la Dirección de Ciencia.
2.2.2.5 Gestionar la base de datos de seguimiento, incluyendo el registro de reportes, resultados de
encuentros, decisiones y compromisos de las reuniones técnicas y la reunión semanal de seguimiento.
2.2.2.6 Apoyar la preparación, revisión y el seguimiento de documentos, informes, presentaciones y
reportes estratégicos, para atender los requerimientos de dependencias internas, entes externos y el
despacho de la Dirección de Ciencia, asegurando la calidad, y oportunidad de la información y el
cumplimiento de las normativas y objetivos institucionales.
2.2.2.7 Visibilizar las actividades y aportes realizados por la Dirección de Ciencia, mediante la
elaboración de comunicaciones, presentaciones y reportes estratégicos.
2.2.2.8 Acompañar los procesos de planeación estratégica, apoyando la alineación con los objetivos
institucionales y el cumplimiento de las macrometas establecidas.
2.2.2.9 Responder a solicitudes de PQRSD, asegurando el cumplimiento de los términos legales y la
adecuada atención a ciudadanos y entidades de control.
2.2.2.10 Apoyar la preparación, revisión y seguimiento de instrumentos, políticas y mecanismos de
CTeI requeridos por el supervisor del contrato.
2.2.2.11 Apoyar la planeación y organización de eventos institucionales, garantizando la adecuada
preparación y logística en coordinación con las demás dependencias.
2.2.2.12 Asegurar la documentación y socialización de decisiones tomadas en mesas técnicas y
reuniones de trabajo, promoviendo el seguimiento efectivo de compromisos.</v>
          </cell>
          <cell r="AC284" t="str">
            <v>2.2.2.1 Gestionar el sistema de calidad de la Dirección de Ciencia, incluyendo el levantamiento de nuevos procesos, seguimiento a indicadores en GINA, análisis de riesgos, controles y salidas no conformes, y la elaboración de planes de mejoramiento.
2.2.2.2 Elaborar reportes y análisis mensuales, como los informes de Macrometas, sinergia, indicadores DNP, y otros requeridos por la Dirección de Ciencia.
2.2.2.3 Coordinar mesas de trabajo y reuniones técnicas, incluyendo las relacionadas con el CONPES, asegurando la redacción de actas, decisiones y compromisos acordados.
2.2.2.4 Mantener actualizada la información en la carpeta institucional, garantizando la organización y accesibilidad de documentos generados por la Dirección de Ciencia.
2.2.2.5 Gestionar la base de datos de seguimiento, incluyendo el registro de reportes, resultados de encuentros, decisiones y compromisos de las reuniones técnicas y la reunión semanal de seguimiento.
2.2.2.6 Apoyar la preparación, revisión y el seguimiento de documentos, informes, presentaciones y reportes estratégicos, para atender los requerimientos de dependencias internas, entes externos y el despacho de la Dirección de Ciencia, asegurando la calidad, y oportunidad de la información y el cumplimiento de las normativas y objetivos institucionales.
2.2.2.7 Visibilizar las actividades y aportes realizados por la Dirección de Ciencia, mediante la elaboración de comunicaciones, presentaciones y reportes estratégicos.
2.2.2.8 Acompañar los procesos de planeación estratégica, apoyando la alineación con los objetivos institucionales y el cumplimiento de las macrometas establecidas.
2.2.2.9 Responder a solicitudes de PQRSD, asegurando el cumplimiento de los términos legales y la adecuada atención a ciudadanos y entidades de control.
2.2.2.10 Apoyar la preparación, revisión y seguimiento de instrumentos, políticas y mecanismos de CTeI requeridos por el supervisor del contrato.
2.2.2.11 Apoyar la planeación y organización de eventos institucionales, garantizando la adecuada preparación y logística en coordinación con las demás dependencias.
2.2.2.12 Asegurar la documentación y socialización de decisiones tomadas en mesas técnicas y reuniones de trabajo, promoviendo el seguimiento efectivo de compromisos.</v>
          </cell>
          <cell r="AD284" t="str">
            <v>Dirección de Ciencia</v>
          </cell>
          <cell r="AE284" t="str">
            <v>ANDRES FELIPE VALENCIA LOPEZ</v>
          </cell>
          <cell r="AF284">
            <v>75097407</v>
          </cell>
          <cell r="AG284" t="str">
            <v>Secretaria General</v>
          </cell>
          <cell r="AH284">
            <v>46045</v>
          </cell>
          <cell r="AI284">
            <v>46048</v>
          </cell>
          <cell r="AJ284">
            <v>46228</v>
          </cell>
          <cell r="AK284">
            <v>180</v>
          </cell>
          <cell r="AL284">
            <v>51000000</v>
          </cell>
          <cell r="AM284" t="str">
            <v>No</v>
          </cell>
          <cell r="AN284">
            <v>8500000</v>
          </cell>
          <cell r="AS284" t="str">
            <v>INVERSION</v>
          </cell>
          <cell r="AT284" t="str">
            <v>NACION</v>
          </cell>
          <cell r="AU284" t="str">
            <v>No</v>
          </cell>
          <cell r="AW284" t="str">
            <v>Supervisión</v>
          </cell>
          <cell r="AX284" t="str">
            <v xml:space="preserve">KEVIN FERNANDO HENAO MARTINEZ </v>
          </cell>
          <cell r="AY284" t="str">
            <v>Cédula</v>
          </cell>
          <cell r="AZ284">
            <v>1152202917</v>
          </cell>
          <cell r="BA284">
            <v>9</v>
          </cell>
          <cell r="BB284" t="str">
            <v>Asesor, Código 1020 Grado 13</v>
          </cell>
          <cell r="BC284">
            <v>46048</v>
          </cell>
          <cell r="BD284">
            <v>46046</v>
          </cell>
          <cell r="BE284" t="str">
            <v>ASEGURADORA SOLIDARIA DE COLOMBIA</v>
          </cell>
          <cell r="BF284" t="str">
            <v>2 CUMPLIMIENTO</v>
          </cell>
          <cell r="BG284" t="str">
            <v>1 PÓLIZA</v>
          </cell>
          <cell r="CJ284">
            <v>46228</v>
          </cell>
          <cell r="CK284">
            <v>0</v>
          </cell>
          <cell r="CN284">
            <v>51000000</v>
          </cell>
          <cell r="CO284" t="e">
            <v>#N/A</v>
          </cell>
          <cell r="CP284" t="e">
            <v>#N/A</v>
          </cell>
          <cell r="CQ284" t="e">
            <v>#N/A</v>
          </cell>
          <cell r="CR284">
            <v>80111600</v>
          </cell>
          <cell r="CS284" t="str">
            <v>https://community.secop.gov.co/Public/Tendering/OpportunityDetail/Index?noticeUID=CO1.NTC.9729519&amp;isFromPublicArea=True&amp;isModal=true&amp;asPopupView=true</v>
          </cell>
          <cell r="CT284" t="str">
            <v>En Ejecucion</v>
          </cell>
          <cell r="CU284">
            <v>46053</v>
          </cell>
          <cell r="CW284" t="str">
            <v>ENERO</v>
          </cell>
          <cell r="CX284" t="e">
            <v>#N/A</v>
          </cell>
          <cell r="CY284">
            <v>9</v>
          </cell>
          <cell r="CZ284" t="e">
            <v>#VALUE!</v>
          </cell>
        </row>
        <row r="285">
          <cell r="D285" t="str">
            <v>287-2026</v>
          </cell>
          <cell r="E285" t="str">
            <v>CPS-195-2026</v>
          </cell>
          <cell r="F285" t="str">
            <v>Contrato de Prestacion De Servicios Profesionales</v>
          </cell>
          <cell r="G285" t="str">
            <v>Contratación directa</v>
          </cell>
          <cell r="H285" t="str">
            <v>CESAR WILFREDO CHINDOY CHINDOY</v>
          </cell>
          <cell r="I285" t="str">
            <v>Cédula</v>
          </cell>
          <cell r="J285">
            <v>1006947457</v>
          </cell>
          <cell r="K285">
            <v>1</v>
          </cell>
          <cell r="L285" t="str">
            <v>MASCULINO</v>
          </cell>
          <cell r="M285" t="str">
            <v>Natural</v>
          </cell>
          <cell r="N285" t="str">
            <v>Ninguno</v>
          </cell>
          <cell r="O285">
            <v>37395</v>
          </cell>
          <cell r="P285">
            <v>46192</v>
          </cell>
          <cell r="Q285">
            <v>24</v>
          </cell>
          <cell r="R285" t="str">
            <v>SOCIOLOGO</v>
          </cell>
          <cell r="S285" t="str">
            <v>CALLEL 58 18 43</v>
          </cell>
          <cell r="T285" t="str">
            <v>MOCOA</v>
          </cell>
          <cell r="U285" t="str">
            <v>COLOMBIA</v>
          </cell>
          <cell r="V285" t="str">
            <v>CESARCHINDOY3@GMAIL.COM</v>
          </cell>
          <cell r="W285">
            <v>3222598192</v>
          </cell>
          <cell r="X285" t="str">
            <v>NA</v>
          </cell>
          <cell r="Y285" t="str">
            <v>NA</v>
          </cell>
          <cell r="Z285" t="str">
            <v>Titulo profesional de 0 a 21 mas meses de experiencia profesional (Resolución 861 de 2025)</v>
          </cell>
          <cell r="AA285" t="str">
            <v>Prestar a la entidad, con plena autonomía técnica y administrativa, servicios profesionales a la Dirección de Ciencia, brindando apoyo técnico en la estructuración, diseño, seguimiento y desarrollo de los instrumentos, mecanismos, planes, programas, proyectos o estrategias de ciencia, tecnología e innovación CTeI que adelante dicha Dirección, de conformidad con los lineamientos técnicos, normativos y estratégicos definidos por la entidad.</v>
          </cell>
          <cell r="AB285" t="str">
            <v>2.2.2.1.Brindar apoyo técnico y metodológico a la Dirección de Ciencia en la estructuración, diseño y desarrollo
de instrumentos, mecanismos, planes, programas, proyectos o estrategias de ciencia, tecnología e innovación
–CTeI–, conforme a los lineamientos definidos por la entidad.
2.2.2.2 Apoyar la elaboración, revisión y ajuste de documentos técnicos, términos de referencia, guías, formatos
e instrumentos asociados a las iniciativas de CTeI que adelante la Dirección de Ciencia.
2.2.2.3 Realizar el acompañamiento técnico al desarrollo y seguimiento de los instrumentos y estrategias de
CTeI, verificando el cumplimiento de cronogramas, actividades y productos definidos por la Dirección de
Ciencia.
2.2.2.4. Recopilar, analizar y sistematizar información técnica relacionada con las iniciativas de CTeI, con el fin
de apoyar la toma de decisiones y la formulación de conceptos técnicos por parte de la Dirección de Ciencia.
2.2.2.5. Apoyar técnicamente los procesos de evaluación, análisis y verificación de requisitos, criterios e
información presentada en el marco de los instrumentos y mecanismos de CTeI que adelante la Dirección de
Ciencia, de conformidad con los lineamientos establecidos.
2.2.2.6. Elaborar y presentar informes técnicos sobre las actividades desarrolladas, avances, resultados y
recomendaciones, en los términos y periodicidad definidos por la Dirección de Ciencia.
2.2.2.7. Brindar apoyo técnico a los comités, consejos o instancias de coordinación relacionadas con las
iniciativas de CTeI, incluyendo la preparación de insumos técnicos, presentaciones y relatorías, cuando aplique.
.2.2.8. Guardar confidencialidad y reserva sobre la información, documentos y datos a los que tenga acceso
con ocasión de la ejecución del contrato, de conformidad con la normatividad vigente y las políticas
institucionales.
2.2.2.9. Asistir a las reuniones, sesiones, comités, y demás actividades relacionadas que le asigne el supervisor
del contrato.
2.2.2.10. Las demás actividades de apoyo que le asigne el supervisor del contrato, siempre que guarden
relación directa con el objeto y la naturaleza del contrato.</v>
          </cell>
          <cell r="AC285" t="str">
            <v>2.2.2.1.Brindar apoyo técnico y metodológico a la Dirección de Ciencia en la estructuración, diseño y desarrollo de instrumentos, mecanismos, planes, programas, proyectos o estrategias de ciencia, tecnología e innovación –CTeI–, conforme a los lineamientos definidos por la entidad.
2.2.2.2 Apoyar la elaboración, revisión y ajuste de documentos técnicos, términos de referencia, guías, formatos e instrumentos asociados a las iniciativas de CTeI que adelante la Dirección de Ciencia.
2.2.2.3 Realizar el acompañamiento técnico al desarrollo y seguimiento de los instrumentos y estrategias de CTeI, verificando el cumplimiento de cronogramas, actividades y productos definidos por la Dirección de Ciencia.
2.2.2.4. Recopilar, analizar y sistematizar información técnica relacionada con las iniciativas de CTeI, con el fin de apoyar la toma de decisiones y la formulación de conceptos técnicos por parte de la Dirección de Ciencia.
2.2.2.5. Apoyar técnicamente los procesos de evaluación, análisis y verificación de requisitos, criterios e información presentada en el marco de los instrumentos y mecanismos de CTeI que adelante la Dirección de Ciencia, de conformidad con los lineamientos establecidos.
2.2.2.6. Elaborar y presentar informes técnicos sobre las actividades desarrolladas, avances, resultados y recomendaciones, en los términos y periodicidad definidos por la Dirección de Ciencia.
2.2.2.7. Brindar apoyo técnico a los comités, consejos o instancias de coordinación relacionadas con las iniciativas de CTeI, incluyendo la preparación de insumos técnicos, presentaciones y relatorías, cuando aplique. .2.2.8. Guardar confidencialidad y reserva sobre la información, documentos y datos a los que tenga acceso con ocasión de la ejecución del contrato, de conformidad con la normatividad vigente y las políticas institucionales.
2.2.2.9. Asistir a las reuniones, sesiones, comités, y demás actividades relacionadas que le asigne el supervisor del contrato.
2.2.2.10. Las demás actividades de apoyo que le asigne el supervisor del contrato, siempre que guarden relación directa con el objeto y la naturaleza del contrato.</v>
          </cell>
          <cell r="AD285" t="str">
            <v>Dirección de Ciencia</v>
          </cell>
          <cell r="AE285" t="str">
            <v>ANDRES FELIPE VALENCIA LOPEZ</v>
          </cell>
          <cell r="AF285">
            <v>75097407</v>
          </cell>
          <cell r="AG285" t="str">
            <v>Secretaria General</v>
          </cell>
          <cell r="AH285">
            <v>46045</v>
          </cell>
          <cell r="AI285">
            <v>46048</v>
          </cell>
          <cell r="AJ285">
            <v>46228</v>
          </cell>
          <cell r="AK285">
            <v>180</v>
          </cell>
          <cell r="AL285">
            <v>27000000</v>
          </cell>
          <cell r="AM285" t="str">
            <v>No</v>
          </cell>
          <cell r="AN285">
            <v>4500000</v>
          </cell>
          <cell r="AS285" t="str">
            <v>INVERSION</v>
          </cell>
          <cell r="AT285" t="str">
            <v>NACION</v>
          </cell>
          <cell r="AU285" t="str">
            <v>No</v>
          </cell>
          <cell r="AW285" t="str">
            <v>Supervisión</v>
          </cell>
          <cell r="AX285" t="str">
            <v xml:space="preserve">KEVIN FERNANDO HENAO MARTINEZ </v>
          </cell>
          <cell r="AY285" t="str">
            <v>Cédula</v>
          </cell>
          <cell r="AZ285">
            <v>1152202917</v>
          </cell>
          <cell r="BA285">
            <v>9</v>
          </cell>
          <cell r="BB285" t="str">
            <v>Asesor, Código 1020 Grado 13</v>
          </cell>
          <cell r="BC285">
            <v>46048</v>
          </cell>
          <cell r="BD285">
            <v>46046</v>
          </cell>
          <cell r="BE285" t="str">
            <v>ASEGURADORA SOLIDARIA DE COLOMBIA</v>
          </cell>
          <cell r="BF285" t="str">
            <v>2 CUMPLIMIENTO</v>
          </cell>
          <cell r="BG285" t="str">
            <v>1 PÓLIZA</v>
          </cell>
          <cell r="CJ285">
            <v>46228</v>
          </cell>
          <cell r="CK285">
            <v>0</v>
          </cell>
          <cell r="CN285">
            <v>27000000</v>
          </cell>
          <cell r="CO285" t="e">
            <v>#N/A</v>
          </cell>
          <cell r="CP285" t="e">
            <v>#N/A</v>
          </cell>
          <cell r="CQ285" t="e">
            <v>#N/A</v>
          </cell>
          <cell r="CR285">
            <v>80111600</v>
          </cell>
          <cell r="CS285" t="str">
            <v>https://community.secop.gov.co/Public/Tendering/OpportunityDetail/Index?noticeUID=CO1.NTC.9728724&amp;isFromPublicArea=True&amp;isModal=true&amp;asPopupView=true</v>
          </cell>
          <cell r="CT285" t="str">
            <v>En Ejecucion</v>
          </cell>
          <cell r="CU285">
            <v>46053</v>
          </cell>
          <cell r="CW285" t="str">
            <v>ENERO</v>
          </cell>
          <cell r="CX285" t="e">
            <v>#N/A</v>
          </cell>
          <cell r="CY285">
            <v>1</v>
          </cell>
          <cell r="CZ285" t="e">
            <v>#VALUE!</v>
          </cell>
        </row>
        <row r="286">
          <cell r="D286" t="str">
            <v>288-2026</v>
          </cell>
          <cell r="E286" t="str">
            <v>CPS-197-2026</v>
          </cell>
          <cell r="F286" t="str">
            <v>Contrato de Prestacion De Servicios Profesionales</v>
          </cell>
          <cell r="G286" t="str">
            <v>Contratación directa</v>
          </cell>
          <cell r="H286" t="str">
            <v>HAROLD HUMBERTO MORALES ÑUSTE</v>
          </cell>
          <cell r="I286" t="str">
            <v>Cédula</v>
          </cell>
          <cell r="J286">
            <v>1010205026</v>
          </cell>
          <cell r="K286">
            <v>1</v>
          </cell>
          <cell r="L286">
            <v>0</v>
          </cell>
          <cell r="M286" t="str">
            <v>Natural</v>
          </cell>
          <cell r="N286" t="str">
            <v>Ninguno</v>
          </cell>
          <cell r="O286">
            <v>33828</v>
          </cell>
          <cell r="P286">
            <v>46192</v>
          </cell>
          <cell r="Q286">
            <v>33</v>
          </cell>
          <cell r="R286" t="str">
            <v>ADMINISTRADOR DE EMPRESAS</v>
          </cell>
          <cell r="S286" t="str">
            <v>CARRERA 87 # 48 50 SUR</v>
          </cell>
          <cell r="T286" t="str">
            <v>BOGOTA D.C.</v>
          </cell>
          <cell r="U286" t="str">
            <v>COLOMBIA</v>
          </cell>
          <cell r="V286" t="str">
            <v>HMORALES354@GMAIL.COM</v>
          </cell>
          <cell r="W286">
            <v>3214395112</v>
          </cell>
          <cell r="X286" t="str">
            <v>NA</v>
          </cell>
          <cell r="Y286" t="str">
            <v>NA</v>
          </cell>
          <cell r="Z286" t="str">
            <v>Titulo profesional + titulo especializacion de 0 meses de experiencia profesional a 22 meses de experiencia profesional (Resolución 861 de 2025)</v>
          </cell>
          <cell r="AA286" t="str">
            <v>EL/LA CONTRATISTA se obliga a prestar a la ENTIDAD, con plena autonomía, técnica y administrativa por sus propios medios, los servicios como profesional especializado a la Dirección Administrativa y Financiera - Grupo Interno de Apoyo Financiero y Presupuestal, para apoyar en la revisión, verificación, liquidación, obligación y orientación y demás actividades relacionadas con el trámite de las cuentas de cobro, facturas, desembolsos, actos administrativos y demás obligaciones financieras y presupuestales generadas con recursos del Presupuesto General de la Nación.</v>
          </cell>
          <cell r="AB286" t="str">
            <v>2.2.2.1 Verificar que las autorizaciones de pago radicadas ante el Grupo
Interno de Trabajo de Apoyo Financiero y Presupuestal cumplan con todos los
soportes establecidos en los contratos o actos administrativos para su
obligación y posterior pago.
2.2.2.2 Realizar la correcta liquidación de los distintos descuentos y
deducciones a las autorizaciones de pago siguiendo la normatividad aplicable
en materia tributaria, financiera, contable y conforme con las cláusulas
establecidas en cada uno de los contratos.
2.2.2.3 Registrar las cuentas por pagar, obligaciones presupuestales, no
presupuestales y acreedores en el aplicativo SIIF Nación y Sistema de
Presupuesto y Giro de Regalías (SPGR) de las autorizaciones de pago
realizando los distintos descuentos a que haya lugar.
2.2.2.4 Verificar a través de los distintos medios la causación contable de
las obligaciones registradas en el sistema SIIF Nación y realizar los respectivos
ajustes contables a que haya lugar, los cuales deberán ser revisados y
aprobados por el Contador de la entidad.
2.2.2.5 Apoyar en la revisión y elaboración de las conciliaciones bancarias
de las cuentas que maneja el Ministerio de Ciencia Tecnología e Innovación, así
como en los arqueos de las cajas menores.
2.2.2.6 Apoyar en la estructuración y elaboración de los medios
magnéticos de carácter nacional y territorial garantizando la correcta validación
de los formatos y de las cifras que se van a reportar.
2.2.2.7 Apoyar en el levantamiento de los requerimientos técnicos desde
la parte funcional, así como en la implementación, de un aplicativo de cuentas
de cobro para el Ministerio de Ciencia, Tecnología e Innovación.
2.2.2.8 Apoyar en la estructuración y/o evaluación financiera de los
procesos de contratación del Ministerio que le sean asignados, realizando el
respectivo acompañamiento en las diferentes etapas del proceso.
2.2.2.9 Brindar apoyo al profesional especializado con funciones de
contador en lo correspondiente a las distintas conciliaciones que se realizan en
el área, cuando se requiera por parte del Supervisor.
2.2.2.10 Apoyar en la gestión documental de las autorizaciones de pago y
de los documentos que sean tramitados en el proceso de revisión de cuentas y
autorización de órdenes de pago, garantizando una correcta administración
documental, de acuerdo con la normatividad archivística y documental vigente
y los procedimientos establecidos por la Entidad.</v>
          </cell>
          <cell r="AC286" t="str">
            <v>2.2.2.1 Verificar que las autorizaciones de pago radicadas ante el Grupo Interno de Trabajo de Apoyo Financiero y Presupuestal cumplan con todos los soportes establecidos en los contratos o actos administrativos para su obligación y posterior pago.
2.2.2.2 Realizar la correcta liquidación de los distintos descuentos y deducciones a las autorizaciones de pago siguiendo la normatividad aplicable en materia tributaria, financiera, contable y conforme con las cláusulas establecidas en cada uno de los contratos.
2.2.2.3 Registrar las cuentas por pagar, obligaciones presupuestales, no presupuestales y acreedores en el aplicativo SIIF Nación y Sistema de Presupuesto y Giro de Regalías (SPGR) de las autorizaciones de pago realizando los distintos descuentos a que haya lugar.
2.2.2.4 Verificar a través de los distintos medios la causación contable de las obligaciones registradas en el sistema SIIF Nación y realizar los respectivos ajustes contables a que haya lugar, los cuales deberán ser revisados y aprobados por el Contador de la entidad.
2.2.2.5 Apoyar en la revisión y elaboración de las conciliaciones bancarias de las cuentas que maneja el Ministerio de Ciencia Tecnología e Innovación, así como en los arqueos de las cajas menores.
2.2.2.6 Apoyar en la estructuración y elaboración de los medios magnéticos de carácter nacional y territorial garantizando la correcta validación de los formatos y de las cifras que se van a reportar.
2.2.2.7 Apoyar en el levantamiento de los requerimientos técnicos desde la parte funcional, así como en la implementación, de un aplicativo de cuentas de cobro para el Ministerio de Ciencia, Tecnología e Innovación.
2.2.2.8 Apoyar en la estructuración y/o evaluación financiera de los procesos de contratación del Ministerio que le sean asignados, realizando el respectivo acompañamiento en las diferentes etapas del proceso.
2.2.2.9 Brindar apoyo al profesional especializado con funciones de contador en lo correspondiente a las distintas conciliaciones que se realizan en el área, cuando se requiera por parte del Supervisor.
2.2.2.10 Apoyar en la gestión documental de las autorizaciones de pago y de los documentos que sean tramitados en el proceso de revisión de cuentas y autorización de órdenes de pago, garantizando una correcta administración documental, de acuerdo con la normatividad archivística y documental vigente y los procedimientos establecidos por la Entidad.</v>
          </cell>
          <cell r="AD286" t="str">
            <v>Dirección Administrativa y Financiera</v>
          </cell>
          <cell r="AE286" t="str">
            <v>ANDRES FELIPE VALENCIA LOPEZ</v>
          </cell>
          <cell r="AF286">
            <v>75097407</v>
          </cell>
          <cell r="AG286" t="str">
            <v>Secretaria General</v>
          </cell>
          <cell r="AH286">
            <v>46044</v>
          </cell>
          <cell r="AI286">
            <v>46045</v>
          </cell>
          <cell r="AJ286">
            <v>46225</v>
          </cell>
          <cell r="AK286">
            <v>180</v>
          </cell>
          <cell r="AL286">
            <v>37080000</v>
          </cell>
          <cell r="AM286" t="str">
            <v>No</v>
          </cell>
          <cell r="AN286">
            <v>6567606</v>
          </cell>
          <cell r="AS286" t="str">
            <v>INVERSION</v>
          </cell>
          <cell r="AT286" t="str">
            <v>NACION</v>
          </cell>
          <cell r="AU286" t="str">
            <v>No</v>
          </cell>
          <cell r="AW286" t="str">
            <v>Supervisión</v>
          </cell>
          <cell r="AX286" t="str">
            <v>LUZ MYRIAM LOZADA MARTIN</v>
          </cell>
          <cell r="AY286" t="str">
            <v>Cédula</v>
          </cell>
          <cell r="AZ286">
            <v>52237315</v>
          </cell>
          <cell r="BA286">
            <v>2</v>
          </cell>
          <cell r="BB286" t="str">
            <v>Profesional Especializado, Código 2028 Grado 19</v>
          </cell>
          <cell r="BC286">
            <v>46045</v>
          </cell>
          <cell r="BD286">
            <v>46045</v>
          </cell>
          <cell r="BE286" t="str">
            <v>ASEGURADORA SOLIDARIA DE COLOMBIA</v>
          </cell>
          <cell r="BF286" t="str">
            <v>2 CUMPLIMIENTO</v>
          </cell>
          <cell r="BG286" t="str">
            <v>1 PÓLIZA</v>
          </cell>
          <cell r="BN286">
            <v>1834668</v>
          </cell>
          <cell r="BO286">
            <v>46086</v>
          </cell>
          <cell r="BP286">
            <v>46087</v>
          </cell>
          <cell r="BQ286">
            <v>38914668</v>
          </cell>
          <cell r="CJ286">
            <v>46225</v>
          </cell>
          <cell r="CK286">
            <v>1834668</v>
          </cell>
          <cell r="CM286" t="str">
            <v>ADICION Y OBLIGACIONES ESPECIFICAS //</v>
          </cell>
          <cell r="CN286">
            <v>38914668</v>
          </cell>
          <cell r="CO286" t="e">
            <v>#N/A</v>
          </cell>
          <cell r="CP286" t="e">
            <v>#N/A</v>
          </cell>
          <cell r="CQ286" t="e">
            <v>#N/A</v>
          </cell>
          <cell r="CR286">
            <v>80111600</v>
          </cell>
          <cell r="CS286" t="str">
            <v>https://community.secop.gov.co/Public/Tendering/OpportunityDetail/Index?noticeUID=CO1.NTC.9701881&amp;isFromPublicArea=True&amp;isModal=true&amp;asPopupView=true</v>
          </cell>
          <cell r="CT286" t="str">
            <v>En Ejecucion</v>
          </cell>
          <cell r="CU286">
            <v>46053</v>
          </cell>
          <cell r="CV286">
            <v>46112</v>
          </cell>
          <cell r="CW286" t="str">
            <v>MARZO</v>
          </cell>
          <cell r="CX286" t="e">
            <v>#N/A</v>
          </cell>
          <cell r="CY286">
            <v>1</v>
          </cell>
          <cell r="CZ286" t="e">
            <v>#VALUE!</v>
          </cell>
        </row>
        <row r="287">
          <cell r="D287" t="str">
            <v>289-2026</v>
          </cell>
          <cell r="E287" t="str">
            <v>CPS-198-2026</v>
          </cell>
          <cell r="F287" t="str">
            <v>Contrato de Prestacion De Servicios Profesionales</v>
          </cell>
          <cell r="G287" t="str">
            <v>Contratación directa</v>
          </cell>
          <cell r="H287" t="str">
            <v>SEBASTIAN DAZA LEDEZMA</v>
          </cell>
          <cell r="I287" t="str">
            <v>Cédula</v>
          </cell>
          <cell r="J287">
            <v>1032464860</v>
          </cell>
          <cell r="K287">
            <v>6</v>
          </cell>
          <cell r="L287">
            <v>0</v>
          </cell>
          <cell r="M287" t="str">
            <v>Natural</v>
          </cell>
          <cell r="N287" t="str">
            <v>Ninguno</v>
          </cell>
          <cell r="O287">
            <v>34501</v>
          </cell>
          <cell r="P287">
            <v>46192</v>
          </cell>
          <cell r="Q287">
            <v>32</v>
          </cell>
          <cell r="R287" t="str">
            <v>PROFESIONAL EN POLITICA Y RELACIONES INTERNACIONALES</v>
          </cell>
          <cell r="S287" t="str">
            <v>CARRERA 69 D NRO 24 15</v>
          </cell>
          <cell r="T287" t="str">
            <v>BOGOTA D.C.</v>
          </cell>
          <cell r="U287" t="str">
            <v>COLOMBIA</v>
          </cell>
          <cell r="V287" t="str">
            <v>SEBASDAZA.L@HOTMAIL.ES</v>
          </cell>
          <cell r="W287">
            <v>3016861272</v>
          </cell>
          <cell r="X287" t="str">
            <v>NA</v>
          </cell>
          <cell r="Y287" t="str">
            <v>NA</v>
          </cell>
          <cell r="Z287" t="str">
            <v>Titulo profesional de 22 o mas meses de experiencia profesional (Resolución 861 de 2025)</v>
          </cell>
          <cell r="AA287" t="str">
            <v>El CONTRATISTA se obliga a prestar a LA ENTIDAD, con plena autonomía técnica y administrativa los servicios profesionales apoyando técnicamente a la Dirección de Capacidades y Apropiación del Conocimiento en los asuntos de competencia del equipo Misiones PIIOM.</v>
          </cell>
          <cell r="AB287" t="str">
            <v>2.2.2.1. Apoyar la estructuración, formulación y gestión técnica de los proyectos estratégicos derivados de
los ejes transformacionales del Plan Nacional de Desarrollo 2022-2026.
2.2.2.2. Realizar el seguimiento técnico a los contratos y/o convenios a cargo de la Dirección de
Capacidades y Apropiación del Conocimiento, verificando el cumplimiento de actividades, entregables,
cronogramas y obligaciones pactadas.
2.2.2.3. Apoyar la incorporación y articulación de los lineamientos definidos por la Dirección de
Capacidades y Apropiación del Conocimiento en los instrumentos de planificación e implementación en
las diferentes convocatorias, garantizando su adecuada integración en los documentos técnicos,
cronogramas, metodologías e instrumentos de seguimiento correspondientes.
2.2.2.4. Apoyar el diseño y formulación de estrategias para la evaluación y seguimiento de programas con
impacto territorial en el marco de los proyectos liderados por la dependencia, incluyendo la definición de
criterios técnicos, indicadores, metodologías e instrumentos de medición y reporte.
2.2.2.5. Efectuar el seguimiento técnico a la ejecución de los negocios jurídicos suscritos por la Dirección,
identificando alertas tempranas, riesgos técnicos y necesidades de ajuste, y formulando recomendaciones
para la toma de decisiones.
2.2.2.6. Apoyar el seguimiento a las políticas de investigación e innovación orientadas por misiones,
mediante el análisis técnico de avances, resultados, indicadores y compromisos asociados a su
implementación en el marco del PIIOM.
2.2.2.7. Participar en las reuniones, mesas técnicas y espacios de articulación convocados por la
Dirección, elaborando actas, registrando compromisos y realizando el seguimiento a las acciones
definidas.
2.2.2.8. Brindar acompañamiento técnico en la articulación con actores internos y externos vinculados a
contratos, convenios o instrumentos orientados por misiones, fortaleciendo mecanismos regionales para el desarrollo de capacidades institucionales y comunitarias que permitan el despliegue territorial de la
misión y aseguren la coordinación técnica requerida para el cumplimiento del objeto contractual.</v>
          </cell>
          <cell r="AC287" t="str">
            <v>2.2.2.1. Apoyar la estructuración, formulación y gestión técnica de los proyectos estratégicos derivados de los ejes transformacionales del Plan Nacional de Desarrollo 2022-2026.
2.2.2.2. Realizar el seguimiento técnico a los contratos y/o convenios a cargo de la Dirección de Capacidades y Apropiación del Conocimiento, verificando el cumplimiento de actividades, entregables, cronogramas y obligaciones pactadas.
2.2.2.3. Apoyar la incorporación y articulación de los lineamientos definidos por la Dirección de Capacidades y Apropiación del Conocimiento en los instrumentos de planificación e implementación en las diferentes convocatorias, garantizando su adecuada integración en los documentos técnicos, cronogramas, metodologías e instrumentos de seguimiento correspondientes.
2.2.2.4. Apoyar el diseño y formulación de estrategias para la evaluación y seguimiento de programas con impacto territorial en el marco de los proyectos liderados por la dependencia, incluyendo la definición de criterios técnicos, indicadores, metodologías e instrumentos de medición y reporte.
2.2.2.5. Efectuar el seguimiento técnico a la ejecución de los negocios jurídicos suscritos por la Dirección, identificando alertas tempranas, riesgos técnicos y necesidades de ajuste, y formulando recomendaciones para la toma de decisiones.
2.2.2.6. Apoyar el seguimiento a las políticas de investigación e innovación orientadas por misiones, mediante el análisis técnico de avances, resultados, indicadores y compromisos asociados a su implementación en el marco del PIIOM.
2.2.2.7. Participar en las reuniones, mesas técnicas y espacios de articulación convocados por la Dirección, elaborando actas, registrando compromisos y realizando el seguimiento a las acciones definidas.
2.2.2.8. Brindar acompañamiento técnico en la articulación con actores internos y externos vinculados a contratos, convenios o instrumentos orientados por misiones, fortaleciendo mecanismos regionales para el desarrollo de capacidades institucionales y comunitarias que permitan el despliegue territorial de la misión y aseguren la coordinación técnica requerida para el cumplimiento del objeto contractual.</v>
          </cell>
          <cell r="AD287" t="str">
            <v>Dirección de Capacidades y Apropiación del Conocimiento</v>
          </cell>
          <cell r="AE287" t="str">
            <v>ANDRES FELIPE VALENCIA LOPEZ</v>
          </cell>
          <cell r="AF287">
            <v>75097407</v>
          </cell>
          <cell r="AG287" t="str">
            <v>Secretaria General</v>
          </cell>
          <cell r="AH287">
            <v>46044</v>
          </cell>
          <cell r="AI287">
            <v>46048</v>
          </cell>
          <cell r="AJ287">
            <v>46228</v>
          </cell>
          <cell r="AK287">
            <v>180</v>
          </cell>
          <cell r="AL287">
            <v>30000000</v>
          </cell>
          <cell r="AM287" t="str">
            <v>No</v>
          </cell>
          <cell r="AN287">
            <v>5000000</v>
          </cell>
          <cell r="AS287" t="str">
            <v>INVERSION</v>
          </cell>
          <cell r="AT287" t="str">
            <v>NACION</v>
          </cell>
          <cell r="AU287" t="str">
            <v>No</v>
          </cell>
          <cell r="AW287" t="str">
            <v>Supervisión</v>
          </cell>
          <cell r="AX287" t="str">
            <v>RUDY AMANDA HURTADO GARCES</v>
          </cell>
          <cell r="AY287" t="str">
            <v>Cédula</v>
          </cell>
          <cell r="AZ287">
            <v>1064488437</v>
          </cell>
          <cell r="BA287">
            <v>3</v>
          </cell>
          <cell r="BB287">
            <v>0</v>
          </cell>
          <cell r="BC287">
            <v>46048</v>
          </cell>
          <cell r="BD287">
            <v>46045</v>
          </cell>
          <cell r="BE287" t="str">
            <v>SEGUROS DEL ESTADO S.A.</v>
          </cell>
          <cell r="BF287" t="str">
            <v>2 CUMPLIMIENTO</v>
          </cell>
          <cell r="BG287" t="str">
            <v>1 PÓLIZA</v>
          </cell>
          <cell r="CJ287">
            <v>46228</v>
          </cell>
          <cell r="CK287">
            <v>0</v>
          </cell>
          <cell r="CN287">
            <v>30000000</v>
          </cell>
          <cell r="CO287" t="e">
            <v>#N/A</v>
          </cell>
          <cell r="CP287" t="e">
            <v>#N/A</v>
          </cell>
          <cell r="CQ287" t="e">
            <v>#N/A</v>
          </cell>
          <cell r="CR287">
            <v>80111600</v>
          </cell>
          <cell r="CS287" t="str">
            <v>https://community.secop.gov.co/Public/Tendering/OpportunityDetail/Index?noticeUID=CO1.NTC.9699591&amp;isFromPublicArea=True&amp;isModal=true&amp;asPopupView=true</v>
          </cell>
          <cell r="CT287" t="str">
            <v>En Ejecucion</v>
          </cell>
          <cell r="CU287">
            <v>46053</v>
          </cell>
          <cell r="CW287" t="str">
            <v>ENERO</v>
          </cell>
          <cell r="CX287" t="e">
            <v>#N/A</v>
          </cell>
          <cell r="CY287">
            <v>5</v>
          </cell>
          <cell r="CZ287" t="e">
            <v>#VALUE!</v>
          </cell>
        </row>
        <row r="288">
          <cell r="D288" t="str">
            <v>290-2026</v>
          </cell>
          <cell r="E288" t="str">
            <v>CPS-199-2026</v>
          </cell>
          <cell r="F288" t="str">
            <v>Contrato de Prestacion De Servicios Profesionales</v>
          </cell>
          <cell r="G288" t="str">
            <v>Contratación directa</v>
          </cell>
          <cell r="H288" t="str">
            <v>MATEO TORO SOACHE</v>
          </cell>
          <cell r="I288" t="str">
            <v>Cédula</v>
          </cell>
          <cell r="J288">
            <v>1006776558</v>
          </cell>
          <cell r="K288">
            <v>0</v>
          </cell>
          <cell r="L288" t="str">
            <v>MASCULINO</v>
          </cell>
          <cell r="M288" t="str">
            <v>Natural</v>
          </cell>
          <cell r="N288" t="str">
            <v>Ninguno</v>
          </cell>
          <cell r="O288">
            <v>36532</v>
          </cell>
          <cell r="P288">
            <v>46192</v>
          </cell>
          <cell r="Q288">
            <v>26</v>
          </cell>
          <cell r="R288" t="str">
            <v>PSICOLOGIA</v>
          </cell>
          <cell r="S288" t="str">
            <v>CARRERA 16 B # 51 G 40</v>
          </cell>
          <cell r="T288" t="str">
            <v>ACACIAS</v>
          </cell>
          <cell r="U288" t="str">
            <v>COLOMBIA</v>
          </cell>
          <cell r="V288" t="str">
            <v>MATEOTORO74@GMAIL.COM</v>
          </cell>
          <cell r="W288">
            <v>3147443943</v>
          </cell>
          <cell r="X288" t="str">
            <v>NA</v>
          </cell>
          <cell r="Y288" t="str">
            <v>NA</v>
          </cell>
          <cell r="Z288" t="str">
            <v>Titulo profesional de 0 a 21 mas meses de experiencia profesional (Resolución 861 de 2025)</v>
          </cell>
          <cell r="AA288" t="str">
            <v>Prestar a la entidad con plena autonomía, técnica y administrativa servicios profesionales para brindar apoyo, acompañamiento y soporte a la Dirección de Ciencia en las actividades relacionadas con el reconocimiento y medición de actividades y de producción de CTeI en el marco de la implementación de los modelos cienciométricos de grupos de investigación e investigadores y de los actores del Sistema Nacional de Ciencia, Tecnología e Innovación SNCTeI, dando estricto cumplimiento al proceso y procedimientos establecidos por la Entidad.</v>
          </cell>
          <cell r="AB288" t="str">
            <v>2.2.2.1. Apoyar y participar en los procesos de actualización de los modelos cienciométricos del SNCTeI en el
marco del Proyecto de Modernización del SNCTeI.
2.2.2.2. Apoyar y participar en las actividades relacionadas con reconocimiento, medición y evaluación de
actores, actividades y productos de CTeI en el marco del Proyecto de Modernización del SNCTeI.
2.2.2.3. Apoyar la gestión y desarrollo de la Convocatoria de Medición de Grupos de Investigación, Desarrollo
Tecnológico o de Innovación y de Reconocimiento de Investigadores.
2.2.2.4. Apoyar los procesos de consulta, análisis de información e identificación de estructuras, desarrollos,
relaciones, dinámicas y tendencias de los actores, actividades y productos del SNCTeI, contemplando marcos
comparativos de alcance local, nacional, regional y global.
2.2.2.5 Apoyar los espacios de socialización del Modelo de Reconocimiento y Medición de Grupos de
Investigación y Reconocimiento de Investigadores, así como del Modelo de Clasificación y Homologación de
Revistas -Publindex en el marco del Proyecto de Modernización del SNCTeI.
2.2.2.6. Asesorar y apoyar la producción y revisión de documentos técnicos y operativos que orienten la
intervención y toma de decisión de la Dirección de Ciencia en asuntos de reconocimiento, medición y evaluación
de actores, actividades y productos de CTeI.
2.2.2.7. Apoyar los procesos de análisis y creación de visualizaciones claras y efectivas para la toma de decisión
y los procesos de socialización relacionados con el Proyecto de Modernización del SNCTeI.
2.2.2.8. Apoyar la realización de informes sobre los estados y tendencias del SNCTeI en el marco del proyecto
de Modernización del SNCTeI.
2.2.2.9. Mantener actualizados los repositorios y sistemas de información que MinCiencias destine para el
registro de avances y resultados relacionados con el Proyecto de Modernización del SNCTeI.
2.2.2.10. Diseñar e implementar estrategias para la socialización y, cuando esta aplique, la capacitación sobre
avances y resultados relacionados con la ejecución del Proyecto de Modernización del SNCTeI, en especial de
aquellas relacionadas con el uso y la interpretación de métricas.
2.2.2.11. Proyectar, de acuerdo con su competencia y con relación a los asuntos asignados, respuestas a las
consultas, peticiones, quejas y reclamos radicadas en la dependencia por los usuarios internos y externos,
tomando en consideración los términos de Ley y los procedimientos internos establecidos.
2.2.2.12. Apoyar la ejecución del Plan de acción de la Dirección de Ciencia.
2.2.2.13. Realizar recolección de la información requerida para soportar procesos como presentaciones y
eventos.
2.2.2.14. Asistir a eventos y/o reuniones definidos por la supervisión y/o Director de la Dirección de Ciencia.
2.2.2.15. Preparar los informes pertinentes sobre el avance en las obligaciones relacionadas con cienciometría
en el marco del Proyecto de Modernización del SNCTeI.
2.2.2.16.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C288" t="str">
            <v>2.2.2.1. Apoyar y participar en los procesos de actualización de los modelos cienciométricos del SNCTeI en el marco del Proyecto de Modernización del SNCTeI.
2.2.2.2. Apoyar y participar en las actividades relacionadas con reconocimiento, medición y evaluación de actores, actividades y productos de CTeI en el marco del Proyecto de Modernización del SNCTeI.
2.2.2.3. Apoyar la gestión y desarrollo de la Convocatoria de Medición de Grupos de Investigación, Desarrollo Tecnológico o de Innovación y de Reconocimiento de Investigadores.
2.2.2.4. Apoyar los procesos de consulta, análisis de información e identificación de estructuras, desarrollos, relaciones, dinámicas y tendencias de los actores, actividades y productos del SNCTeI, contemplando marcos comparativos de alcance local, nacional, regional y global.
2.2.2.5 Apoyar los espacios de socialización del Modelo de Reconocimiento y Medición de Grupos de Investigación y Reconocimiento de Investigadores, así como del Modelo de Clasificación y Homologación de Revistas -Publindex en el marco del Proyecto de Modernización del SNCTeI.
2.2.2.6. Asesorar y apoyar la producción y revisión de documentos técnicos y operativos que orienten la intervención y toma de decisión de la Dirección de Ciencia en asuntos de reconocimiento, medición y evaluación de actores, actividades y productos de CTeI.
2.2.2.7. Apoyar los procesos de análisis y creación de visualizaciones claras y efectivas para la toma de decisión y los procesos de socialización relacionados con el Proyecto de Modernización del SNCTeI.
2.2.2.8. Apoyar la realización de informes sobre los estados y tendencias del SNCTeI en el marco del proyecto de Modernización del SNCTeI.
2.2.2.9. Mantener actualizados los repositorios y sistemas de información que MinCiencias destine para el registro de avances y resultados relacionados con el Proyecto de Modernización del SNCTeI.
2.2.2.10. Diseñar e implementar estrategias para la socialización y, cuando esta aplique, la capacitación sobre avances y resultados relacionados con la ejecución del Proyecto de Modernización del SNCTeI, en especial de aquellas relacionadas con el uso y la interpretación de métricas.
2.2.2.11. Proyectar, de acuerdo con su competencia y con relación a los asuntos asignados, respuestas a las consultas, peticiones, quejas y reclamos radicadas en la dependencia por los usuarios internos y externos, tomando en consideración los términos de Ley y los procedimientos internos establecidos.
2.2.2.12. Apoyar la ejecución del Plan de acción de la Dirección de Ciencia.
2.2.2.13. Realizar recolección de la información requerida para soportar procesos como presentaciones y eventos.
2.2.2.14. Asistir a eventos y/o reuniones definidos por la supervisión y/o Director de la Dirección de Ciencia.
2.2.2.15. Preparar los informes pertinentes sobre el avance en las obligaciones relacionadas con cienciometría en el marco del Proyecto de Modernización del SNCTeI.
2.2.2.16.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D288" t="str">
            <v>Dirección de Ciencia</v>
          </cell>
          <cell r="AE288" t="str">
            <v>ANDRES FELIPE VALENCIA LOPEZ</v>
          </cell>
          <cell r="AF288">
            <v>75097407</v>
          </cell>
          <cell r="AG288" t="str">
            <v>Secretaria General</v>
          </cell>
          <cell r="AH288">
            <v>46045</v>
          </cell>
          <cell r="AI288">
            <v>46048</v>
          </cell>
          <cell r="AJ288">
            <v>46228</v>
          </cell>
          <cell r="AK288">
            <v>180</v>
          </cell>
          <cell r="AL288">
            <v>27000000</v>
          </cell>
          <cell r="AM288" t="str">
            <v>No</v>
          </cell>
          <cell r="AN288">
            <v>4500000</v>
          </cell>
          <cell r="AS288" t="str">
            <v>INVERSION</v>
          </cell>
          <cell r="AT288" t="str">
            <v>NACION</v>
          </cell>
          <cell r="AU288" t="str">
            <v>No</v>
          </cell>
          <cell r="AW288" t="str">
            <v>Supervisión</v>
          </cell>
          <cell r="AX288" t="str">
            <v xml:space="preserve">KEVIN FERNANDO HENAO MARTINEZ </v>
          </cell>
          <cell r="AY288" t="str">
            <v>Cédula</v>
          </cell>
          <cell r="AZ288">
            <v>1152202917</v>
          </cell>
          <cell r="BA288">
            <v>9</v>
          </cell>
          <cell r="BB288" t="str">
            <v>Asesor, Código 1020 Grado 13</v>
          </cell>
          <cell r="BC288">
            <v>46048</v>
          </cell>
          <cell r="BD288">
            <v>46046</v>
          </cell>
          <cell r="BE288" t="str">
            <v>SEGUROS DEL ESTADO S.A.</v>
          </cell>
          <cell r="BF288" t="str">
            <v>2 CUMPLIMIENTO</v>
          </cell>
          <cell r="BG288" t="str">
            <v>1 PÓLIZA</v>
          </cell>
          <cell r="CJ288">
            <v>46228</v>
          </cell>
          <cell r="CK288">
            <v>0</v>
          </cell>
          <cell r="CN288">
            <v>27000000</v>
          </cell>
          <cell r="CO288" t="e">
            <v>#N/A</v>
          </cell>
          <cell r="CP288" t="e">
            <v>#N/A</v>
          </cell>
          <cell r="CQ288" t="e">
            <v>#N/A</v>
          </cell>
          <cell r="CR288">
            <v>80111600</v>
          </cell>
          <cell r="CS288" t="str">
            <v>https://community.secop.gov.co/Public/Tendering/OpportunityDetail/Index?noticeUID=CO1.NTC.9727005&amp;isFromPublicArea=True&amp;isModal=true&amp;asPopupView=true</v>
          </cell>
          <cell r="CT288" t="str">
            <v>En Ejecucion</v>
          </cell>
          <cell r="CU288">
            <v>46053</v>
          </cell>
          <cell r="CW288" t="str">
            <v>ENERO</v>
          </cell>
          <cell r="CX288" t="e">
            <v>#N/A</v>
          </cell>
          <cell r="CY288">
            <v>0</v>
          </cell>
          <cell r="CZ288" t="e">
            <v>#VALUE!</v>
          </cell>
        </row>
        <row r="289">
          <cell r="D289" t="str">
            <v>291-2026</v>
          </cell>
          <cell r="E289" t="str">
            <v>CPS-200-2026</v>
          </cell>
          <cell r="F289" t="str">
            <v>Contrato de Prestacion De Servicios Profesionales</v>
          </cell>
          <cell r="G289" t="str">
            <v>Contratación directa</v>
          </cell>
          <cell r="H289" t="str">
            <v>MARIA CAMILA COBO ASTUDILLO</v>
          </cell>
          <cell r="I289" t="str">
            <v>Cédula</v>
          </cell>
          <cell r="J289">
            <v>1061756512</v>
          </cell>
          <cell r="K289">
            <v>7</v>
          </cell>
          <cell r="L289">
            <v>0</v>
          </cell>
          <cell r="M289" t="str">
            <v>Natural</v>
          </cell>
          <cell r="N289" t="str">
            <v>Ninguno</v>
          </cell>
          <cell r="O289">
            <v>34029</v>
          </cell>
          <cell r="P289">
            <v>46192</v>
          </cell>
          <cell r="Q289">
            <v>33</v>
          </cell>
          <cell r="R289" t="str">
            <v>ABOGADO</v>
          </cell>
          <cell r="S289" t="str">
            <v xml:space="preserve">TRANSVERSAL 4 N  # 52 B 64 </v>
          </cell>
          <cell r="T289" t="str">
            <v>POPAYAN</v>
          </cell>
          <cell r="U289" t="str">
            <v>COLOMBIA</v>
          </cell>
          <cell r="V289" t="str">
            <v>MARIACAMILACOBO@GMAIL.COM</v>
          </cell>
          <cell r="W289">
            <v>3217350720</v>
          </cell>
          <cell r="X289" t="str">
            <v>NA</v>
          </cell>
          <cell r="Y289" t="str">
            <v>NA</v>
          </cell>
          <cell r="Z289" t="str">
            <v>Titulo profesional + titulo especializacion de 22 meses de experiencia profesional a 32 meses de experiencia profesional (Resolución 861 de 2025)</v>
          </cell>
          <cell r="AA289" t="str">
            <v>Prestar servicios profesionales especializados, con plena autonomía técnica y administrativa, a la Dirección de Ciencia, para apoyar jurídica y técnicamente los procesos de liquidación bilateral y unilateral de los contratos y convenios a su cargo, así como la revisión, análisis y elaboración de los documentos jurídicos asociados, garantizando el cumplimiento del marco normativo vigente y de los lineamientos institucionales en materia de Ciencia, Tecnología e Innovación (CTeI).</v>
          </cell>
          <cell r="AB289" t="str">
            <v>2.2.2.1.. Apoyar jurídica y técnicamente los procesos de liquidación bilateral y unilateral de los contratos y
convenios a cargo de la Dirección de Ciencia, verificando el cumplimiento de las obligaciones contractuales,
técnicas, administrativas y financieras.
2.2.2.2 Revisar, analizar y validar los soportes jurídicos, administrativos y financieros requeridos para la
adecuada liquidación de contratos y convenios.
2.2.2.3 Elaborar los proyectos de actas de liquidación, conceptos jurídicos, informes y demás documentos
necesarios dentro de los procesos contractuales y convencionales.
2.2.2.4. Emitir conceptos jurídicos relacionados con la procedencia de liquidaciones, modificaciones, prórrogas,
suspensiones y demás actuaciones contractuales asociadas.
2.2.2.5. Apoyar la atención de requerimientos de entes de control, dependencias internas y terceros,
relacionados con la ejecución y liquidación de los contratos y convenios.
2.2.2.6 Verificar el cumplimiento de la normatividad contractual vigente, así como de los lineamientos, manuales
y procedimientos internos de la entidad.
2.2.2.7. Apoyar la organización, actualización y cierre de los expedientes contractuales, garantizando la correcta
gestión documental y archivo conforme a la normativa aplicable.
2.2.2.8 Las demás actividades jurídicas que se requieran para el adecuado cierre y liquidación de los contratos
y convenios de la Dirección de Ciencia, de acuerdo con las instrucciones del supervisor del contrato.
2.2.2.9.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C289" t="str">
            <v>2.2.2.1.. Apoyar jurídica y técnicamente los procesos de liquidación bilateral y unilateral de los contratos y convenios a cargo de la Dirección de Ciencia, verificando el cumplimiento de las obligaciones contractuales, técnicas, administrativas y financieras.
2.2.2.2 Revisar, analizar y validar los soportes jurídicos, administrativos y financieros requeridos para la adecuada liquidación de contratos y convenios.
2.2.2.3 Elaborar los proyectos de actas de liquidación, conceptos jurídicos, informes y demás documentos necesarios dentro de los procesos contractuales y convencionales.
2.2.2.4. Emitir conceptos jurídicos relacionados con la procedencia de liquidaciones, modificaciones, prórrogas, suspensiones y demás actuaciones contractuales asociadas.
2.2.2.5. Apoyar la atención de requerimientos de entes de control, dependencias internas y terceros, relacionados con la ejecución y liquidación de los contratos y convenios.
2.2.2.6 Verificar el cumplimiento de la normatividad contractual vigente, así como de los lineamientos, manuales y procedimientos internos de la entidad.
2.2.2.7. Apoyar la organización, actualización y cierre de los expedientes contractuales, garantizando la correcta gestión documental y archivo conforme a la normativa aplicable.
2.2.2.8 Las demás actividades jurídicas que se requieran para el adecuado cierre y liquidación de los contratos y convenios de la Dirección de Ciencia, de acuerdo con las instrucciones del supervisor del contrato.
2.2.2.9.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D289" t="str">
            <v>Dirección de Ciencia</v>
          </cell>
          <cell r="AE289" t="str">
            <v>ANDRES FELIPE VALENCIA LOPEZ</v>
          </cell>
          <cell r="AF289">
            <v>75097407</v>
          </cell>
          <cell r="AG289" t="str">
            <v>Secretaria General</v>
          </cell>
          <cell r="AH289">
            <v>46048</v>
          </cell>
          <cell r="AI289">
            <v>46049</v>
          </cell>
          <cell r="AJ289">
            <v>46229</v>
          </cell>
          <cell r="AK289">
            <v>180</v>
          </cell>
          <cell r="AL289">
            <v>51000000</v>
          </cell>
          <cell r="AM289" t="str">
            <v>No</v>
          </cell>
          <cell r="AN289">
            <v>8500000</v>
          </cell>
          <cell r="AS289" t="str">
            <v>INVERSION</v>
          </cell>
          <cell r="AT289" t="str">
            <v>NACION</v>
          </cell>
          <cell r="AU289" t="str">
            <v>No</v>
          </cell>
          <cell r="AW289" t="str">
            <v>Supervisión</v>
          </cell>
          <cell r="AX289" t="str">
            <v xml:space="preserve">KEVIN FERNANDO HENAO MARTINEZ </v>
          </cell>
          <cell r="AY289" t="str">
            <v>Cédula</v>
          </cell>
          <cell r="AZ289">
            <v>1152202917</v>
          </cell>
          <cell r="BA289">
            <v>9</v>
          </cell>
          <cell r="BB289" t="str">
            <v>Asesor, Código 1020 Grado 13</v>
          </cell>
          <cell r="BC289">
            <v>46049</v>
          </cell>
          <cell r="BD289">
            <v>46048</v>
          </cell>
          <cell r="BE289" t="str">
            <v>SEGUROS DEL ESTADO S.A.</v>
          </cell>
          <cell r="BF289" t="str">
            <v>2 CUMPLIMIENTO</v>
          </cell>
          <cell r="BG289" t="str">
            <v>1 PÓLIZA</v>
          </cell>
          <cell r="CJ289">
            <v>46229</v>
          </cell>
          <cell r="CK289">
            <v>0</v>
          </cell>
          <cell r="CN289">
            <v>51000000</v>
          </cell>
          <cell r="CO289" t="e">
            <v>#N/A</v>
          </cell>
          <cell r="CP289" t="e">
            <v>#N/A</v>
          </cell>
          <cell r="CQ289" t="e">
            <v>#N/A</v>
          </cell>
          <cell r="CR289">
            <v>80111600</v>
          </cell>
          <cell r="CS289" t="str">
            <v>https://community.secop.gov.co/Public/Tendering/OpportunityDetail/Index?noticeUID=CO1.NTC.9755385&amp;isFromPublicArea=True&amp;isModal=true&amp;asPopupView=true</v>
          </cell>
          <cell r="CT289" t="str">
            <v>En Ejecucion</v>
          </cell>
          <cell r="CU289">
            <v>46053</v>
          </cell>
          <cell r="CW289" t="str">
            <v>ENERO</v>
          </cell>
          <cell r="CX289" t="e">
            <v>#N/A</v>
          </cell>
          <cell r="CY289">
            <v>4</v>
          </cell>
          <cell r="CZ289" t="e">
            <v>#VALUE!</v>
          </cell>
        </row>
        <row r="290">
          <cell r="D290" t="str">
            <v>292-2026</v>
          </cell>
          <cell r="E290" t="str">
            <v>CPS-201-2026</v>
          </cell>
          <cell r="F290" t="str">
            <v>Contrato de Prestacion De Servicios Profesionales</v>
          </cell>
          <cell r="G290" t="str">
            <v>Contratación directa</v>
          </cell>
          <cell r="H290" t="str">
            <v>NATALIA GARCIA SASTRE</v>
          </cell>
          <cell r="I290" t="str">
            <v>Cédula</v>
          </cell>
          <cell r="J290">
            <v>1026304754</v>
          </cell>
          <cell r="K290">
            <v>6</v>
          </cell>
          <cell r="L290">
            <v>0</v>
          </cell>
          <cell r="M290" t="str">
            <v>Natural</v>
          </cell>
          <cell r="N290" t="str">
            <v>Ninguno</v>
          </cell>
          <cell r="O290">
            <v>36230</v>
          </cell>
          <cell r="P290">
            <v>46192</v>
          </cell>
          <cell r="Q290">
            <v>27</v>
          </cell>
          <cell r="R290" t="str">
            <v>ABOGADO</v>
          </cell>
          <cell r="S290" t="str">
            <v>CARRERA 72B#5B-90</v>
          </cell>
          <cell r="T290" t="str">
            <v>BOGOTA D.C.</v>
          </cell>
          <cell r="U290" t="str">
            <v>COLOMBIA</v>
          </cell>
          <cell r="V290" t="str">
            <v>GARCIASASTRENATALIA@GMAIL.COM</v>
          </cell>
          <cell r="W290">
            <v>3158797981</v>
          </cell>
          <cell r="X290" t="str">
            <v>NA</v>
          </cell>
          <cell r="Y290" t="str">
            <v>NA</v>
          </cell>
          <cell r="Z290" t="str">
            <v>Titulo profesional + titulo especializacion de 0 meses de experiencia profesional a 22 meses de experiencia profesional (Resolución 861 de 2025)</v>
          </cell>
          <cell r="AA290" t="str">
            <v>El CONTRATISTA se obliga a prestar a la ENTIDAD, con plena autonomía
técnica y administrativa, servicios profesionales orientados a brindar apoyo en la
planeación, estructuración y ejecución de instrumentos y/o mecanismos de
Propiedad Intelectual, transferencia de conocimiento y tecnología, así como en
el fortalecimiento de las políticas de investigación orientadas por misiones de la
Dirección de Desarrollo Tecnológico e Innovación del Ministerio.</v>
          </cell>
          <cell r="AB290" t="str">
            <v>1. Apoyar la construcción y evaluación de instrumentos o mecanismos para la ampliación de capacidades y
actividades de la Dirección de Desarrollo Tecnológico e Innovación en materia de propiedad intelectual y
transferencia de conocimiento y tecnología.
2. Apoyar en la proyección de conceptos técnicos y jurídicos de Ciencia, Tecnología e Innovación, en las temáticas
de propiedad intelectual y transferencia de tecnología y conocimiento.
3. Apoyar en la proyección de respuesta a derechos de petición y consultas relacionadas con propiedad intelectual
de la Dirección de Desarrollo Tecnológico e Innovación y transversales del Ministerio.
4. Apoyar en la elaboración de informes que requiera la Dirección de Desarrollo Tecnológico e Innovación.
5. Apoyar en los procesos de Gestión de calidad relacionados con propiedad Intelectual a cargo de la Dirección de
Desarrollo Tecnológico e Innovación.
6. Asistir y preparar el material para las reuniones en las que se requiera apoyo en temas de Propiedad Intelectual
y de transferencia de tecnología y conocimiento, que sean competencia de la Dirección de Desarrollo Tecnológico
e Innovación.
7. Apoyar los procesos de evaluación que la Dirección de Desarrollo Tecnológico e Innovación, de acuerdo con su
competencia.
8. Apoyar los procesos de evaluación de mecanismos o instrumentos de la Dirección Desarrollo Tecnológico e
Innovación.</v>
          </cell>
          <cell r="AC290" t="str">
            <v>1. Apoyar la construcción y evaluación de instrumentos o mecanismos para la ampliación de capacidades y actividades de la Dirección de Desarrollo Tecnológico e Innovación en materia de propiedad intelectual y transferencia de conocimiento y tecnología.
2. Apoyar en la proyección de conceptos técnicos y jurídicos de Ciencia, Tecnología e Innovación, en las temáticas de propiedad intelectual y transferencia de tecnología y conocimiento. 3. Apoyar en la proyección de respuesta a derechos de petición y consultas relacionadas con propiedad intelectual de la Dirección de Desarrollo Tecnológico e Innovación y transversales del Ministerio. 4. Apoyar en la elaboración de informes que requiera la Dirección de Desarrollo Tecnológico e Innovación. 5. Apoyar en los procesos de Gestión de calidad relacionados con propiedad Intelectual a cargo de la Dirección de Desarrollo Tecnológico e Innovación. 6. Asistir y preparar el material para las reuniones en las que se requiera apoyo en temas de Propiedad Intelectual y de transferencia de tecnología y conocimiento, que sean competencia de la Dirección de Desarrollo Tecnológico e Innovación. 7. Apoyar los procesos de evaluación que la Dirección de Desarrollo Tecnológico e Innovación, de acuerdo con su competencia. 8. Apoyar los procesos de evaluación de mecanismos o instrumentos de la Dirección Desarrollo Tecnológico e Innovación.</v>
          </cell>
          <cell r="AD290" t="str">
            <v>Dirección de Desarrollo Tecnológico e Innovación</v>
          </cell>
          <cell r="AE290" t="str">
            <v>ANDRES FELIPE VALENCIA LOPEZ</v>
          </cell>
          <cell r="AF290">
            <v>75097407</v>
          </cell>
          <cell r="AG290" t="str">
            <v>Secretaria General</v>
          </cell>
          <cell r="AH290">
            <v>46048</v>
          </cell>
          <cell r="AI290">
            <v>46049</v>
          </cell>
          <cell r="AJ290">
            <v>46229</v>
          </cell>
          <cell r="AK290">
            <v>180</v>
          </cell>
          <cell r="AL290">
            <v>30900000</v>
          </cell>
          <cell r="AM290" t="str">
            <v>No</v>
          </cell>
          <cell r="AN290">
            <v>5150000</v>
          </cell>
          <cell r="AS290" t="str">
            <v>INVERSION</v>
          </cell>
          <cell r="AT290" t="str">
            <v>NACION</v>
          </cell>
          <cell r="AU290" t="str">
            <v>No</v>
          </cell>
          <cell r="AW290" t="str">
            <v>Supervisión</v>
          </cell>
          <cell r="AX290" t="str">
            <v>JUAN PABLO RODRIGUEZ RINCON</v>
          </cell>
          <cell r="AY290" t="str">
            <v>Cédula</v>
          </cell>
          <cell r="AZ290">
            <v>79878803</v>
          </cell>
          <cell r="BA290">
            <v>3</v>
          </cell>
          <cell r="BB290">
            <v>0</v>
          </cell>
          <cell r="BC290">
            <v>46049</v>
          </cell>
          <cell r="BD290">
            <v>46048</v>
          </cell>
          <cell r="BE290" t="str">
            <v>SEGUROS DEL ESTADO S.A.</v>
          </cell>
          <cell r="BF290" t="str">
            <v>2 CUMPLIMIENTO</v>
          </cell>
          <cell r="BG290" t="str">
            <v>1 PÓLIZA</v>
          </cell>
          <cell r="CJ290">
            <v>46229</v>
          </cell>
          <cell r="CK290">
            <v>0</v>
          </cell>
          <cell r="CN290">
            <v>30900000</v>
          </cell>
          <cell r="CO290" t="e">
            <v>#N/A</v>
          </cell>
          <cell r="CP290" t="e">
            <v>#N/A</v>
          </cell>
          <cell r="CQ290" t="e">
            <v>#N/A</v>
          </cell>
          <cell r="CR290">
            <v>80111600</v>
          </cell>
          <cell r="CS290" t="str">
            <v>https://community.secop.gov.co/Public/Tendering/OpportunityDetail/Index?noticeUID=CO1.NTC.9731059&amp;isFromPublicArea=True&amp;isModal=true&amp;asPopupView=true</v>
          </cell>
          <cell r="CT290" t="str">
            <v>En Ejecucion</v>
          </cell>
          <cell r="CU290">
            <v>46053</v>
          </cell>
          <cell r="CW290" t="str">
            <v>ENERO</v>
          </cell>
          <cell r="CX290" t="e">
            <v>#N/A</v>
          </cell>
          <cell r="CY290">
            <v>5</v>
          </cell>
          <cell r="CZ290" t="e">
            <v>#VALUE!</v>
          </cell>
        </row>
        <row r="291">
          <cell r="D291" t="str">
            <v>293-2026</v>
          </cell>
          <cell r="E291" t="str">
            <v>CPS-202-2026</v>
          </cell>
          <cell r="F291" t="str">
            <v>Contrato de Prestacion De Servicios Profesionales</v>
          </cell>
          <cell r="G291" t="str">
            <v>Contratación directa</v>
          </cell>
          <cell r="H291" t="str">
            <v>JAIME ANDRES RUA ZAMBRANO</v>
          </cell>
          <cell r="I291" t="str">
            <v>Cédula</v>
          </cell>
          <cell r="J291">
            <v>1052390769</v>
          </cell>
          <cell r="K291">
            <v>7</v>
          </cell>
          <cell r="L291">
            <v>0</v>
          </cell>
          <cell r="M291" t="str">
            <v>Natural</v>
          </cell>
          <cell r="N291" t="str">
            <v>Ninguno</v>
          </cell>
          <cell r="O291">
            <v>32957</v>
          </cell>
          <cell r="P291">
            <v>46192</v>
          </cell>
          <cell r="Q291">
            <v>36</v>
          </cell>
          <cell r="R291" t="str">
            <v>ADMINISTRADOR PUBLICO</v>
          </cell>
          <cell r="S291" t="str">
            <v xml:space="preserve">CARRERA 29  # 8 10 </v>
          </cell>
          <cell r="T291" t="str">
            <v>DUITAMA</v>
          </cell>
          <cell r="U291" t="str">
            <v>COLOMBIA</v>
          </cell>
          <cell r="V291" t="str">
            <v>JAIMEANDRESRUAZAMBRANO@GMAIL.COM</v>
          </cell>
          <cell r="W291">
            <v>3218695079</v>
          </cell>
          <cell r="X291" t="str">
            <v>NA</v>
          </cell>
          <cell r="Y291" t="str">
            <v>NA</v>
          </cell>
          <cell r="Z291" t="str">
            <v>Titulo profesional de 22 o mas meses de experiencia profesional (Resolución 861 de 2025)</v>
          </cell>
          <cell r="AA291" t="str">
            <v>EL CONTRATISTA se obliga a prestar al CONTRATANTE, con sus propios medios y con plena autonomía técnica y administrativa, servicios profesionales orientados a brindar apoyo y soporte técnico para la actualización y consolidación de instrumentos que permitan fortalecer la estrategia de Innovación Empresarial del sector productivo, adelantada por la Dirección de Desarrollo Tecnológico e Innovación.</v>
          </cell>
          <cell r="AB291" t="str">
            <v>2.2.2.1 Brindar apoyo a la gestión de planeación, creación o implementación de instrumentos en el marco de
la estrategia de Innovación Empresarial en el sector productivo de la Dirección de Desarrollo
Tecnológico e Innovación, según se requiera.
2.2.2.2 Apoyar técnicamente el proceso de creación y/o implementación de las gestiones asociadas a la
dinamización de la política de Ciencia, Tecnología e Innovación en las temáticas relacionadas
con innovación empresarial y las demás que sean competencia de la Dirección de Desarrollo
Tecnológico e Innovación.
2.2.2.3 Apoyar el desarrollo técnico, administrativo u operativo de las actividades a desarrollar por parte de
la Dirección de Desarrollo Tecnológico e Innovación, en el marco de las acciones encaminadas
al fortalecimiento de las políticas de investigación orientadas por misiones, respecto del
componente de innovación empresarial.
2.2.2.4 Apoyar la creación, implementación y/o evaluación planes, programas, proyectos y estrategias
asociados al componente de Innovación Empresarial que permitan la articulación entre
Universidad, Empresa, Estado y Sociedad, a fin de incrementar capacidades en gestión y
promoción de la innovación.
2.2.2.5 Elaborar informes que incluyan estadísticas e indicadores de los instrumentos desarrollados por la
Dirección de Desarrollo Tecnológico e Innovación, que involucren las estrategias de innovación
empresarial.
2.2.2.6 Apoyar el desarrollo de las actividades asociadas al proceso de evaluación de la política de CTel, en
las temáticas de competencia de la Dirección de Desarrollo Tecnológico e Innovación y los
instrumentos o mecanismos definidos para su ejecución.
2.2.2.7 Asistir a las reuniones y/o comités en los cuales participe la Dirección de Desarrollo Tecnológico e
Innovación, conforme la designación realizada por el/la director del área.
2.2.2.8 Apoyar la elaboración de conceptos técnicos de CTeI en las temáticas relacionadas con el
componente de innovación empresarial, así como la gestión de procesos de evaluación que le
sean designados por parte del supervisor del contrato.
2.2.2.9 Apoyar el proceso técnico y administrativo del cierre y/o liquidación de los contratos y convenios
derivados de la operación de los proyectos ofertas de innovación empresarial que se
suscribieron desde la Dirección de Desarrollo Tecnológico e Innovación.</v>
          </cell>
          <cell r="AC291" t="str">
            <v>2.2.2.1 Brindar apoyo a la gestión de planeación, creación o implementación de instrumentos en el marco de la estrategia de Innovación Empresarial en el sector productivo de la Dirección de Desarrollo Tecnológico e Innovación, según se requiera.
2.2.2.2 Apoyar técnicamente el proceso de creación y/o implementación de las gestiones asociadas a la dinamización de la política de Ciencia, Tecnología e Innovación en las temáticas relacionadas con innovación empresarial y las demás que sean competencia de la Dirección de Desarrollo Tecnológico e Innovación.
2.2.2.3 Apoyar el desarrollo técnico, administrativo u operativo de las actividades a desarrollar por parte de la Dirección de Desarrollo Tecnológico e Innovación, en el marco de las acciones encaminadas al fortalecimiento de las políticas de investigación orientadas por misiones, respecto del componente de innovación empresarial.
2.2.2.4 Apoyar la creación, implementación y/o evaluación planes, programas, proyectos y estrategias asociados al componente de Innovación Empresarial que permitan la articulación entre Universidad, Empresa, Estado y Sociedad, a fin de incrementar capacidades en gestión y promoción de la innovación.
2.2.2.5 Elaborar informes que incluyan estadísticas e indicadores de los instrumentos desarrollados por la Dirección de Desarrollo Tecnológico e Innovación, que involucren las estrategias de innovación empresarial.
2.2.2.6 Apoyar el desarrollo de las actividades asociadas al proceso de evaluación de la política de CTel, en las temáticas de competencia de la Dirección de Desarrollo Tecnológico e Innovación y los instrumentos o mecanismos definidos para su ejecución.
2.2.2.7 Asistir a las reuniones y/o comités en los cuales participe la Dirección de Desarrollo Tecnológico e Innovación, conforme la designación realizada por el/la director del área.
2.2.2.8 Apoyar la elaboración de conceptos técnicos de CTeI en las temáticas relacionadas con el componente de innovación empresarial, así como la gestión de procesos de evaluación que le sean designados por parte del supervisor del contrato.
2.2.2.9 Apoyar el proceso técnico y administrativo del cierre y/o liquidación de los contratos y convenios derivados de la operación de los proyectos ofertas de innovación empresarial que se suscribieron desde la Dirección de Desarrollo Tecnológico e Innovación.</v>
          </cell>
          <cell r="AD291" t="str">
            <v>Dirección de Desarrollo Tecnológico e Innovación</v>
          </cell>
          <cell r="AE291" t="str">
            <v>ANDRES FELIPE VALENCIA LOPEZ</v>
          </cell>
          <cell r="AF291">
            <v>75097407</v>
          </cell>
          <cell r="AG291" t="str">
            <v>Secretaria General</v>
          </cell>
          <cell r="AH291">
            <v>46045</v>
          </cell>
          <cell r="AI291">
            <v>46045</v>
          </cell>
          <cell r="AJ291">
            <v>46225</v>
          </cell>
          <cell r="AK291">
            <v>180</v>
          </cell>
          <cell r="AL291">
            <v>30000000</v>
          </cell>
          <cell r="AM291" t="str">
            <v>No</v>
          </cell>
          <cell r="AN291">
            <v>5000000</v>
          </cell>
          <cell r="AS291" t="str">
            <v>INVERSION</v>
          </cell>
          <cell r="AT291" t="str">
            <v>NACION</v>
          </cell>
          <cell r="AU291" t="str">
            <v>No</v>
          </cell>
          <cell r="AW291" t="str">
            <v>Supervisión</v>
          </cell>
          <cell r="AX291" t="str">
            <v>JUAN PABLO RODRIGUEZ RINCON</v>
          </cell>
          <cell r="AY291" t="str">
            <v>Cédula</v>
          </cell>
          <cell r="AZ291">
            <v>79878803</v>
          </cell>
          <cell r="BA291">
            <v>3</v>
          </cell>
          <cell r="BB291">
            <v>0</v>
          </cell>
          <cell r="BC291">
            <v>46045</v>
          </cell>
          <cell r="BD291">
            <v>46045</v>
          </cell>
          <cell r="BE291" t="str">
            <v>SEGUROS DEL ESTADO S.A.</v>
          </cell>
          <cell r="BF291" t="str">
            <v>2 CUMPLIMIENTO</v>
          </cell>
          <cell r="BG291" t="str">
            <v>1 PÓLIZA</v>
          </cell>
          <cell r="CJ291">
            <v>46225</v>
          </cell>
          <cell r="CK291">
            <v>0</v>
          </cell>
          <cell r="CN291">
            <v>30000000</v>
          </cell>
          <cell r="CO291" t="e">
            <v>#N/A</v>
          </cell>
          <cell r="CP291" t="e">
            <v>#N/A</v>
          </cell>
          <cell r="CQ291" t="e">
            <v>#N/A</v>
          </cell>
          <cell r="CR291">
            <v>80111600</v>
          </cell>
          <cell r="CS291" t="str">
            <v>https://community.secop.gov.co/Public/Tendering/OpportunityDetail/Index?noticeUID=CO1.NTC.9711185&amp;isFromPublicArea=True&amp;isModal=true&amp;asPopupView=true</v>
          </cell>
          <cell r="CT291" t="str">
            <v>En Ejecucion</v>
          </cell>
          <cell r="CU291">
            <v>46053</v>
          </cell>
          <cell r="CW291" t="str">
            <v>ENERO</v>
          </cell>
          <cell r="CX291" t="e">
            <v>#N/A</v>
          </cell>
          <cell r="CY291">
            <v>4</v>
          </cell>
          <cell r="CZ291" t="e">
            <v>#VALUE!</v>
          </cell>
        </row>
        <row r="292">
          <cell r="D292" t="str">
            <v>294-2026</v>
          </cell>
          <cell r="E292" t="str">
            <v>CPS-203-2026</v>
          </cell>
          <cell r="F292" t="str">
            <v>Contrato de Prestacion De Servicios Profesionales</v>
          </cell>
          <cell r="G292" t="str">
            <v>Contratación directa</v>
          </cell>
          <cell r="H292" t="str">
            <v>EDUARDO GABRIEL GOMEZ LIZARAZ</v>
          </cell>
          <cell r="I292" t="str">
            <v>Cédula</v>
          </cell>
          <cell r="J292">
            <v>1032454938</v>
          </cell>
          <cell r="K292">
            <v>9</v>
          </cell>
          <cell r="L292">
            <v>0</v>
          </cell>
          <cell r="M292" t="str">
            <v>Natural</v>
          </cell>
          <cell r="N292" t="str">
            <v>Ninguno</v>
          </cell>
          <cell r="O292">
            <v>34000</v>
          </cell>
          <cell r="P292">
            <v>46192</v>
          </cell>
          <cell r="Q292">
            <v>33</v>
          </cell>
          <cell r="R292" t="str">
            <v>ABOGADO</v>
          </cell>
          <cell r="S292" t="str">
            <v xml:space="preserve">CALLE 25 C  # 35 29 TEUSAQUILLO, EL RECUERDO </v>
          </cell>
          <cell r="T292" t="str">
            <v>BOGOTA D.C.</v>
          </cell>
          <cell r="U292" t="str">
            <v>COLOMBIA</v>
          </cell>
          <cell r="V292" t="str">
            <v>EGGOMEZLI@GMAIL.COM</v>
          </cell>
          <cell r="W292">
            <v>3044143919</v>
          </cell>
          <cell r="X292" t="str">
            <v>NA</v>
          </cell>
          <cell r="Y292" t="str">
            <v>NA</v>
          </cell>
          <cell r="Z292" t="str">
            <v>Titulo profesional + titulo especializacion de 0 meses de experiencia profesional a 22 meses de experiencia profesional (Resolución 861 de 2025)</v>
          </cell>
          <cell r="AA292" t="str">
            <v>El CONTRATISTA se obliga a prestar a la ENTIDAD, con plena autonomía técnica y administrativa, servicios profesionales especializados orientados a la atención de requerimientos normativos y administrativos relacionados con la estrategia de Beneficios Tributarios de la Dirección de Desarrollo Tecnológico e Innovación del Ministerio de Ciencia, Tecnología e Innovación.</v>
          </cell>
          <cell r="AB292" t="str">
            <v>2.2.2.1 Apoyar en la elaboración y proyección de conceptos jurídicos y tributarios en los temas relacionados
con beneficios tributarios para CTeI.
2.2.2.2 Apoyar en la elaboración y revisión de los documentos asociados al programa de beneficios tributarios,
como procedimientos, estudios, conceptos normativos, resoluciones, acuerdos, actos administrativos,
documentos de política pública, entre otros, desde el punto de vista jurídico y tributario.
2.2.2.3 Apoyar jurídica y tributariamente la estructuración de los diferentes mecanismos de beneficios tributarios
que lidera el Ministerio, con el fin de validar la pertinencia desde el punto de vista jurídico y tributario.
2.2.2.4 Apoyar jurídica y tributariamente en la preparación de la información que sea requerida para análisis por
la Secretaría Técnica y el CNBT.
2.2.2.5 Apoyar en la revisión y respuesta de Derechos de petición, PQRS y acciones constitucionales y/o legales
que se presenten al interior de los diferentes mecanismos de beneficios tributarios en CTeI.
2.2.2.6 Apoyar jurídica y tributariamente en la preparación y desarrollo de las reuniones y sesiones del Consejo
Nacional de Beneficios Tributarios – CNBT y el CONFIS.
2.2.2.7 Apoyar jurídica y tributariamente en la proyección y revisión de actos administrativos relacionados con
los beneficios tributarios de acuerdo con el marco normativo aplicable.
2.2.2.8 Apoyar jurídica y tributariamente en la evaluación de las propuestas presentadas y seguimiento a los
proyectos aprobados por el Consejo Nacional de Beneficios Tributarios en Ciencia, Tecnología e Innovación –
CNBT aplicando los lineamientos técnicos requeridos.
2.2.2.9 Apoyar jurídica y tributariamente en la divulgación y promoción de políticas, planes, programas,
proyectos, actividades, estrategias e instrumentos de beneficios tributarios en CTeI.</v>
          </cell>
          <cell r="AC292" t="str">
            <v>2.2.2.1 Apoyar en la elaboración y proyección de conceptos jurídicos y tributarios en los temas relacionados con beneficios tributarios para CTeI.
2.2.2.2 Apoyar en la elaboración y revisión de los documentos asociados al programa de beneficios tributarios, como procedimientos, estudios, conceptos normativos, resoluciones, acuerdos, actos administrativos, documentos de política pública, entre otros, desde el punto de vista jurídico y tributario.
2.2.2.3 Apoyar jurídica y tributariamente la estructuración de los diferentes mecanismos de beneficios tributarios que lidera el Ministerio, con el fin de validar la pertinencia desde el punto de vista jurídico y tributario.
2.2.2.4 Apoyar jurídica y tributariamente en la preparación de la información que sea requerida para análisis por la Secretaría Técnica y el CNBT.
2.2.2.5 Apoyar en la revisión y respuesta de Derechos de petición, PQRS y acciones constitucionales y/o legales que se presenten al interior de los diferentes mecanismos de beneficios tributarios en CTeI.
2.2.2.6 Apoyar jurídica y tributariamente en la preparación y desarrollo de las reuniones y sesiones del Consejo Nacional de Beneficios Tributarios – CNBT y el CONFIS.
2.2.2.7 Apoyar jurídica y tributariamente en la proyección y revisión de actos administrativos relacionados con los beneficios tributarios de acuerdo con el marco normativo aplicable.
2.2.2.8 Apoyar jurídica y tributariamente en la evaluación de las propuestas presentadas y seguimiento a los proyectos aprobados por el Consejo Nacional de Beneficios Tributarios en Ciencia, Tecnología e Innovación – CNBT aplicando los lineamientos técnicos requeridos.
2.2.2.9 Apoyar jurídica y tributariamente en la divulgación y promoción de políticas, planes, programas, proyectos, actividades, estrategias e instrumentos de beneficios tributarios en CTeI.</v>
          </cell>
          <cell r="AD292" t="str">
            <v>Dirección de Desarrollo Tecnológico e Innovación</v>
          </cell>
          <cell r="AE292" t="str">
            <v>ANDRES FELIPE VALENCIA LOPEZ</v>
          </cell>
          <cell r="AF292">
            <v>75097407</v>
          </cell>
          <cell r="AG292" t="str">
            <v>Secretaria General</v>
          </cell>
          <cell r="AH292">
            <v>46045</v>
          </cell>
          <cell r="AI292">
            <v>46045</v>
          </cell>
          <cell r="AJ292">
            <v>46225</v>
          </cell>
          <cell r="AK292">
            <v>180</v>
          </cell>
          <cell r="AL292">
            <v>36000000</v>
          </cell>
          <cell r="AM292" t="str">
            <v>No</v>
          </cell>
          <cell r="AN292">
            <v>6000000</v>
          </cell>
          <cell r="AS292" t="str">
            <v>INVERSION</v>
          </cell>
          <cell r="AT292" t="str">
            <v>NACION</v>
          </cell>
          <cell r="AU292" t="str">
            <v>No</v>
          </cell>
          <cell r="AW292" t="str">
            <v>Supervisión</v>
          </cell>
          <cell r="AX292" t="str">
            <v>JUAN PABLO RODRIGUEZ RINCON</v>
          </cell>
          <cell r="AY292" t="str">
            <v>Cédula</v>
          </cell>
          <cell r="AZ292">
            <v>79878803</v>
          </cell>
          <cell r="BA292">
            <v>3</v>
          </cell>
          <cell r="BB292">
            <v>0</v>
          </cell>
          <cell r="BC292">
            <v>46045</v>
          </cell>
          <cell r="BD292">
            <v>46045</v>
          </cell>
          <cell r="BE292" t="str">
            <v>SEGUROS DEL ESTADO S.A.</v>
          </cell>
          <cell r="BF292" t="str">
            <v>2 CUMPLIMIENTO</v>
          </cell>
          <cell r="BG292" t="str">
            <v>1 PÓLIZA</v>
          </cell>
          <cell r="CJ292">
            <v>46225</v>
          </cell>
          <cell r="CK292">
            <v>0</v>
          </cell>
          <cell r="CN292">
            <v>36000000</v>
          </cell>
          <cell r="CO292" t="e">
            <v>#N/A</v>
          </cell>
          <cell r="CP292" t="e">
            <v>#N/A</v>
          </cell>
          <cell r="CQ292" t="e">
            <v>#N/A</v>
          </cell>
          <cell r="CR292">
            <v>80111600</v>
          </cell>
          <cell r="CS292" t="str">
            <v>https://community.secop.gov.co/Public/Tendering/OpportunityDetail/Index?noticeUID=CO1.NTC.9711729&amp;isFromPublicArea=True&amp;isModal=true&amp;asPopupView=true</v>
          </cell>
          <cell r="CT292" t="str">
            <v>En Ejecucion</v>
          </cell>
          <cell r="CU292">
            <v>46053</v>
          </cell>
          <cell r="CW292" t="str">
            <v>ENERO</v>
          </cell>
          <cell r="CX292" t="e">
            <v>#N/A</v>
          </cell>
          <cell r="CY292">
            <v>2</v>
          </cell>
          <cell r="CZ292" t="e">
            <v>#VALUE!</v>
          </cell>
        </row>
        <row r="293">
          <cell r="D293" t="str">
            <v>295-2026</v>
          </cell>
          <cell r="E293" t="str">
            <v>CPS-204-2026</v>
          </cell>
          <cell r="F293" t="str">
            <v>Contrato de Prestacion De Servicios Profesionales</v>
          </cell>
          <cell r="G293" t="str">
            <v>Contratación directa</v>
          </cell>
          <cell r="H293" t="str">
            <v>EMIRO JAVIER TOVAR MARTINEZ</v>
          </cell>
          <cell r="I293" t="str">
            <v>Cédula</v>
          </cell>
          <cell r="J293">
            <v>88033981</v>
          </cell>
          <cell r="K293">
            <v>2</v>
          </cell>
          <cell r="L293" t="str">
            <v>MASCULINO</v>
          </cell>
          <cell r="M293" t="str">
            <v>Natural</v>
          </cell>
          <cell r="N293" t="str">
            <v>Ninguno</v>
          </cell>
          <cell r="O293">
            <v>30925</v>
          </cell>
          <cell r="P293">
            <v>46192</v>
          </cell>
          <cell r="Q293">
            <v>41</v>
          </cell>
          <cell r="R293" t="str">
            <v>INGENIERO EN TELECOMUNICACIONES</v>
          </cell>
          <cell r="S293" t="str">
            <v xml:space="preserve">CARRERA 89  # 17 B 57 INTERIOR 1 APTO 702 CONJUNTO PRADO GRANDE II </v>
          </cell>
          <cell r="T293" t="str">
            <v>BOGOTA D.C.</v>
          </cell>
          <cell r="U293" t="str">
            <v>COLOMBIA</v>
          </cell>
          <cell r="V293" t="str">
            <v>EMIRO.TOVAR@GMAIL.COM</v>
          </cell>
          <cell r="W293">
            <v>3215660372</v>
          </cell>
          <cell r="X293" t="str">
            <v>NA</v>
          </cell>
          <cell r="Y293" t="str">
            <v>NA</v>
          </cell>
          <cell r="Z293" t="str">
            <v>Titulo de tecnico de 0 a 12 meses de experiencia laboral (tecnico o tecnologo) o 24 meses de experiencia laboral relacionada (bachiller) (Resolución 861 de 2025)</v>
          </cell>
          <cell r="AA293" t="str">
            <v>El CONTRATISTA se obliga a prestar a la ENTIDAD, con plena autonomía técnica y administrativa, servicios profesionales especializados orientados a apoyar la planeación, estructuración, diseño, ejecución y evaluación de políticas, instrumentos y mecanismos destinados a fortalecer e impulsar el desarrollo tecnológico y la transferencia de conocimiento y tecnología entre la Universidad, la Empresa, el Estado y la Sociedad, así como la formulación e implementación de políticas públicas asociadas a tecnologías de la información y las comunicaciones e inteligencia artificial en el ámbito de la Ciencia, Tecnología e Innovación, en el marco de las políticas de investigación orientadas por misiones.</v>
          </cell>
          <cell r="AB293" t="str">
            <v>1. Apoyo en el desarrollo, actualización y evaluación de programas, proyectos y políticas que promuevan
el desarrollo y la innovación en el sector productivo.
2. Apoyar en la planeación, estructuración, ejecución y puesta en marcha de instrumentos destinados al
apoyo en mecanismos y actividades de emprendimiento de base tecnológica, extensión tecnológica,
encaminados a la innovación y competitividad de los sectores productivos entre la Universidad, Empresa,
Estado y Sociedad.
3. Apoyar el fomento de la creación, fortalecimiento y consolidación de los centros de investigación,
centros de desarrollo tecnológico, parques científicos y tecnológicos, institutos, organismos de interfaz,
unidades de Investigación+Desarrollo+innovación (I+D+i), empresas basadas en conocimientos, entre otros.
4. Apoyar en la elaboración de informes y/o conceptos de las estrategias de I+D+i en el sector productivo
de la Dirección de Desarrollo Tecnológico e Innovación.
5. Asistir a las reuniones y/o comités enmarcados en la Dirección de Desarrollo Tecnológico e Innovación
cuando se requiera de su presencia.
6. Apoyar en las actividades de articulación interinstitucional y de cooperación internacional para
promover esfuerzos en el ámbito de la Inteligencia Artificial para impulsar la innovación, la transferencia
tecnológica, la investigación y el desarrollo tecnológico en estas áreas.
7. Apoyar la estructuración, planeación, ejecución y proceso de evaluación de los mecanismos, proyectos
y politicas públicas en relación a iniciativas de Inteligencia Artificial, Ciencias y Tecnologías Cuánticas, y
Tecnologías de la Información y las Comunicaciones.
8. Apoyar las estrategias de coordinación interinstitucional entre la Universidad, Empresa, Estado y
Sociedad, en materia de IA y tecnologías convergentes
9. Apoyar la planeación, diseño, ejecución y seguimiento de iniciativas, políticas, programas, proyectos,
esquemas de financiación, cofinanciación y gestión de proyectos relacionados con iniciativas de Desarrollo.
Tecnológico, la Innovación y la Transferencia Tecnológica, específicamente en los campos de la Inteligencia
Artificial, Ciencias y Tecnologías Cuánticas, y Tecnologías de la Información y las Comunicaciones.
10. Apoyar la supervisión y seguimiento de los instrumentos y/o mecanismos de financiación ejecutados
de la Dirección de Desarrollo Tecnológico e Innovación en relación a iniciativas de Inteligencia Artificial, Ciencias
y Tecnologías Cuánticas, y Tecnologías de la Información y las Comunicaciones.</v>
          </cell>
          <cell r="AC293" t="str">
            <v>1. Apoyo en el desarrollo, actualización y evaluación de programas, proyectos y políticas que promuevan el desarrollo y la innovación en el sector productivo.
2. Apoyar en la planeación, estructuración, ejecución y puesta en marcha de instrumentos destinados al apoyo en mecanismos y actividades de emprendimiento de base tecnológica, extensión tecnológica, encaminados a la innovación y competitividad de los sectores productivos entre la Universidad, Empresa, Estado y Sociedad. 3. Apoyar el fomento de la creación, fortalecimiento y consolidación de los centros de investigación, centros de desarrollo tecnológico, parques científicos y tecnológicos, institutos, organismos de interfaz, unidades de Investigación+Desarrollo+innovación (I+D+i), empresas basadas en conocimientos, entre otros. 4. Apoyar en la elaboración de informes y/o conceptos de las estrategias de I+D+i en el sector productivo de la Dirección de Desarrollo Tecnológico e Innovación. 5. Asistir a las reuniones y/o comités enmarcados en la Dirección de Desarrollo Tecnológico e Innovación cuando se requiera de su presencia. 6. Apoyar en las actividades de articulación interinstitucional y de cooperación internacional para promover esfuerzos en el ámbito de la Inteligencia Artificial para impulsar la innovación, la transferencia tecnológica, la investigación y el desarrollo tecnológico en estas áreas. 7. Apoyar la estructuración, planeación, ejecución y proceso de evaluación de los mecanismos, proyectos y politicas públicas en relación a iniciativas de Inteligencia Artificial, Ciencias y Tecnologías Cuánticas, y Tecnologías de la Información y las Comunicaciones. 8. Apoyar las estrategias de coordinación interinstitucional entre la Universidad, Empresa, Estado y Sociedad, en materia de IA y tecnologías convergentes 9. Apoyar la planeación, diseño, ejecución y seguimiento de iniciativas, políticas, programas, proyectos, esquemas de financiación, cofinanciación y gestión de proyectos relacionados con iniciativas de Desarrollo. Tecnológico, la Innovación y la Transferencia Tecnológica, específicamente en los campos de la Inteligencia Artificial, Ciencias y Tecnologías Cuánticas, y Tecnologías de la Información y las Comunicaciones. 10. Apoyar la supervisión y seguimiento de los instrumentos y/o mecanismos de financiación ejecutados de la Dirección de Desarrollo Tecnológico e Innovación en relación a iniciativas de Inteligencia Artificial, Ciencias y Tecnologías Cuánticas, y Tecnologías de la Información y las Comunicaciones.</v>
          </cell>
          <cell r="AD293" t="str">
            <v>Dirección de Desarrollo Tecnológico e Innovación</v>
          </cell>
          <cell r="AE293" t="str">
            <v>ANDRES FELIPE VALENCIA LOPEZ</v>
          </cell>
          <cell r="AF293">
            <v>75097407</v>
          </cell>
          <cell r="AG293" t="str">
            <v>Secretaria General</v>
          </cell>
          <cell r="AH293">
            <v>46045</v>
          </cell>
          <cell r="AI293">
            <v>46048</v>
          </cell>
          <cell r="AJ293">
            <v>46228</v>
          </cell>
          <cell r="AK293">
            <v>180</v>
          </cell>
          <cell r="AL293">
            <v>72000000</v>
          </cell>
          <cell r="AM293" t="str">
            <v>No</v>
          </cell>
          <cell r="AN293">
            <v>12000000</v>
          </cell>
          <cell r="AS293" t="str">
            <v>INVERSION</v>
          </cell>
          <cell r="AT293" t="str">
            <v>NACION</v>
          </cell>
          <cell r="AU293" t="str">
            <v>No</v>
          </cell>
          <cell r="AW293" t="str">
            <v>Supervisión</v>
          </cell>
          <cell r="AX293" t="str">
            <v>JUAN PABLO RODRIGUEZ RINCON</v>
          </cell>
          <cell r="AY293" t="str">
            <v>Cédula</v>
          </cell>
          <cell r="AZ293">
            <v>79878803</v>
          </cell>
          <cell r="BA293">
            <v>3</v>
          </cell>
          <cell r="BB293">
            <v>0</v>
          </cell>
          <cell r="BC293">
            <v>46045</v>
          </cell>
          <cell r="BD293">
            <v>46045</v>
          </cell>
          <cell r="BE293" t="str">
            <v>SEGUROS DEL ESTADO S.A.</v>
          </cell>
          <cell r="BF293" t="str">
            <v>2 CUMPLIMIENTO</v>
          </cell>
          <cell r="BG293" t="str">
            <v>1 PÓLIZA</v>
          </cell>
          <cell r="CJ293">
            <v>46228</v>
          </cell>
          <cell r="CK293">
            <v>0</v>
          </cell>
          <cell r="CN293">
            <v>72000000</v>
          </cell>
          <cell r="CO293" t="e">
            <v>#N/A</v>
          </cell>
          <cell r="CP293" t="e">
            <v>#N/A</v>
          </cell>
          <cell r="CQ293" t="e">
            <v>#N/A</v>
          </cell>
          <cell r="CR293">
            <v>80111600</v>
          </cell>
          <cell r="CS293" t="str">
            <v>https://community.secop.gov.co/Public/Tendering/OpportunityDetail/Index?noticeUID=CO1.NTC.9724635&amp;isFromPublicArea=True&amp;isModal=true&amp;asPopupView=true</v>
          </cell>
          <cell r="CT293" t="str">
            <v>En Ejecucion</v>
          </cell>
          <cell r="CU293">
            <v>46053</v>
          </cell>
          <cell r="CW293" t="str">
            <v>ENERO</v>
          </cell>
          <cell r="CX293" t="e">
            <v>#N/A</v>
          </cell>
          <cell r="CY293">
            <v>9</v>
          </cell>
          <cell r="CZ293" t="e">
            <v>#VALUE!</v>
          </cell>
        </row>
        <row r="294">
          <cell r="D294" t="str">
            <v>296-2026</v>
          </cell>
          <cell r="E294" t="str">
            <v>CPS-205-2026</v>
          </cell>
          <cell r="F294" t="str">
            <v>Contrato de Prestacion De Servicios Profesionales</v>
          </cell>
          <cell r="G294" t="str">
            <v>Contratación directa</v>
          </cell>
          <cell r="H294" t="str">
            <v>LAURA SUSANA ESCAMILLA</v>
          </cell>
          <cell r="I294" t="str">
            <v>Cédula</v>
          </cell>
          <cell r="J294">
            <v>1143330985</v>
          </cell>
          <cell r="K294">
            <v>5</v>
          </cell>
          <cell r="L294">
            <v>0</v>
          </cell>
          <cell r="M294" t="str">
            <v>Natural</v>
          </cell>
          <cell r="N294" t="str">
            <v>Ninguno</v>
          </cell>
          <cell r="O294">
            <v>32647</v>
          </cell>
          <cell r="P294">
            <v>46192</v>
          </cell>
          <cell r="Q294">
            <v>37</v>
          </cell>
          <cell r="R294" t="str">
            <v>PROFESIONAL EN COMERCIO INTERNACIONAL</v>
          </cell>
          <cell r="S294" t="str">
            <v>BARRIO SWAMP GROUND CRA 9 # 35</v>
          </cell>
          <cell r="T294" t="str">
            <v>CARTAGENA DE INDIAS</v>
          </cell>
          <cell r="U294" t="str">
            <v>COLOMBIA</v>
          </cell>
          <cell r="V294" t="str">
            <v>LASUES19@HOTMAIL.COM</v>
          </cell>
          <cell r="W294">
            <v>3182012047</v>
          </cell>
          <cell r="X294" t="str">
            <v>NA</v>
          </cell>
          <cell r="Y294" t="str">
            <v>NA</v>
          </cell>
          <cell r="Z294" t="str">
            <v>Titulo profesional de 22 o mas meses de experiencia profesional (Resolución 861 de 2025)</v>
          </cell>
          <cell r="AA294" t="str">
            <v>El CONTRATISTA se obliga a prestar a la ENTIDAD, con plena autonomía
técnica y administrativa, servicios profesionales orientados a apoyar la
supervisión y los trámites contractuales de los programas y proyectos
derivados de los mecanismos e instrumentos de Ciencia, Tecnología e
Innovación (CTeI) del programa de Innovación Empresarial de la
Dirección de Desarrollo Tecnológico e Innovación del Ministerio de Ciencia,
Tecnología e Innovación.</v>
          </cell>
          <cell r="AB294" t="str">
            <v>1. Apoyo en el desarrollo, actualización y evaluación de programas, proyectos y políticas que promuevan
el desarrollo y la innovación en el sector productivo.
2. Apoyar en la planeación, estructuración, ejecución y puesta en marcha de instrumentos destinados al
apoyo en mecanismos y actividades de emprendimiento de base tecnológica, extensión tecnológica,
encaminados a la innovación y competitividad de los sectores productivos entre la Universidad, Empresa,
Estado y Sociedad.
3. Apoyar el fomento de la creación, fortalecimiento y consolidación de los centros de investigación,
centros de desarrollo tecnológico, parques científicos y tecnológicos, institutos, organismos de interfaz,
unidades de Investigación+Desarrollo+innovación (I+D+i), empresas basadas en conocimientos, entre otros.
4. Apoyar en la elaboración de informes y/o conceptos de las estrategias de I+D+i en el sector productivo
de la Dirección de Desarrollo Tecnológico e Innovación.
5. Asistir a las reuniones y/o comités enmarcados en la Dirección de Desarrollo Tecnológico e Innovación
cuando se requiera de su presencia.
6. Apoyar en las actividades de articulación interinstitucional y de cooperación internacional para
promover esfuerzos en el ámbito de la Inteligencia Artificial para impulsar la innovación, la transferencia
tecnológica, la investigación y el desarrollo tecnológico en estas áreas.
7. Apoyar la estructuración, planeación, ejecución y proceso de evaluación de los mecanismos, proyectos
y politicas públicas en relación a iniciativas de Inteligencia Artificial, Ciencias y Tecnologías Cuánticas, y
Tecnologías de la Información y las Comunicaciones.
8. Apoyar las estrategias de coordinación interinstitucional entre la Universidad, Empresa, Estado y
Sociedad, en materia de IA y tecnologías convergentes
9. Apoyar la planeación, diseño, ejecución y seguimiento de iniciativas, políticas, programas, proyectos, Tecnológico, la Innovación y la Transferencia Tecnológica, específicamente en los campos de la Inteligencia
Artificial, Ciencias y Tecnologías Cuánticas, y Tecnologías de la Información y las Comunicaciones.
10. Apoyar la supervisión y seguimiento de los instrumentos y/o mecanismos de financiación ejecutados
de la Dirección de Desarrollo Tecnológico e Innovación en relación a iniciativas de Inteligencia Artificial, Ciencias
y Tecnologías Cuánticas, y Tecnologías de la Información y las Comunicaciones.</v>
          </cell>
          <cell r="AC294" t="str">
            <v>1. Apoyo en el desarrollo, actualización y evaluación de programas, proyectos y políticas que promuevan el desarrollo y la innovación en el sector productivo.
2. Apoyar en la planeación, estructuración, ejecución y puesta en marcha de instrumentos destinados al apoyo en mecanismos y actividades de emprendimiento de base tecnológica, extensión tecnológica, encaminados a la innovación y competitividad de los sectores productivos entre la Universidad, Empresa, Estado y Sociedad. 3. Apoyar el fomento de la creación, fortalecimiento y consolidación de los centros de investigación, centros de desarrollo tecnológico, parques científicos y tecnológicos, institutos, organismos de interfaz, unidades de Investigación+Desarrollo+innovación (I+D+i), empresas basadas en conocimientos, entre otros. 4. Apoyar en la elaboración de informes y/o conceptos de las estrategias de I+D+i en el sector productivo de la Dirección de Desarrollo Tecnológico e Innovación. 5. Asistir a las reuniones y/o comités enmarcados en la Dirección de Desarrollo Tecnológico e Innovación cuando se requiera de su presencia. 6. Apoyar en las actividades de articulación interinstitucional y de cooperación internacional para promover esfuerzos en el ámbito de la Inteligencia Artificial para impulsar la innovación, la transferencia tecnológica, la investigación y el desarrollo tecnológico en estas áreas. 7. Apoyar la estructuración, planeación, ejecución y proceso de evaluación de los mecanismos, proyectos y politicas públicas en relación a iniciativas de Inteligencia Artificial, Ciencias y Tecnologías Cuánticas, y Tecnologías de la Información y las Comunicaciones. 8. Apoyar las estrategias de coordinación interinstitucional entre la Universidad, Empresa, Estado y Sociedad, en materia de IA y tecnologías convergentes 9. Apoyar la planeación, diseño, ejecución y seguimiento de iniciativas, políticas, programas, proyectos, Tecnológico, la Innovación y la Transferencia Tecnológica, específicamente en los campos de la Inteligencia Artificial, Ciencias y Tecnologías Cuánticas, y Tecnologías de la Información y las Comunicaciones. 10. Apoyar la supervisión y seguimiento de los instrumentos y/o mecanismos de financiación ejecutados de la Dirección de Desarrollo Tecnológico e Innovación en relación a iniciativas de Inteligencia Artificial, Ciencias y Tecnologías Cuánticas, y Tecnologías de la Información y las Comunicaciones.</v>
          </cell>
          <cell r="AD294" t="str">
            <v>Dirección de Desarrollo Tecnológico e Innovación</v>
          </cell>
          <cell r="AE294" t="str">
            <v>ANDRES FELIPE VALENCIA LOPEZ</v>
          </cell>
          <cell r="AF294">
            <v>75097407</v>
          </cell>
          <cell r="AG294" t="str">
            <v>Secretaria General</v>
          </cell>
          <cell r="AH294">
            <v>46045</v>
          </cell>
          <cell r="AI294">
            <v>46048</v>
          </cell>
          <cell r="AJ294">
            <v>46228</v>
          </cell>
          <cell r="AK294">
            <v>180</v>
          </cell>
          <cell r="AL294">
            <v>30000000</v>
          </cell>
          <cell r="AM294" t="str">
            <v>No</v>
          </cell>
          <cell r="AN294">
            <v>5000000</v>
          </cell>
          <cell r="AS294" t="str">
            <v>INVERSION</v>
          </cell>
          <cell r="AT294" t="str">
            <v>NACION</v>
          </cell>
          <cell r="AU294" t="str">
            <v>No</v>
          </cell>
          <cell r="AW294" t="str">
            <v>Supervisión</v>
          </cell>
          <cell r="AX294" t="str">
            <v>JUAN PABLO RODRIGUEZ RINCON</v>
          </cell>
          <cell r="AY294" t="str">
            <v>Cédula</v>
          </cell>
          <cell r="AZ294">
            <v>79878803</v>
          </cell>
          <cell r="BA294">
            <v>3</v>
          </cell>
          <cell r="BB294">
            <v>0</v>
          </cell>
          <cell r="BC294">
            <v>46048</v>
          </cell>
          <cell r="BD294">
            <v>46045</v>
          </cell>
          <cell r="BE294" t="str">
            <v>SEGUROS DEL ESTADO S.A.</v>
          </cell>
          <cell r="BF294" t="str">
            <v>2 CUMPLIMIENTO</v>
          </cell>
          <cell r="BG294" t="str">
            <v>1 PÓLIZA</v>
          </cell>
          <cell r="CJ294">
            <v>46228</v>
          </cell>
          <cell r="CK294">
            <v>0</v>
          </cell>
          <cell r="CN294">
            <v>30000000</v>
          </cell>
          <cell r="CO294" t="e">
            <v>#N/A</v>
          </cell>
          <cell r="CP294" t="e">
            <v>#N/A</v>
          </cell>
          <cell r="CQ294" t="e">
            <v>#N/A</v>
          </cell>
          <cell r="CR294">
            <v>80111600</v>
          </cell>
          <cell r="CS294" t="str">
            <v>https://community.secop.gov.co/Public/Tendering/OpportunityDetail/Index?noticeUID=CO1.NTC.9723937&amp;isFromPublicArea=True&amp;isModal=true&amp;asPopupView=true</v>
          </cell>
          <cell r="CT294" t="str">
            <v>En Ejecucion</v>
          </cell>
          <cell r="CU294">
            <v>46053</v>
          </cell>
          <cell r="CW294" t="str">
            <v>ENERO</v>
          </cell>
          <cell r="CX294" t="e">
            <v>#N/A</v>
          </cell>
          <cell r="CY294">
            <v>6</v>
          </cell>
          <cell r="CZ294" t="e">
            <v>#VALUE!</v>
          </cell>
        </row>
        <row r="295">
          <cell r="D295" t="str">
            <v>297-2026</v>
          </cell>
          <cell r="E295" t="str">
            <v>CPS-206-2026</v>
          </cell>
          <cell r="F295" t="str">
            <v>Contrato de Prestacion De Servicios Profesionales</v>
          </cell>
          <cell r="G295" t="str">
            <v>Contratación directa</v>
          </cell>
          <cell r="H295" t="str">
            <v>EDGAR ALFONSO CLAVIJO DUARTE</v>
          </cell>
          <cell r="I295" t="str">
            <v>Cédula</v>
          </cell>
          <cell r="J295">
            <v>80030669</v>
          </cell>
          <cell r="K295">
            <v>6</v>
          </cell>
          <cell r="L295" t="str">
            <v>MASCULINO</v>
          </cell>
          <cell r="M295" t="str">
            <v>NATURAL</v>
          </cell>
          <cell r="N295" t="str">
            <v>NINGUNO</v>
          </cell>
          <cell r="O295">
            <v>29622</v>
          </cell>
          <cell r="P295">
            <v>46192</v>
          </cell>
          <cell r="Q295">
            <v>45</v>
          </cell>
          <cell r="R295" t="str">
            <v>INGENIERO DE SISTEMAS</v>
          </cell>
          <cell r="S295" t="str">
            <v>CARRERA 50 A 174 B 03 INT 4 APTO 201</v>
          </cell>
          <cell r="T295" t="str">
            <v>BOGOTA D.C.</v>
          </cell>
          <cell r="U295" t="str">
            <v>COLOMBIA</v>
          </cell>
          <cell r="V295" t="str">
            <v>EDGAR.CLAVIJO@GMAIL.COM</v>
          </cell>
          <cell r="W295">
            <v>3125200405</v>
          </cell>
          <cell r="X295" t="str">
            <v>NA</v>
          </cell>
          <cell r="Y295" t="str">
            <v>NA</v>
          </cell>
          <cell r="Z295" t="str">
            <v>Titulo profesional + titulo especializacion de 0 meses de experiencia profesional a 22 meses de experiencia profesional (Resolución 861 de 2025)</v>
          </cell>
          <cell r="AA295" t="str">
            <v>El/La CONTRATISTA se obliga a prestar a la ENTIDAD, con plena autonomía, técnica y administrativa los servicios profesionales especializados para la implementación de la política de gestión documental, en el marco de Sistema de Gestión de Documentos Electrónicos de Archivo SGDEA, documento y expediente electrónico y el Plan de Preservación Digital a Largo Plazo del Ministerio de Ciencia, Tecnología e Innovación.</v>
          </cell>
          <cell r="AB295" t="str">
            <v>2.2.2.1 Acompañar técnicamente los diferentes procesos de administración funcional del Sistema de Gestión de Documentos Electrónicos de Archivo a través de la  plataforma AZDIGITAL
2.2.2.2 Apoyar técnicamente las mesas de trabajo y requerimientos dirigidos a la Oficina de Tecnología y Sistemas de la Información, en el apalancamiento tecnológico para la optimización de la gestión documental del Ministerio.
2.2.2.3 Apoyar en la implementación de proyectos establecidos por el proceso de gestión documental y orientados a la digitalización y automatización de trámites de los diferentes procesos transversales y misionales de la Entidad. 
2.2.2.4 Apoyar en la capacitación y acompañamiento de los funcionarios y colaboradores del Ministerio en la apropiación del sistema de Gestión de Documentos Electrónicos de Archivo AZDIGITAL y mejores prácticas en relación con documentos electrónicos.
2.2.2.5 Apoyar en la articulación de las necesidades del proceso de gestión documental con la Oficina de Tecnologías y Sistemas de Información OTSI frente al desarrollo de las actividades planteadas para el Plan de Preservación Digital a Largo Plazo, gobierno digital, y/o necesidades funcionales del sistema AZ digital.
2.2.2.6 Apoyar el proceso de migración de información del sistema Orfeo al sistema AZDIGITAL, conforme a la valoración de la información realizada por el proceso de gestión documental, y teniendo en cuenta las recomendaciones técnicas del proveedor del sistema AZDIGITAL
2.2.2.7 Apoyar en la elaboración de respuestas, documentos, informes que se requieran para el reporte de avance de los diferentes planes y/o proyectos asociados al proceso de gestión documental</v>
          </cell>
          <cell r="AC295" t="str">
            <v>2.2.2.1 Acompañar técnicamente los diferentes procesos de administración funcional del Sistema de Gestión de Documentos Electrónicos de Archivo a través de la  plataforma AZDIGITAL
2.2.2.2 Apoyar técnicamente las mesas de trabajo y requerimientos dirigidos a la Oficina de Tecnología y Sistemas de la Información, en el apalancamiento tecnológico para la optimización de la gestión documental del Ministerio.
2.2.2.3 Apoyar en la implementación de proyectos establecidos por el proceso de gestión documental y orientados a la digitalización y automatización de trámites de los diferentes procesos transversales y misionales de la Entidad. 
2.2.2.4 Apoyar en la capacitación y acompañamiento de los funcionarios y colaboradores del Ministerio en la apropiación del sistema de Gestión de Documentos Electrónicos de Archivo AZDIGITAL y mejores prácticas en relación con documentos electrónicos.
2.2.2.5 Apoyar en la articulación de las necesidades del proceso de gestión documental con la Oficina de Tecnologías y Sistemas de Información OTSI frente al desarrollo de las actividades planteadas para el Plan de Preservación Digital a Largo Plazo, gobierno digital, y/o necesidades funcionales del sistema AZ digital.
2.2.2.6 Apoyar el proceso de migración de información del sistema Orfeo al sistema AZDIGITAL, conforme a la valoración de la información realizada por el proceso de gestión documental, y teniendo en cuenta las recomendaciones técnicas del proveedor del sistema AZDIGITAL
2.2.2.7 Apoyar en la elaboración de respuestas, documentos, informes que se requieran para el reporte de avance de los diferentes planes y/o proyectos asociados al proceso de gestión documental</v>
          </cell>
          <cell r="AD295" t="str">
            <v>Dirección Administrativa y Financiera</v>
          </cell>
          <cell r="AE295" t="str">
            <v>ANDRES FELIPE VALENCIA LOPEZ</v>
          </cell>
          <cell r="AF295">
            <v>75097407</v>
          </cell>
          <cell r="AG295" t="str">
            <v>Secretaria General</v>
          </cell>
          <cell r="AH295">
            <v>46045</v>
          </cell>
          <cell r="AI295">
            <v>46048</v>
          </cell>
          <cell r="AJ295">
            <v>46228</v>
          </cell>
          <cell r="AK295">
            <v>180</v>
          </cell>
          <cell r="AL295">
            <v>36000000</v>
          </cell>
          <cell r="AM295" t="str">
            <v>No</v>
          </cell>
          <cell r="AN295">
            <v>6000000</v>
          </cell>
          <cell r="AS295" t="str">
            <v>INVERSION</v>
          </cell>
          <cell r="AT295" t="str">
            <v>NACION</v>
          </cell>
          <cell r="AU295" t="str">
            <v>No</v>
          </cell>
          <cell r="AW295" t="str">
            <v>Supervisión</v>
          </cell>
          <cell r="AX295" t="str">
            <v>FANNY YANETH TORRES MESA</v>
          </cell>
          <cell r="AY295" t="str">
            <v>Cédula</v>
          </cell>
          <cell r="AZ295">
            <v>52065214</v>
          </cell>
          <cell r="BA295">
            <v>8</v>
          </cell>
          <cell r="BB295" t="str">
            <v xml:space="preserve">Profesional Especializado, Código 2028 Grado 19, de la Dirección Administrativa y Financiera – Coordinador Grupo Interno de Trabajo de Apoyo Logístico y Documental </v>
          </cell>
          <cell r="BC295">
            <v>46048</v>
          </cell>
          <cell r="BD295">
            <v>46045</v>
          </cell>
          <cell r="BE295" t="str">
            <v>SEGUROS DEL ESTADO S.A.</v>
          </cell>
          <cell r="BF295" t="str">
            <v>2 CUMPLIMIENTO</v>
          </cell>
          <cell r="BG295" t="str">
            <v>1 PÓLIZA</v>
          </cell>
          <cell r="CJ295">
            <v>46228</v>
          </cell>
          <cell r="CK295">
            <v>0</v>
          </cell>
          <cell r="CN295">
            <v>36000000</v>
          </cell>
          <cell r="CO295" t="e">
            <v>#N/A</v>
          </cell>
          <cell r="CP295" t="e">
            <v>#N/A</v>
          </cell>
          <cell r="CQ295" t="e">
            <v>#N/A</v>
          </cell>
          <cell r="CR295">
            <v>80111600</v>
          </cell>
          <cell r="CS295" t="str">
            <v>https://community.secop.gov.co/Public/Tendering/OpportunityDetail/Index?noticeUID=CO1.NTC.9723507&amp;isFromPublicArea=True&amp;isModal=true&amp;asPopupView=true</v>
          </cell>
          <cell r="CT295" t="str">
            <v>En Ejecucion</v>
          </cell>
          <cell r="CU295">
            <v>46053</v>
          </cell>
          <cell r="CW295" t="str">
            <v>ENERO</v>
          </cell>
          <cell r="CX295" t="e">
            <v>#N/A</v>
          </cell>
          <cell r="CY295">
            <v>5</v>
          </cell>
          <cell r="CZ295" t="e">
            <v>#VALUE!</v>
          </cell>
        </row>
        <row r="296">
          <cell r="D296" t="str">
            <v>298-2026</v>
          </cell>
          <cell r="E296" t="str">
            <v>CPS-207-2026</v>
          </cell>
          <cell r="F296" t="str">
            <v>Contrato de Prestacion De Servicios Profesionales</v>
          </cell>
          <cell r="G296" t="str">
            <v>Contratación directa</v>
          </cell>
          <cell r="H296" t="str">
            <v>MARLLY VERONICA GARCIA CASTRILLON</v>
          </cell>
          <cell r="I296" t="str">
            <v>Cédula</v>
          </cell>
          <cell r="J296">
            <v>1036646990</v>
          </cell>
          <cell r="K296">
            <v>1</v>
          </cell>
          <cell r="L296">
            <v>0</v>
          </cell>
          <cell r="M296" t="str">
            <v>Natural</v>
          </cell>
          <cell r="N296" t="str">
            <v>Ninguno</v>
          </cell>
          <cell r="O296">
            <v>34161</v>
          </cell>
          <cell r="P296">
            <v>46192</v>
          </cell>
          <cell r="Q296">
            <v>32</v>
          </cell>
          <cell r="R296" t="str">
            <v>INGENIERO MATEMATICO</v>
          </cell>
          <cell r="S296" t="str">
            <v>CALLE 79 B # 87 A 30</v>
          </cell>
          <cell r="T296" t="str">
            <v>MEDELLIN</v>
          </cell>
          <cell r="U296" t="str">
            <v>COLOMBIA</v>
          </cell>
          <cell r="V296" t="str">
            <v>MARLLY.VERONICAGC@GMAIL.COM</v>
          </cell>
          <cell r="W296">
            <v>3003544293</v>
          </cell>
          <cell r="X296" t="str">
            <v>NA</v>
          </cell>
          <cell r="Y296" t="str">
            <v>NA</v>
          </cell>
          <cell r="Z296" t="str">
            <v>Titulo profesional + titulo especializacion de 22 meses de experiencia profesional a 32 meses de experiencia profesional (Resolución 861 de 2025)</v>
          </cell>
          <cell r="AA296" t="str">
            <v>El CONTRATISTA se obliga a prestar a la ENTIDAD, con plena
autonomía técnica y administrativa, servicios profesionales
especializados de apoyo orientados al seguimiento técnico,
financiero y administrativo de los convenios y contratos, en sus
etapas precontractual, contractual y postcontractual, que se
encuentren bajo la supervisión de la Dirección de Desarrollo
Tecnológico e Innovación – DDTI</v>
          </cell>
          <cell r="AB296" t="str">
            <v>1.Apoyar el seguimiento técnico, financiero y administrativo de la ejecución de los contratos y convenios bajo la
supervisión de la Dirección de Desarrollo Tecnológico e Innovación – DDTI, velando por el cumplimiento de
plazos, calidades, cantidades y adecuada ejecución de los recursos.
2.Apoyar la verificación, cierre y registro de contratos y convenios en la plataforma SECOP II, garantizando la
gestión rigurosa y la revisión sistemática de la información.
3.Brindar apoyo en la formulación, implementación y seguimiento de planes de mejoramiento relacionados con
la ejecución y liquidación de los contratos y convenios a cargo de la DDTI.
4.Apoyar la planeación y ejecución de convocatorias u otros instrumentos de fomento, incluyendo la elaboración
de términos de referencia, atención a solicitudes de aclaración, recepción de propuestas, coordinación de
evaluaciones, conformación y contratación de bancos de elegibles, así como el seguimiento y liquidación de los
contratos que de ellas se deriven.
5.Apoyar el proceso de liquidación de los programas, proyectos, contratos y convenios que surgen de los
mecanismos de operación de los instrumentos que se desarrollen en la Dirección de Desarrollo Tecnológico e
Innovación, siguiendo los procedimientos y manuales establecidos para tal fin.
6.Proyectar respuestas a consultas, peticiones, quejas y reclamos radicadas en la dependencia, en
cumplimiento de los términos legales y de los procedimientos internos establecidos.
7.Realizar actividades de monitoreo y control de riesgos asociados a los contratos y convenios, identificando y
proponiendo acciones para su tratamiento durante las distintas etapas de ejecución.
8.Informar de manera oportuna al supervisor de los contratos y convenios las situaciones que puedan afectar
su normal desarrollo, proponiendo alternativas para su adecuada gestión.</v>
          </cell>
          <cell r="AC296" t="str">
            <v>1.Apoyar el seguimiento técnico, financiero y administrativo de la ejecución de los contratos y convenios bajo la supervisión de la Dirección de Desarrollo Tecnológico e Innovación – DDTI, velando por el cumplimiento de plazos, calidades, cantidades y adecuada ejecución de los recursos.
2.Apoyar la verificación, cierre y registro de contratos y convenios en la plataforma SECOP II, garantizando la gestión rigurosa y la revisión sistemática de la información. 3.Brindar apoyo en la formulación, implementación y seguimiento de planes de mejoramiento relacionados con la ejecución y liquidación de los contratos y convenios a cargo de la DDTI. 4.Apoyar la planeación y ejecución de convocatorias u otros instrumentos de fomento, incluyendo la elaboración de términos de referencia, atención a solicitudes de aclaración, recepción de propuestas, coordinación de evaluaciones, conformación y contratación de bancos de elegibles, así como el seguimiento y liquidación de los contratos que de ellas se deriven. 5.Apoyar el proceso de liquidación de los programas, proyectos, contratos y convenios que surgen de los mecanismos de operación de los instrumentos que se desarrollen en la Dirección de Desarrollo Tecnológico e Innovación, siguiendo los procedimientos y manuales establecidos para tal fin. 6.Proyectar respuestas a consultas, peticiones, quejas y reclamos radicadas en la dependencia, en cumplimiento de los términos legales y de los procedimientos internos establecidos. 7.Realizar actividades de monitoreo y control de riesgos asociados a los contratos y convenios, identificando y proponiendo acciones para su tratamiento durante las distintas etapas de ejecución. 8.Informar de manera oportuna al supervisor de los contratos y convenios las situaciones que puedan afectar su normal desarrollo, proponiendo alternativas para su adecuada gestión.</v>
          </cell>
          <cell r="AD296" t="str">
            <v>Dirección de Desarrollo Tecnológico e Innovación</v>
          </cell>
          <cell r="AE296" t="str">
            <v>ANDRES FELIPE VALENCIA LOPEZ</v>
          </cell>
          <cell r="AF296">
            <v>75097407</v>
          </cell>
          <cell r="AG296" t="str">
            <v>Secretaria General</v>
          </cell>
          <cell r="AH296">
            <v>46045</v>
          </cell>
          <cell r="AI296">
            <v>46049</v>
          </cell>
          <cell r="AJ296">
            <v>46229</v>
          </cell>
          <cell r="AK296">
            <v>180</v>
          </cell>
          <cell r="AL296">
            <v>48000000</v>
          </cell>
          <cell r="AM296" t="str">
            <v>No</v>
          </cell>
          <cell r="AN296">
            <v>8000000</v>
          </cell>
          <cell r="AS296" t="str">
            <v>INVERSION</v>
          </cell>
          <cell r="AT296" t="str">
            <v>NACION</v>
          </cell>
          <cell r="AU296" t="str">
            <v>No</v>
          </cell>
          <cell r="AW296" t="str">
            <v>Supervisión</v>
          </cell>
          <cell r="AX296" t="str">
            <v>JUAN PABLO RODRIGUEZ RINCON</v>
          </cell>
          <cell r="AY296" t="str">
            <v>Cédula</v>
          </cell>
          <cell r="AZ296">
            <v>79878803</v>
          </cell>
          <cell r="BA296">
            <v>3</v>
          </cell>
          <cell r="BB296">
            <v>0</v>
          </cell>
          <cell r="BC296">
            <v>46048</v>
          </cell>
          <cell r="BD296">
            <v>46046</v>
          </cell>
          <cell r="BE296" t="str">
            <v>ASEGURADORA SOLIDARIA DE COLOMBIA</v>
          </cell>
          <cell r="BF296" t="str">
            <v>2 CUMPLIMIENTO</v>
          </cell>
          <cell r="BG296" t="str">
            <v>1 PÓLIZA</v>
          </cell>
          <cell r="CJ296">
            <v>46229</v>
          </cell>
          <cell r="CK296">
            <v>0</v>
          </cell>
          <cell r="CN296">
            <v>48000000</v>
          </cell>
          <cell r="CO296" t="e">
            <v>#N/A</v>
          </cell>
          <cell r="CP296" t="e">
            <v>#N/A</v>
          </cell>
          <cell r="CQ296" t="e">
            <v>#N/A</v>
          </cell>
          <cell r="CR296">
            <v>80111600</v>
          </cell>
          <cell r="CS296" t="str">
            <v>https://community.secop.gov.co/Public/Tendering/OpportunityDetail/Index?noticeUID=CO1.NTC.9728572&amp;isFromPublicArea=True&amp;isModal=true&amp;asPopupView=true</v>
          </cell>
          <cell r="CT296" t="str">
            <v>En Ejecucion</v>
          </cell>
          <cell r="CU296">
            <v>46053</v>
          </cell>
          <cell r="CW296" t="str">
            <v>ENERO</v>
          </cell>
          <cell r="CX296" t="e">
            <v>#N/A</v>
          </cell>
          <cell r="CY296">
            <v>10</v>
          </cell>
          <cell r="CZ296" t="e">
            <v>#VALUE!</v>
          </cell>
        </row>
        <row r="297">
          <cell r="D297" t="str">
            <v>299-2026</v>
          </cell>
          <cell r="E297" t="str">
            <v>CPS-208-2026</v>
          </cell>
          <cell r="F297" t="str">
            <v>Contrato de Prestacion De Servicios Profesionales</v>
          </cell>
          <cell r="G297" t="str">
            <v>Contratación directa</v>
          </cell>
          <cell r="H297" t="str">
            <v>LAURA VIVIANNE BERMIDEZ FRANCO
CEDIDO A:
CINDY CATALINA PERDOMO ESCOBAR</v>
          </cell>
          <cell r="I297" t="str">
            <v>Cédula</v>
          </cell>
          <cell r="J297">
            <v>1081155051</v>
          </cell>
          <cell r="K297">
            <v>7</v>
          </cell>
          <cell r="L297" t="str">
            <v>FEMENINO</v>
          </cell>
          <cell r="M297" t="str">
            <v>Natural</v>
          </cell>
          <cell r="N297" t="str">
            <v>Ninguno</v>
          </cell>
          <cell r="O297">
            <v>32918</v>
          </cell>
          <cell r="P297">
            <v>46192</v>
          </cell>
          <cell r="Q297">
            <v>36</v>
          </cell>
          <cell r="R297" t="str">
            <v>INGENIERO INDUSTRIAL</v>
          </cell>
          <cell r="S297" t="str">
            <v xml:space="preserve">CARRERA 12 A  # 7 29 CASA 2 </v>
          </cell>
          <cell r="T297" t="str">
            <v>NEIVA</v>
          </cell>
          <cell r="U297" t="str">
            <v>COLOMBIA</v>
          </cell>
          <cell r="V297" t="str">
            <v>CATALINAPER214@GMAIL.COM</v>
          </cell>
          <cell r="W297">
            <v>3186944560</v>
          </cell>
          <cell r="X297" t="str">
            <v>NA</v>
          </cell>
          <cell r="Y297" t="str">
            <v>NA</v>
          </cell>
          <cell r="Z297" t="str">
            <v>Titulo profesional + titulo especializacion de 22 meses de experiencia profesional a 32 meses de experiencia profesional (Resolución 861 de 2025)</v>
          </cell>
          <cell r="AA297" t="str">
            <v>El CONTRATISTA se obliga a prestar a la ENTIDAD, con plena autonomía técnica y administrativa, servicios profesionales especializados orientados a brindar apoyo técnico, administrativo y financiero en la estructuración y ejecución de instrumentos y/o mecanismos destinados a la promoción del desarrollo tecnológico basado en el conocimiento, en el marco de la Dirección de Desarrollo Tecnológico e Innovación del Ministerio.</v>
          </cell>
          <cell r="AB297" t="str">
            <v>2.2.2.1 Apoyar la estructuración, desarrollo y promoción de estrategias o mecanismos de Ciencia,
Tecnología e innovación dirigidas al desarrollo de nuevas tecnologías e Innovaciones.
2.2.2.2 Elaborar informes periódicos u ocasionales que sean solicitados por el supervisor de los diferentes
convenios y contratos a cargo la Dirección de Desarrollo Tecnológico e Innovación.
2.2.2.3 Apoyar en los Comités técnicos y evaluadores en procesos de selección que le sean asignados.
2.2.2.4 Apoyar los procesos de contratación del personal requerido en el desarrollo de los diferentes
programas con los que cuenta la Dirección de Desarrollo Tecnológico e Innovación.
2.2.2.5 Apoyar la revisión técnica, registro y actualización en los sistemas de información del Ministerio de
Ciencia Tecnología e Innovación.
2.2.2.6 Apoyar las actividades asociadas a la gestión de la contratación, seguimiento, liquidación y cierre de
los contratos de los beneficiarios del programa y/o convenio a cargo de la Dirección.
2.2.2.7 Apoyar en las actividades de evaluación que requiera los instrumentos o mecanismos de la Dirección
de Desarrollo Tecnológico e Innovación.
2.2.2.8 Participar en eventos, reuniones, comités y visitas técnicas vinculados al desarrollo de los convenios
y/o contratos a cargo de la Dirección.</v>
          </cell>
          <cell r="AC297" t="str">
            <v>2.2.2.1 Apoyar la estructuración, desarrollo y promoción de estrategias o mecanismos de Ciencia, Tecnología e innovación dirigidas al desarrollo de nuevas tecnologías e Innovaciones.
2.2.2.2 Elaborar informes periódicos u ocasionales que sean solicitados por el supervisor de los diferentes convenios y contratos a cargo la Dirección de Desarrollo Tecnológico e Innovación.
2.2.2.3 Apoyar en los Comités técnicos y evaluadores en procesos de selección que le sean asignados.
2.2.2.4 Apoyar los procesos de contratación del personal requerido en el desarrollo de los diferentes programas con los que cuenta la Dirección de Desarrollo Tecnológico e Innovación.
2.2.2.5 Apoyar la revisión técnica, registro y actualización en los sistemas de información del Ministerio de Ciencia Tecnología e Innovación.
2.2.2.6 Apoyar las actividades asociadas a la gestión de la contratación, seguimiento, liquidación y cierre de los contratos de los beneficiarios del programa y/o convenio a cargo de la Dirección.
2.2.2.7 Apoyar en las actividades de evaluación que requiera los instrumentos o mecanismos de la Dirección de Desarrollo Tecnológico e Innovación.
2.2.2.8 Participar en eventos, reuniones, comités y visitas técnicas vinculados al desarrollo de los convenios y/o contratos a cargo de la Dirección.</v>
          </cell>
          <cell r="AD297" t="str">
            <v>Dirección de Desarrollo Tecnológico e Innovación</v>
          </cell>
          <cell r="AE297" t="str">
            <v>ANDRES FELIPE VALENCIA LOPEZ</v>
          </cell>
          <cell r="AF297">
            <v>75097407</v>
          </cell>
          <cell r="AG297" t="str">
            <v>Secretaria General</v>
          </cell>
          <cell r="AH297">
            <v>46045</v>
          </cell>
          <cell r="AI297">
            <v>46051</v>
          </cell>
          <cell r="AJ297">
            <v>46231</v>
          </cell>
          <cell r="AK297">
            <v>180</v>
          </cell>
          <cell r="AL297">
            <v>54000000</v>
          </cell>
          <cell r="AM297" t="str">
            <v>No</v>
          </cell>
          <cell r="AN297">
            <v>9000000</v>
          </cell>
          <cell r="AS297" t="str">
            <v>INVERSION</v>
          </cell>
          <cell r="AT297" t="str">
            <v>NACION</v>
          </cell>
          <cell r="AU297" t="str">
            <v>No</v>
          </cell>
          <cell r="AW297" t="str">
            <v>Supervisión</v>
          </cell>
          <cell r="AX297" t="str">
            <v>JUAN PABLO RODRIGUEZ RINCON</v>
          </cell>
          <cell r="AY297" t="str">
            <v>Cédula</v>
          </cell>
          <cell r="AZ297">
            <v>79878803</v>
          </cell>
          <cell r="BA297">
            <v>3</v>
          </cell>
          <cell r="BB297">
            <v>0</v>
          </cell>
          <cell r="BC297">
            <v>46051</v>
          </cell>
          <cell r="BD297">
            <v>46048</v>
          </cell>
          <cell r="BE297" t="str">
            <v>SEGUROS DEL ESTADO S.A.</v>
          </cell>
          <cell r="BF297" t="str">
            <v>2 CUMPLIMIENTO</v>
          </cell>
          <cell r="BG297" t="str">
            <v>1 PÓLIZA</v>
          </cell>
          <cell r="CD297">
            <v>46085</v>
          </cell>
          <cell r="CJ297">
            <v>46231</v>
          </cell>
          <cell r="CK297">
            <v>0</v>
          </cell>
          <cell r="CM297" t="str">
            <v>CEDIDO A: CINDY CATALINA PERDOMO ESCOBAR</v>
          </cell>
          <cell r="CN297">
            <v>54000000</v>
          </cell>
          <cell r="CO297" t="e">
            <v>#N/A</v>
          </cell>
          <cell r="CP297" t="e">
            <v>#N/A</v>
          </cell>
          <cell r="CQ297" t="e">
            <v>#N/A</v>
          </cell>
          <cell r="CR297">
            <v>80111600</v>
          </cell>
          <cell r="CS297" t="str">
            <v>https://community.secop.gov.co/Public/Tendering/OpportunityDetail/Index?noticeUID=CO1.NTC.9732895&amp;isFromPublicArea=True&amp;isModal=true&amp;asPopupView=true</v>
          </cell>
          <cell r="CT297" t="str">
            <v>En Ejecucion</v>
          </cell>
          <cell r="CU297">
            <v>46053</v>
          </cell>
          <cell r="CV297">
            <v>46112</v>
          </cell>
          <cell r="CW297" t="str">
            <v>MARZO</v>
          </cell>
          <cell r="CX297" t="e">
            <v>#N/A</v>
          </cell>
          <cell r="CY297">
            <v>4</v>
          </cell>
          <cell r="CZ297" t="e">
            <v>#VALUE!</v>
          </cell>
        </row>
        <row r="298">
          <cell r="D298" t="str">
            <v>300-2026</v>
          </cell>
          <cell r="E298" t="str">
            <v>CPS-209-2026</v>
          </cell>
          <cell r="F298" t="str">
            <v>Contrato de Prestacion De Servicios De Apoyo a La Gestion</v>
          </cell>
          <cell r="G298" t="str">
            <v>Contratación directa</v>
          </cell>
          <cell r="H298" t="str">
            <v>LAURA GABRIELA MAYA GONZALEZ
CEDIDO A:
ISABELLA GARZON BACCA</v>
          </cell>
          <cell r="I298" t="str">
            <v>Cédula</v>
          </cell>
          <cell r="J298">
            <v>1193035070</v>
          </cell>
          <cell r="K298">
            <v>9</v>
          </cell>
          <cell r="L298" t="str">
            <v>FEMENINO</v>
          </cell>
          <cell r="M298" t="str">
            <v>Natural</v>
          </cell>
          <cell r="N298" t="str">
            <v>Ninguno</v>
          </cell>
          <cell r="O298">
            <v>37268</v>
          </cell>
          <cell r="P298">
            <v>46192</v>
          </cell>
          <cell r="Q298">
            <v>24</v>
          </cell>
          <cell r="R298" t="str">
            <v>SEMESTRES DE ABOGADO</v>
          </cell>
          <cell r="S298" t="str">
            <v>CARRERA 50 # 122-21</v>
          </cell>
          <cell r="T298" t="str">
            <v>PASTO</v>
          </cell>
          <cell r="U298" t="str">
            <v>COLOMBIA</v>
          </cell>
          <cell r="V298" t="str">
            <v>ISAGA0712@GMAIL.COM</v>
          </cell>
          <cell r="W298">
            <v>3172691415</v>
          </cell>
          <cell r="X298" t="str">
            <v>NA</v>
          </cell>
          <cell r="Y298" t="str">
            <v>NA</v>
          </cell>
          <cell r="Z298" t="str">
            <v>Titulo de tecnologo de 13 o mas meses de experiencia laboral (tecnico o tecnologo) o 36 meses de experiencia laboral relacionada (bachiller) (Resolución 861 de 2025)</v>
          </cell>
          <cell r="AA298" t="str">
            <v>EL CONTRATISTA se obliga a prestar a LA ENTIDAD, con plena autonomía técnica y administrativa, los servicios de apoyo a la gestión en las actividades operativas de carácter jurídico y/o administrativo que requiera la Dirección de Capacidades y Apropiación del Conocimiento, para el adecuado cumplimiento de los proyectos programados en la vigencia fiscal 2026.</v>
          </cell>
          <cell r="AB298" t="str">
            <v>2.2.2.1. Apoyar en las actividades operativas de carácter jurídico y/o administrativo requeridas por la
Dirección de Capacidades y Apropiación del Conocimiento.
2.2.2.2. Apoyar la elaboración, revisión y ajuste de documentos administrativos y jurídicos de trámite, tales
como oficios, memorandos, comunicaciones, respuestas a solicitudes y demás documentos que
se requieran para el desarrollo de las actividades de la Dirección.
2.2.2.3. Realizar seguimiento a los trámites internos asignados, verificando el estado de solicitudes,
tiempos de respuesta y cumplimiento de actividades, e informando oportunamente alertas o
novedades que puedan afectar el avance de los proyectos.
2.2.2.4. Apoyar la gestión operativa de procesos contractuales y/o administrativos que adelante la
Dirección, incluyendo la recopilación y verificación de documentos soporte, control de versiones y
actualización de información en los sistemas o plataformas institucionales que correspondan.
2.2.2.5. Apoyar la preparación de insumos y soportes para reuniones, mesas de trabajo o comités
convocados por la Dirección, incluyendo el registro de compromisos, elaboración presentaciones
y/o actas cuando se requiera y seguimiento a las tareas asignadas.
2.2.2.6. Elaborar y presentar informes periódicos de actividades, detallando las gestiones realizadas,
productos generados y avances obtenidos, con los soportes correspondientes, de conformidad
con las instrucciones del supervisor del contrato.</v>
          </cell>
          <cell r="AC298" t="str">
            <v>2.2.2.1. Apoyar en las actividades operativas de carácter jurídico y/o administrativo requeridas por la Dirección de Capacidades y Apropiación del Conocimiento.
2.2.2.2. Apoyar la elaboración, revisión y ajuste de documentos administrativos y jurídicos de trámite, tales como oficios, memorandos, comunicaciones, respuestas a solicitudes y demás documentos que se requieran para el desarrollo de las actividades de la Dirección.
2.2.2.3. Realizar seguimiento a los trámites internos asignados, verificando el estado de solicitudes, tiempos de respuesta y cumplimiento de actividades, e informando oportunamente alertas o novedades que puedan afectar el avance de los proyectos.
2.2.2.4. Apoyar la gestión operativa de procesos contractuales y/o administrativos que adelante la Dirección, incluyendo la recopilación y verificación de documentos soporte, control de versiones y actualización de información en los sistemas o plataformas institucionales que correspondan.
2.2.2.5. Apoyar la preparación de insumos y soportes para reuniones, mesas de trabajo o comités convocados por la Dirección, incluyendo el registro de compromisos, elaboración presentaciones y/o actas cuando se requiera y seguimiento a las tareas asignadas.
2.2.2.6. Elaborar y presentar informes periódicos de actividades, detallando las gestiones realizadas, productos generados y avances obtenidos, con los soportes correspondientes, de conformidad con las instrucciones del supervisor del contrato.</v>
          </cell>
          <cell r="AD298" t="str">
            <v>Dirección de Capacidades y Apropiación del Conocimiento</v>
          </cell>
          <cell r="AE298" t="str">
            <v>ANDRES FELIPE VALENCIA LOPEZ</v>
          </cell>
          <cell r="AF298">
            <v>75097407</v>
          </cell>
          <cell r="AG298" t="str">
            <v>Secretaria General</v>
          </cell>
          <cell r="AH298">
            <v>46048</v>
          </cell>
          <cell r="AI298">
            <v>46052</v>
          </cell>
          <cell r="AJ298">
            <v>46232</v>
          </cell>
          <cell r="AK298">
            <v>180</v>
          </cell>
          <cell r="AL298">
            <v>20349774</v>
          </cell>
          <cell r="AM298" t="str">
            <v>No</v>
          </cell>
          <cell r="AN298">
            <v>3391629</v>
          </cell>
          <cell r="AS298" t="str">
            <v>INVERSION</v>
          </cell>
          <cell r="AT298" t="str">
            <v>NACION</v>
          </cell>
          <cell r="AU298" t="str">
            <v>No</v>
          </cell>
          <cell r="AW298" t="str">
            <v>Supervisión</v>
          </cell>
          <cell r="AX298" t="str">
            <v>RUDY AMANDA HURTADO GARCES</v>
          </cell>
          <cell r="AY298" t="str">
            <v>Cédula</v>
          </cell>
          <cell r="AZ298">
            <v>1064488437</v>
          </cell>
          <cell r="BA298">
            <v>3</v>
          </cell>
          <cell r="BB298">
            <v>0</v>
          </cell>
          <cell r="BC298">
            <v>46052</v>
          </cell>
          <cell r="BD298">
            <v>46049</v>
          </cell>
          <cell r="BE298" t="str">
            <v>SEGUROS DEL ESTADO S.A.</v>
          </cell>
          <cell r="BF298" t="str">
            <v>2 CUMPLIMIENTO</v>
          </cell>
          <cell r="BG298" t="str">
            <v>1 PÓLIZA</v>
          </cell>
          <cell r="CD298">
            <v>46091</v>
          </cell>
          <cell r="CJ298">
            <v>46232</v>
          </cell>
          <cell r="CK298">
            <v>0</v>
          </cell>
          <cell r="CM298" t="str">
            <v>CEDIDO A:
ISABELLA GARZON BACCA</v>
          </cell>
          <cell r="CN298">
            <v>20349774</v>
          </cell>
          <cell r="CO298" t="e">
            <v>#N/A</v>
          </cell>
          <cell r="CP298" t="e">
            <v>#N/A</v>
          </cell>
          <cell r="CQ298" t="e">
            <v>#N/A</v>
          </cell>
          <cell r="CR298">
            <v>80111600</v>
          </cell>
          <cell r="CS298" t="str">
            <v>https://community.secop.gov.co/Public/Tendering/OpportunityDetail/Index?noticeUID=CO1.NTC.9746321&amp;isFromPublicArea=True&amp;isModal=true&amp;asPopupView=true</v>
          </cell>
          <cell r="CT298" t="str">
            <v>En Ejecucion</v>
          </cell>
          <cell r="CU298">
            <v>46053</v>
          </cell>
          <cell r="CV298">
            <v>46112</v>
          </cell>
          <cell r="CW298" t="str">
            <v>ENERO</v>
          </cell>
          <cell r="CX298" t="e">
            <v>#N/A</v>
          </cell>
          <cell r="CY298">
            <v>2</v>
          </cell>
          <cell r="CZ298" t="e">
            <v>#VALUE!</v>
          </cell>
        </row>
        <row r="299">
          <cell r="D299" t="str">
            <v>301-2026</v>
          </cell>
          <cell r="E299" t="str">
            <v>CPS-210-2026</v>
          </cell>
          <cell r="F299" t="str">
            <v>Contrato de Prestacion De Servicios Profesionales</v>
          </cell>
          <cell r="G299" t="str">
            <v>Contratación directa</v>
          </cell>
          <cell r="H299" t="str">
            <v>CATALINA TENJO LEON</v>
          </cell>
          <cell r="I299" t="str">
            <v>Cédula</v>
          </cell>
          <cell r="J299">
            <v>1100957610</v>
          </cell>
          <cell r="K299">
            <v>4</v>
          </cell>
          <cell r="L299">
            <v>0</v>
          </cell>
          <cell r="M299" t="str">
            <v>Natural</v>
          </cell>
          <cell r="N299" t="str">
            <v>Ninguno</v>
          </cell>
          <cell r="O299">
            <v>33154</v>
          </cell>
          <cell r="P299">
            <v>46192</v>
          </cell>
          <cell r="Q299">
            <v>35</v>
          </cell>
          <cell r="R299" t="str">
            <v>ADMINISTRADOR AMBIENTAL</v>
          </cell>
          <cell r="S299" t="str">
            <v xml:space="preserve">CALLE 23 C  # 69 B 56 </v>
          </cell>
          <cell r="T299" t="str">
            <v>SAN GIL</v>
          </cell>
          <cell r="U299" t="str">
            <v>COLOMBIA</v>
          </cell>
          <cell r="V299" t="str">
            <v>CATATENJO@GMAIL.COM</v>
          </cell>
          <cell r="W299">
            <v>3178545925</v>
          </cell>
          <cell r="X299" t="str">
            <v>NA</v>
          </cell>
          <cell r="Y299" t="str">
            <v>NA</v>
          </cell>
          <cell r="Z299" t="str">
            <v>Titulo profesional + titulo especializacion de 22 meses de experiencia profesional a 32 meses de experiencia profesional (Resolución 861 de 2025)</v>
          </cell>
          <cell r="AA299" t="str">
            <v>El CONTRATISTA se obliga a prestar a LA ENTIDAD, con plena autonomía técnica y administrativa los servicios profesionales especializados apoyando de manera técnica a la Dirección de Capacidades y Apropiación del Conocimiento en el fortalecimiento de capacidades territoriales en CteI y la promoción de la participación ciudadana.</v>
          </cell>
          <cell r="AB299" t="str">
            <v>2.2.2.1. Apoyar técnicamente a la Dirección de Capacidades y Apropiación del Conocimiento en las
actividades orientadas al fortalecimiento de capacidades territoriales en Ciencia, Tecnología e Innovación
(CTeI).
2.2.2.2. Elaborar los documentos e insumos requeridos (presentaciones, guías, resúmenes y soportes)
para el cumplimiento de los compromisos relacionados con el fortalecimiento de capacidades territoriales
en CTeI.
2.2.2.3. Acompañar el trabajo con actores del territorio (entidades, organizaciones y ciudadanía), con el
fin de impulsar iniciativas y acciones en CTeI.
2.2.2.4. Apoyar la realización de reuniones, talleres y demás espacios de participación ciudadana,
incluyendo la preparación de agendas, relatorías y soportes necesarios.
2.2.2.5. Apoyar la recolección, organización y consolidación de la información necesaria para el desarrollo
y seguimiento de las acciones territoriales en CTeI.
2.2.2.6. Presentar informes periódicos sobre las actividades desarrolladas y los resultados obtenidos, de
acuerdo con los lineamientos y requerimientos del Supervisor del Contrato.</v>
          </cell>
          <cell r="AC299" t="str">
            <v>2.2.2.1. Apoyar técnicamente a la Dirección de Capacidades y Apropiación del Conocimiento en las actividades orientadas al fortalecimiento de capacidades territoriales en Ciencia, Tecnología e Innovación (CTeI).
2.2.2.2. Elaborar los documentos e insumos requeridos (presentaciones, guías, resúmenes y soportes) para el cumplimiento de los compromisos relacionados con el fortalecimiento de capacidades territoriales en CTeI.
2.2.2.3. Acompañar el trabajo con actores del territorio (entidades, organizaciones y ciudadanía), con el fin de impulsar iniciativas y acciones en CTeI.
2.2.2.4. Apoyar la realización de reuniones, talleres y demás espacios de participación ciudadana, incluyendo la preparación de agendas, relatorías y soportes necesarios.
2.2.2.5. Apoyar la recolección, organización y consolidación de la información necesaria para el desarrollo y seguimiento de las acciones territoriales en CTeI.
2.2.2.6. Presentar informes periódicos sobre las actividades desarrolladas y los resultados obtenidos, de acuerdo con los lineamientos y requerimientos del Supervisor del Contrato.</v>
          </cell>
          <cell r="AD299" t="str">
            <v>Dirección de Capacidades y Apropiación del Conocimiento</v>
          </cell>
          <cell r="AE299" t="str">
            <v>ANDRES FELIPE VALENCIA LOPEZ</v>
          </cell>
          <cell r="AF299">
            <v>75097407</v>
          </cell>
          <cell r="AG299" t="str">
            <v>Secretaria General</v>
          </cell>
          <cell r="AH299">
            <v>46048</v>
          </cell>
          <cell r="AI299">
            <v>46049</v>
          </cell>
          <cell r="AJ299">
            <v>46229</v>
          </cell>
          <cell r="AK299">
            <v>180</v>
          </cell>
          <cell r="AL299">
            <v>42000000</v>
          </cell>
          <cell r="AM299" t="str">
            <v>No</v>
          </cell>
          <cell r="AN299">
            <v>7000000</v>
          </cell>
          <cell r="AS299" t="str">
            <v>INVERSION</v>
          </cell>
          <cell r="AT299" t="str">
            <v>NACION</v>
          </cell>
          <cell r="AU299" t="str">
            <v>No</v>
          </cell>
          <cell r="AW299" t="str">
            <v>Supervisión</v>
          </cell>
          <cell r="AX299" t="str">
            <v>RUDY AMANDA HURTADO GARCES</v>
          </cell>
          <cell r="AY299" t="str">
            <v>Cédula</v>
          </cell>
          <cell r="AZ299">
            <v>1064488437</v>
          </cell>
          <cell r="BA299">
            <v>3</v>
          </cell>
          <cell r="BB299">
            <v>0</v>
          </cell>
          <cell r="BC299">
            <v>46049</v>
          </cell>
          <cell r="BD299">
            <v>46048</v>
          </cell>
          <cell r="BE299" t="str">
            <v>SEGUROS DEL ESTADO S.A.</v>
          </cell>
          <cell r="BF299" t="str">
            <v>2 CUMPLIMIENTO</v>
          </cell>
          <cell r="BG299" t="str">
            <v>1 PÓLIZA</v>
          </cell>
          <cell r="CJ299">
            <v>46229</v>
          </cell>
          <cell r="CK299">
            <v>0</v>
          </cell>
          <cell r="CN299">
            <v>42000000</v>
          </cell>
          <cell r="CO299" t="e">
            <v>#N/A</v>
          </cell>
          <cell r="CP299" t="e">
            <v>#N/A</v>
          </cell>
          <cell r="CQ299" t="e">
            <v>#N/A</v>
          </cell>
          <cell r="CR299">
            <v>80111600</v>
          </cell>
          <cell r="CS299" t="str">
            <v>https://community.secop.gov.co/Public/Tendering/OpportunityDetail/Index?noticeUID=CO1.NTC.9747525&amp;isFromPublicArea=True&amp;isModal=true&amp;asPopupView=true</v>
          </cell>
          <cell r="CT299" t="str">
            <v>En Ejecucion</v>
          </cell>
          <cell r="CU299">
            <v>46053</v>
          </cell>
          <cell r="CW299" t="str">
            <v>ENERO</v>
          </cell>
          <cell r="CX299" t="e">
            <v>#N/A</v>
          </cell>
          <cell r="CY299">
            <v>7</v>
          </cell>
          <cell r="CZ299" t="e">
            <v>#VALUE!</v>
          </cell>
        </row>
        <row r="300">
          <cell r="D300" t="str">
            <v>302-2026</v>
          </cell>
          <cell r="E300" t="str">
            <v>CPS-211-2026</v>
          </cell>
          <cell r="F300" t="str">
            <v>Contrato de Prestacion De Servicios Profesionales</v>
          </cell>
          <cell r="G300" t="str">
            <v>Contratación directa</v>
          </cell>
          <cell r="H300" t="str">
            <v>KEVIN DAVID SIZA IGLESIA</v>
          </cell>
          <cell r="I300" t="str">
            <v>Cédula</v>
          </cell>
          <cell r="J300">
            <v>1045717913</v>
          </cell>
          <cell r="K300">
            <v>2</v>
          </cell>
          <cell r="L300" t="str">
            <v>MASCULINO</v>
          </cell>
          <cell r="M300" t="str">
            <v>Natural</v>
          </cell>
          <cell r="N300" t="str">
            <v>Ninguno</v>
          </cell>
          <cell r="O300">
            <v>34046</v>
          </cell>
          <cell r="P300">
            <v>46192</v>
          </cell>
          <cell r="Q300">
            <v>33</v>
          </cell>
          <cell r="R300" t="str">
            <v>ABOGADO</v>
          </cell>
          <cell r="S300" t="str">
            <v xml:space="preserve">AVENIDA CALLE 28  # 23 71 APARTAMENTO 210 </v>
          </cell>
          <cell r="T300" t="str">
            <v>BARRANQUILLA</v>
          </cell>
          <cell r="U300" t="str">
            <v>COLOMBIA</v>
          </cell>
          <cell r="V300" t="str">
            <v>KEVINSIZAIGLESIA@GMAIL.COM</v>
          </cell>
          <cell r="W300">
            <v>3015195788</v>
          </cell>
          <cell r="X300" t="str">
            <v>NA</v>
          </cell>
          <cell r="Y300" t="str">
            <v>NA</v>
          </cell>
          <cell r="Z300" t="str">
            <v>Titulo profesional + titulo especializacion de 33 o mas meses de experiencia profesional (Resolución 861 de 2025)</v>
          </cell>
          <cell r="AA300" t="str">
            <v>El/la CONTRATISTA se compromete a prestar a la ENTIDAD, con plena autonomía técnica y administrativa, sus servicios profesionales especializados a la Dirección de Talento Humano, para brindar apoyo jurídico, soporte en la articulación en todos los procesos y trámites relacionados con la gestión del Talento Humano de la Entidad, de acuerdo con los procedimientos definidos por el Ministerio y conforme a la normativa vigente que regula la materia.</v>
          </cell>
          <cell r="AB300" t="str">
            <v>2.2.2.1 Prestar acompañamiento y apoyo jurídico integral a la Dirección de Talento Humano en las
actividades propias de la gestión del talento humano y la carrera administrativa, incluyendo la
interpretación, aplicación y soporte técnico en normas, conceptos administrativos y jurisprudencia
vigente, así como la elaboración, revisión de los instrumentos y actuaciones que se requieran
para su debida ejecución.
2.2.2.2 Apoyar el desarrollo de las actividades propias de la gestión del talento humano, orientadas a su
fortalecimiento y mejora continua, en concordancia con el Modelo Integrado de Planeación y Gestión y los lineamientos técnicos que imparta la Dirección de Talento Humano, incluyendo la
ejecución, seguimiento y ajuste de acciones, herramientas y procedimientos que se requieran.
2.2.2.3 Revisar y/o elaborar las respuestas a consultas, reclamaciones, derechos de petición, recursos
en sede administrativa, así como a requerimientos de entes de control y de investigación, y demás
comunicaciones oficiales que le sean asignadas, garantizando fundamentación jurídica,
oportunidad y coherencia con los lineamientos institucionales.
2.2.2.4 Proyectar y/o revisar los actos administrativos de competencia de la Dirección de Talento
Humano.
2.2.2.5 Apoyar a la Dirección de Talento Humano en las gestiones derivadas de los concursos de méritos
y la consolidación de la carrera administrativa en el Ministerio, conforme a la normativa aplicable;
esto incluye el acompañamiento en las actuaciones que deban surtirse ante la Comisión Nacional
del Servicio Civil - CNSC.
2.2.2.6 Revisar, proyectar y tramitar las actualizaciones y/o modificaciones del Manual Específico de
Funciones y Competencias Laborales, incluyendo el análisis técnico–jurídico, la redacción de
ajustes, la articulación con las dependencias involucradas y la gestión de los actos administrativos
y soportes requeridos hasta su aprobación y divulgación.
2.2.2.7 Apoyar la supervisión de los contratos a cargo de la Dirección que le sean asignados, realizando
seguimiento técnico y jurídico, verificación de entregables, plazos y calidad, y reportando
oportunamente novedades y recomendaciones a la supervisión para la toma de decisiones.
2.2.2.8 Brindar apoyo jurídico a la Dirección de Talento Humano en los asuntos relacionados con el
sindicato (Asominciencias), incluyendo el seguimiento a los cronogramas y compromisos del
Acuerdo Colectivo derivado de la negociación, así como la proyección y/o revisión actos
administrativos y respuestas a las solicitudes, garantizando su ajuste normativo, la oportunidad y
la trazabilidad de la gestión.
2.2.2.9 Brindar apoyo jurídico en las actividades y actuaciones que deban adelantarse en los comités y
comisiones liderados o en los que tenga participación la Dirección de Talento Humano, incluyendo
la revisión y elaboración de documentos, la emisión de conceptos, el acompañamiento a las
sesiones, y la trazabilidad de acuerdos y compromisos, conforme a la normativa y a los
procedimientos institucionales.</v>
          </cell>
          <cell r="AC300" t="str">
            <v>2.2.2.1 Prestar acompañamiento y apoyo jurídico integral a la Dirección de Talento Humano en las actividades propias de la gestión del talento humano y la carrera administrativa, incluyendo la interpretación, aplicación y soporte técnico en normas, conceptos administrativos y jurisprudencia vigente, así como la elaboración, revisión de los instrumentos y actuaciones que se requieran para su debida ejecución.
2.2.2.2 Apoyar el desarrollo de las actividades propias de la gestión del talento humano, orientadas a su fortalecimiento y mejora continua, en concordancia con el Modelo Integrado de Planeación y Gestión y los lineamientos técnicos que imparta la Dirección de Talento Humano, incluyendo la ejecución, seguimiento y ajuste de acciones, herramientas y procedimientos que se requieran.
2.2.2.3 Revisar y/o elaborar las respuestas a consultas, reclamaciones, derechos de petición, recursos en sede administrativa, así como a requerimientos de entes de control y de investigación, y demás comunicaciones oficiales que le sean asignadas, garantizando fundamentación jurídica, oportunidad y coherencia con los lineamientos institucionales.
2.2.2.4 Proyectar y/o revisar los actos administrativos de competencia de la Dirección de Talento Humano.
2.2.2.5 Apoyar a la Dirección de Talento Humano en las gestiones derivadas de los concursos de méritos y la consolidación de la carrera administrativa en el Ministerio, conforme a la normativa aplicable; esto incluye el acompañamiento en las actuaciones que deban surtirse ante la Comisión Nacional del Servicio Civil - CNSC.
2.2.2.6 Revisar, proyectar y tramitar las actualizaciones y/o modificaciones del Manual Específico de Funciones y Competencias Laborales, incluyendo el análisis técnico–jurídico, la redacción de ajustes, la articulación con las dependencias involucradas y la gestión de los actos administrativos y soportes requeridos hasta su aprobación y divulgación.
2.2.2.7 Apoyar la supervisión de los contratos a cargo de la Dirección que le sean asignados, realizando seguimiento técnico y jurídico, verificación de entregables, plazos y calidad, y reportando oportunamente novedades y recomendaciones a la supervisión para la toma de decisiones.
2.2.2.8 Brindar apoyo jurídico a la Dirección de Talento Humano en los asuntos relacionados con el sindicato (Asominciencias), incluyendo el seguimiento a los cronogramas y compromisos del Acuerdo Colectivo derivado de la negociación, así como la proyección y/o revisión actos administrativos y respuestas a las solicitudes, garantizando su ajuste normativo, la oportunidad y la trazabilidad de la gestión.
2.2.2.9 Brindar apoyo jurídico en las actividades y actuaciones que deban adelantarse en los comités y comisiones liderados o en los que tenga participación la Dirección de Talento Humano, incluyendo la revisión y elaboración de documentos, la emisión de conceptos, el acompañamiento a las sesiones, y la trazabilidad de acuerdos y compromisos, conforme a la normativa y a los procedimientos institucionales.</v>
          </cell>
          <cell r="AD300" t="str">
            <v>Dirección de Talento Humano</v>
          </cell>
          <cell r="AE300" t="str">
            <v>ANDRES FELIPE VALENCIA LOPEZ</v>
          </cell>
          <cell r="AF300">
            <v>75097407</v>
          </cell>
          <cell r="AG300" t="str">
            <v>Secretaria General</v>
          </cell>
          <cell r="AH300">
            <v>46045</v>
          </cell>
          <cell r="AI300">
            <v>46050</v>
          </cell>
          <cell r="AJ300">
            <v>46230</v>
          </cell>
          <cell r="AK300">
            <v>180</v>
          </cell>
          <cell r="AL300">
            <v>57000000</v>
          </cell>
          <cell r="AM300" t="str">
            <v>No</v>
          </cell>
          <cell r="AN300">
            <v>9500000</v>
          </cell>
          <cell r="AS300" t="str">
            <v>INVERSION</v>
          </cell>
          <cell r="AT300" t="str">
            <v>NACION</v>
          </cell>
          <cell r="AU300" t="str">
            <v>No</v>
          </cell>
          <cell r="AW300" t="str">
            <v>Supervisión</v>
          </cell>
          <cell r="AX300" t="str">
            <v>FELIPE ALEJANDRO GONZALEZ SABOGAL</v>
          </cell>
          <cell r="AY300" t="str">
            <v>Cédula</v>
          </cell>
          <cell r="AZ300">
            <v>1110464163</v>
          </cell>
          <cell r="BA300">
            <v>3</v>
          </cell>
          <cell r="BB300" t="str">
            <v>Director de Talento Humano</v>
          </cell>
          <cell r="BC300">
            <v>46050</v>
          </cell>
          <cell r="BD300">
            <v>46049</v>
          </cell>
          <cell r="BE300" t="str">
            <v>SEGUROS DEL ESTADO S.A.</v>
          </cell>
          <cell r="BF300" t="str">
            <v>2 CUMPLIMIENTO</v>
          </cell>
          <cell r="BG300" t="str">
            <v>1 PÓLIZA</v>
          </cell>
          <cell r="CJ300">
            <v>46230</v>
          </cell>
          <cell r="CK300">
            <v>0</v>
          </cell>
          <cell r="CN300">
            <v>57000000</v>
          </cell>
          <cell r="CO300" t="e">
            <v>#N/A</v>
          </cell>
          <cell r="CP300" t="e">
            <v>#N/A</v>
          </cell>
          <cell r="CQ300" t="e">
            <v>#N/A</v>
          </cell>
          <cell r="CR300">
            <v>80111600</v>
          </cell>
          <cell r="CS300" t="str">
            <v>https://community.secop.gov.co/Public/Tendering/OpportunityDetail/Index?noticeUID=CO1.NTC.9741900&amp;isFromPublicArea=True&amp;isModal=true&amp;asPopupView=true</v>
          </cell>
          <cell r="CT300" t="str">
            <v>En Ejecucion</v>
          </cell>
          <cell r="CU300">
            <v>46053</v>
          </cell>
          <cell r="CW300" t="str">
            <v>ENERO</v>
          </cell>
          <cell r="CX300" t="e">
            <v>#N/A</v>
          </cell>
          <cell r="CY300">
            <v>9</v>
          </cell>
          <cell r="CZ300" t="e">
            <v>#VALUE!</v>
          </cell>
        </row>
        <row r="301">
          <cell r="D301" t="str">
            <v>303-2026</v>
          </cell>
          <cell r="E301" t="str">
            <v>CPS-212-2026</v>
          </cell>
          <cell r="F301" t="str">
            <v>Contrato de Prestacion De Servicios Profesionales</v>
          </cell>
          <cell r="G301" t="str">
            <v>Contratación directa</v>
          </cell>
          <cell r="H301" t="str">
            <v>MARIA LUISA GALVIS VELANDIA</v>
          </cell>
          <cell r="I301" t="str">
            <v>Cédula</v>
          </cell>
          <cell r="J301">
            <v>1018480188</v>
          </cell>
          <cell r="K301">
            <v>0</v>
          </cell>
          <cell r="L301">
            <v>0</v>
          </cell>
          <cell r="M301" t="str">
            <v>Natural</v>
          </cell>
          <cell r="N301" t="str">
            <v>Ninguno</v>
          </cell>
          <cell r="O301">
            <v>34947</v>
          </cell>
          <cell r="P301">
            <v>46192</v>
          </cell>
          <cell r="Q301">
            <v>30</v>
          </cell>
          <cell r="R301" t="str">
            <v>ABOGADO</v>
          </cell>
          <cell r="S301" t="str">
            <v>CALLE 55 N 77 B-24 ANILLO 12 APTO 207</v>
          </cell>
          <cell r="T301" t="str">
            <v>BOGOTA D.C.</v>
          </cell>
          <cell r="U301" t="str">
            <v>COLOMBIA</v>
          </cell>
          <cell r="V301" t="str">
            <v>MARIALUGALVIS@GMAIL.COM</v>
          </cell>
          <cell r="W301">
            <v>3124537683</v>
          </cell>
          <cell r="X301" t="str">
            <v>NA</v>
          </cell>
          <cell r="Y301" t="str">
            <v>NA</v>
          </cell>
          <cell r="Z301" t="str">
            <v>Titulo de tecnico de 0 a 12 meses de experiencia laboral (tecnico o tecnologo) o 24 meses de experiencia laboral relacionada (bachiller) (Resolución 861 de 2025)</v>
          </cell>
          <cell r="AA301" t="str">
            <v>El/ La CONTRATISTA se obliga a prestar a la ENTIDAD, con plena autonomía, técnica y administrativa, sus servicios profesionales especializados como abogado a la Dirección de Talento Humano del Ministerio de Ciencia Tecnología e Innovación para brindar acompañamiento y soporte jurídico a fin de orientar y articular la gestión de las actividades relacionadas con la planeación, formulación, implementación, seguimiento y control del proceso de gestión del Talento Humano de acuerdo con el Plan Estratégico de la Entidad, los lineamientos de la Secretaría
General, la Dirección de Talento Humano y las normas vigentes, de conformidad con el proceso y los procedimientos
definidos por el Ministerio y las normas que regulan la materia.</v>
          </cell>
          <cell r="AB301" t="str">
            <v>2.2.2.1 Brindar acompañamiento, apoyo y asesoría jurídica integral a la Dirección de Talento Humano en todos
los procesos, trámites y actividades estratégicas relacionadas con la gestión del talento humano,
conforme a la normatividad vigente, conceptos y jurisprudencia aplicables.
2.2.2.2 Gestionar la formulación, implementación, ejecución y evaluación de políticas, planes, programas y
estrategias de gestión del talento humano, incluyendo las fases de ingreso, permanencia y retiro de los
servidores públicos del Ministerio.
2.2.2.3 Asesorar y acompañar jurídicamente los procesos de selección, ascenso, provisión de vacantes,
concursos de mérito y trámites ante la Comisión Nacional del Servicio Civil – CNSC, incluyendo reportes,
inscripciones y actualizaciones requeridas.
2.2.2.4 Elaborar, revisar y proyectar actos administrativos relacionados con vinculación, desvinculación,
situaciones administrativas, planta de personal, planta temporal, ampliación de planta y demás
actuaciones propias de la gestión del talento humano.
2.2.2.5 Brindar asesoría jurídica en los procesos de nómina, prestaciones sociales, liquidaciones, afiliaciones al
sistema de seguridad social integral y demás reconocimientos económicos de los servidores públicos,
conforme a la normativa vigente.
2.2.2.6 Abordar jurídicamente el diseño, implementación y seguimiento de los programas de bienestar,
capacitación, formación, incentivos, desarrollo del talento humano y del Sistema de Gestión de
Seguridad y Salud en el Trabajo – SG-SST.
2.2.2.7 Asesorar y acompañar jurídicamente a la Dirección de Talento Humano en la articulación con la
Secretaría General y otras dependencias en el ejercicio del control administrativo relacionado con el
talento humano.
2.2.2.8 Revisar, proyectar y gestionar respuestas jurídicas a derechos de petición, reclamaciones, recursos,
acciones de tutela, requerimientos de entes de control, organismos de investigación y demás
actuaciones administrativas relacionadas con la gestión del talento humano.
2.2.2.9 Brindar apoyo jurídico a la Comisión de Personal, comités institucionales y espacios de negociación
colectiva, incluyendo el seguimiento a acuerdos colectivos, permisos sindicales y relaciones con las
organizaciones sindicales.
2.2.2.10 Ejecutar en conjunto con la Dirección de Talento Humano las gestiones que se deban adelantarse ante
la Comisión Nacional del Servicio Civil - CNSC en desarrollo de los concursos de los cargos vacantes de
la entidad a través del mérito conforme a la normatividad dispuesta para tal fin, atendiendo las
disposiciones dadas por la citada comisión, apoyando los trámites de inscripción, actualización del
registro público de carrera que deban surtirse ante esta.
2.2.2.11 Apoyar a la supervisión de contratos asignados a la Dirección de Talento Humano y proponer estrategias
para la gestión, preservación y transferencia del conocimiento institucional asociado al talento humano.</v>
          </cell>
          <cell r="AC301" t="str">
            <v>2.2.2.1 Brindar acompañamiento, apoyo y asesoría jurídica integral a la Dirección de Talento Humano en todos los procesos, trámites y actividades estratégicas relacionadas con la gestión del talento humano, conforme a la normatividad vigente, conceptos y jurisprudencia aplicables.
2.2.2.2 Gestionar la formulación, implementación, ejecución y evaluación de políticas, planes, programas y estrategias de gestión del talento humano, incluyendo las fases de ingreso, permanencia y retiro de los servidores públicos del Ministerio.
2.2.2.3 Asesorar y acompañar jurídicamente los procesos de selección, ascenso, provisión de vacantes, concursos de mérito y trámites ante la Comisión Nacional del Servicio Civil – CNSC, incluyendo reportes, inscripciones y actualizaciones requeridas.
2.2.2.4 Elaborar, revisar y proyectar actos administrativos relacionados con vinculación, desvinculación, situaciones administrativas, planta de personal, planta temporal, ampliación de planta y demás actuaciones propias de la gestión del talento humano.
2.2.2.5 Brindar asesoría jurídica en los procesos de nómina, prestaciones sociales, liquidaciones, afiliaciones al sistema de seguridad social integral y demás reconocimientos económicos de los servidores públicos, conforme a la normativa vigente.
2.2.2.6 Abordar jurídicamente el diseño, implementación y seguimiento de los programas de bienestar, capacitación, formación, incentivos, desarrollo del talento humano y del Sistema de Gestión de Seguridad y Salud en el Trabajo – SG-SST.
2.2.2.7 Asesorar y acompañar jurídicamente a la Dirección de Talento Humano en la articulación con la Secretaría General y otras dependencias en el ejercicio del control administrativo relacionado con el talento humano.
2.2.2.8 Revisar, proyectar y gestionar respuestas jurídicas a derechos de petición, reclamaciones, recursos, acciones de tutela, requerimientos de entes de control, organismos de investigación y demás actuaciones administrativas relacionadas con la gestión del talento humano.
2.2.2.9 Brindar apoyo jurídico a la Comisión de Personal, comités institucionales y espacios de negociación colectiva, incluyendo el seguimiento a acuerdos colectivos, permisos sindicales y relaciones con las organizaciones sindicales.
2.2.2.10 Ejecutar en conjunto con la Dirección de Talento Humano las gestiones que se deban adelantarse ante la Comisión Nacional del Servicio Civil - CNSC en desarrollo de los concursos de los cargos vacantes de la entidad a través del mérito conforme a la normatividad dispuesta para tal fin, atendiendo las disposiciones dadas por la citada comisión, apoyando los trámites de inscripción, actualización del registro público de carrera que deban surtirse ante esta.
2.2.2.11 Apoyar a la supervisión de contratos asignados a la Dirección de Talento Humano y proponer estrategias para la gestión, preservación y transferencia del conocimiento institucional asociado al talento humano.</v>
          </cell>
          <cell r="AD301" t="str">
            <v>Dirección de Talento Humano</v>
          </cell>
          <cell r="AE301" t="str">
            <v>ANDRES FELIPE VALENCIA LOPEZ</v>
          </cell>
          <cell r="AF301">
            <v>75097407</v>
          </cell>
          <cell r="AG301" t="str">
            <v>Secretaria General</v>
          </cell>
          <cell r="AH301">
            <v>46045</v>
          </cell>
          <cell r="AI301">
            <v>46048</v>
          </cell>
          <cell r="AJ301">
            <v>46228</v>
          </cell>
          <cell r="AK301">
            <v>180</v>
          </cell>
          <cell r="AL301">
            <v>72000000</v>
          </cell>
          <cell r="AM301" t="str">
            <v>No</v>
          </cell>
          <cell r="AN301">
            <v>12000000</v>
          </cell>
          <cell r="AS301" t="str">
            <v>INVERSION</v>
          </cell>
          <cell r="AT301" t="str">
            <v>NACION</v>
          </cell>
          <cell r="AU301" t="str">
            <v>No</v>
          </cell>
          <cell r="AW301" t="str">
            <v>Supervisión</v>
          </cell>
          <cell r="AX301" t="str">
            <v>FELIPE ALEJANDRO GONZALEZ SABOGAL</v>
          </cell>
          <cell r="AY301" t="str">
            <v>Cédula</v>
          </cell>
          <cell r="AZ301">
            <v>1110464163</v>
          </cell>
          <cell r="BA301">
            <v>3</v>
          </cell>
          <cell r="BB301" t="str">
            <v>Director de Talento Humano</v>
          </cell>
          <cell r="BC301">
            <v>46048</v>
          </cell>
          <cell r="BD301">
            <v>46046</v>
          </cell>
          <cell r="BE301" t="str">
            <v>SEGUROS DEL ESTADO S.A.</v>
          </cell>
          <cell r="BF301" t="str">
            <v>2 CUMPLIMIENTO</v>
          </cell>
          <cell r="BG301" t="str">
            <v>1 PÓLIZA</v>
          </cell>
          <cell r="CJ301">
            <v>46228</v>
          </cell>
          <cell r="CK301">
            <v>0</v>
          </cell>
          <cell r="CN301">
            <v>72000000</v>
          </cell>
          <cell r="CO301" t="e">
            <v>#N/A</v>
          </cell>
          <cell r="CP301" t="e">
            <v>#N/A</v>
          </cell>
          <cell r="CQ301" t="e">
            <v>#N/A</v>
          </cell>
          <cell r="CR301">
            <v>80111600</v>
          </cell>
          <cell r="CS301" t="str">
            <v>https://community.secop.gov.co/Public/Tendering/OpportunityDetail/Index?noticeUID=CO1.NTC.9745464&amp;isFromPublicArea=True&amp;isModal=true&amp;asPopupView=true</v>
          </cell>
          <cell r="CT301" t="str">
            <v>En Ejecucion</v>
          </cell>
          <cell r="CU301">
            <v>46053</v>
          </cell>
          <cell r="CW301" t="str">
            <v>ENERO</v>
          </cell>
          <cell r="CX301" t="e">
            <v>#N/A</v>
          </cell>
          <cell r="CY301">
            <v>0</v>
          </cell>
          <cell r="CZ301" t="e">
            <v>#VALUE!</v>
          </cell>
        </row>
        <row r="302">
          <cell r="D302" t="str">
            <v>304-2026</v>
          </cell>
          <cell r="E302" t="str">
            <v>CPS-213-2026</v>
          </cell>
          <cell r="F302" t="str">
            <v>Contrato de Prestacion De Servicios Profesionales</v>
          </cell>
          <cell r="G302" t="str">
            <v>Contratación directa</v>
          </cell>
          <cell r="H302" t="str">
            <v>JUAN SEBASTIAN MARTINEZ BURBANO</v>
          </cell>
          <cell r="I302" t="str">
            <v>Cédula</v>
          </cell>
          <cell r="J302">
            <v>1233193737</v>
          </cell>
          <cell r="K302">
            <v>3</v>
          </cell>
          <cell r="L302">
            <v>0</v>
          </cell>
          <cell r="M302" t="str">
            <v>Natural</v>
          </cell>
          <cell r="N302" t="str">
            <v>Ninguno</v>
          </cell>
          <cell r="O302">
            <v>36335</v>
          </cell>
          <cell r="P302">
            <v>46192</v>
          </cell>
          <cell r="Q302">
            <v>26</v>
          </cell>
          <cell r="R302" t="str">
            <v>CONTADOR PUBLICO</v>
          </cell>
          <cell r="S302" t="str">
            <v>DG 5A # 37B - 60</v>
          </cell>
          <cell r="T302" t="str">
            <v>PASTO</v>
          </cell>
          <cell r="U302" t="str">
            <v>COLOMBIA</v>
          </cell>
          <cell r="V302" t="str">
            <v>SEBASTIANMARTINEZ400@GMAIL.COM</v>
          </cell>
          <cell r="W302">
            <v>3205059356</v>
          </cell>
          <cell r="X302" t="str">
            <v>NA</v>
          </cell>
          <cell r="Y302" t="str">
            <v>NA</v>
          </cell>
          <cell r="Z302" t="str">
            <v>Titulo profesional + titulo especializacion de 0 meses de experiencia profesional a 22 meses de experiencia profesional (Resolución 861 de 2025)</v>
          </cell>
          <cell r="AA302" t="str">
            <v>El CONTRATISTA se obliga a prestar a la ENTIDAD, con plena autonomía, técnica y administrativa por sus propios medios, los servicios como profesional al Grupo Interno de Apoyo Financiero y Presupuestal, en la gestión de las actividades de Tesorería y las que se derivan de la gestión financiera.</v>
          </cell>
          <cell r="AB302" t="str">
            <v>2.2.2.1 Efectuar la identificación, conciliación y registro en la base de datos
de las consignaciones realizadas a la cuenta bancaria destinada al recaudo del
Fondo de Investigación en Salud- FIS.
2. 2.2.2 Clasificar los documentos de recaudo por clasificar de acuerdo con
la naturaleza de su origen y de las actividades del Ministerio de Ciencia,
Tecnología e Innovación en el aplicativo destinado para ello, según los
procedimientos y normativa vigente.
2.2.2.3 Registrar las órdenes bancarias y órdenes de pago extensivas en el
SIIF Nación y Sistema de General de Regalías -SPGR, de acuerdo con los
procedimientos establecidos.
2.2.2.4 Propender por el envío de los certificados de ingresos y retenciones
de prestadores de servicios y proveedores, de acuerdo con el cronograma
establecidos y/o solicitudes elevadas formalmente al Grupo de Apoyo Financiero
y Presupuestal.
2.2.2.5 Efectuar la revisión de la información registrada en las obligaciones
presupuestales y la documentación anexa a las obligaciones, y registrar las
órdenes de pago en el Sistema Integrado de Información Financiera - SIIF
Nación y Sistema de Presupuesto y Giro de Regalías, a través de la unidad
correspondiente.
2.2.2.6 Apoyar la actualización y cargue de documentos equivalentes en la
plataforma destinada para ello según los procesos y procedimientos.
2.2.2.7 Prestar apoyo en la autorización de órdenes de pago de entidades
privadas, según lo solicitado el profesional universitario con funciones de
Tesorería del Ministerio de Ciencia, Tecnología e Innovación.
2.2.2.8 Gestionar la elaboración de la conciliación mensual de RETE ICA,
IVA, RETE FUENTE, entre otros a cargo a la gestión de Tesorería del Grupo de
Apoyo Financiero y Presupuestal.
2.2.2.9 Efectuar el cálculo y notificación del valor a pagar en los primeros
pagos de los contratos de prestación de servicios y apoyo a la gestión e
informarlos a los interesados, con el fin de garantizar adecuadamente la gestión
de cobro.
2.2.2.10 Gestionar las devoluciones de las solicitudes radicadas al Grupo de Apoyo Financiero y Presupuestal de acuerdo con los procedimientos establecidos
para ello y efectuar su registro en SIIF Nación.
2.2.2.11 Efectuar el cargue de órdenes de pago en la plataforma SECOP II,
apoyando la notificación de pago a los diferentes prestadores de servicios y
proveedores del Ministerio de Ciencia, Tecnología e Innovación.
2.2.2.12 Enviar a publicación la ejecución presupuestal de ingresos mensual
en la página web del Ministerio de Ciencia, Tecnología e Innovación.
2.2.2.13 Proyectar los reportes, respuestas a requerimientos de información
e informes presupuestales que sean solicitados por entes de control, usuarios
internos y externos.
2.2.2.14 Apoyar en la revisión de las evaluaciones financieras que se
proyecten para los procesos de contratación del Ministerio que le sean asignados,
realizando el respectivo acompañamiento en las diferentes etapas del proceso.
2.2.2.15 Apoyar el trámite de autorización de las órdenes de pago de las
entidades ejecutoras de naturaleza privada que ejecutan proyectos de inversión
aprobados por el Órgano Colegiado de Administración y Decisión (OCAD) del
Fondo de Ciencia, Tecnología e Innovación (FCTeI) del Sistema General de
Regalías (SGR). Recibidas mediante el sistema de gestión documental AZ Digital
o el que haga sus veces.
2.2.2.16 Apoyar la presentación de las declaraciones mensuales de retención
en la fuente e IVA, declaraciones bimestrales del Impuesto de retenciones de
Industria y Comercio Avisos y Tableros, presentación de los medios magnéticos
y distritales.
2.2.2.17 Apoyar las actividades operativas y administrativas del Grupo de
apoyo financiero y Presupuestal asignados por el supervisor del contrato, de
acuerdo con los tiempos y procedimiento establecidos</v>
          </cell>
          <cell r="AC302" t="str">
            <v>2.2.2.1 Efectuar la identificación, conciliación y registro en la base de datos de las consignaciones realizadas a la cuenta bancaria destinada al recaudo del Fondo de Investigación en Salud- FIS.
2. 2.2.2 Clasificar los documentos de recaudo por clasificar de acuerdo con la naturaleza de su origen y de las actividades del Ministerio de Ciencia, Tecnología e Innovación en el aplicativo destinado para ello, según los procedimientos y normativa vigente.
2.2.2.3 Registrar las órdenes bancarias y órdenes de pago extensivas en el SIIF Nación y Sistema de General de Regalías -SPGR, de acuerdo con los procedimientos establecidos.
2.2.2.4 Propender por el envío de los certificados de ingresos y retenciones de prestadores de servicios y proveedores, de acuerdo con el cronograma establecidos y/o solicitudes elevadas formalmente al Grupo de Apoyo Financiero y Presupuestal.
2.2.2.5 Efectuar la revisión de la información registrada en las obligaciones presupuestales y la documentación anexa a las obligaciones, y registrar las órdenes de pago en el Sistema Integrado de Información Financiera - SIIF Nación y Sistema de Presupuesto y Giro de Regalías, a través de la unidad correspondiente.
2.2.2.6 Apoyar la actualización y cargue de documentos equivalentes en la plataforma destinada para ello según los procesos y procedimientos.
2.2.2.7 Prestar apoyo en la autorización de órdenes de pago de entidades privadas, según lo solicitado el profesional universitario con funciones de Tesorería del Ministerio de Ciencia, Tecnología e Innovación.
2.2.2.8 Gestionar la elaboración de la conciliación mensual de RETE ICA, IVA, RETE FUENTE, entre otros a cargo a la gestión de Tesorería del Grupo de Apoyo Financiero y Presupuestal.
2.2.2.9 Efectuar el cálculo y notificación del valor a pagar en los primeros pagos de los contratos de prestación de servicios y apoyo a la gestión e informarlos a los interesados, con el fin de garantizar adecuadamente la gestión de cobro.
2.2.2.10 Gestionar las devoluciones de las solicitudes radicadas al Grupo de Apoyo Financiero y Presupuestal de acuerdo con los procedimientos establecidos para ello y efectuar su registro en SIIF Nación.
2.2.2.11 Efectuar el cargue de órdenes de pago en la plataforma SECOP II, apoyando la notificación de pago a los diferentes prestadores de servicios y proveedores del Ministerio de Ciencia, Tecnología e Innovación.
2.2.2.12 Enviar a publicación la ejecución presupuestal de ingresos mensual en la página web del Ministerio de Ciencia, Tecnología e Innovación.
2.2.2.13 Proyectar los reportes, respuestas a requerimientos de información e informes presupuestales que sean solicitados por entes de control, usuarios internos y externos.
2.2.2.14 Apoyar en la revisión de las evaluaciones financieras que se proyecten para los procesos de contratación del Ministerio que le sean asignados, realizando el respectivo acompañamiento en las diferentes etapas del proceso.
2.2.2.15 Apoyar el trámite de autorización de las órdenes de pago de las entidades ejecutoras de naturaleza privada que ejecutan proyectos de inversión aprobados por el Órgano Colegiado de Administración y Decisión (OCAD) del Fondo de Ciencia, Tecnología e Innovación (FCTeI) del Sistema General de Regalías (SGR). Recibidas mediante el sistema de gestión documental AZ Digital o el que haga sus veces.
2.2.2.16 Apoyar la presentación de las declaraciones mensuales de retención en la fuente e IVA, declaraciones bimestrales del Impuesto de retenciones de Industria y Comercio Avisos y Tableros, presentación de los medios magnéticos y distritales.
2.2.2.17 Apoyar las actividades operativas y administrativas del Grupo de apoyo financiero y Presupuestal asignados por el supervisor del contrato, de acuerdo con los tiempos y procedimiento establecidos</v>
          </cell>
          <cell r="AD302" t="str">
            <v>Dirección Administrativa y Financiera</v>
          </cell>
          <cell r="AE302" t="str">
            <v>ANDRES FELIPE VALENCIA LOPEZ</v>
          </cell>
          <cell r="AF302">
            <v>75097407</v>
          </cell>
          <cell r="AG302" t="str">
            <v>Secretaria General</v>
          </cell>
          <cell r="AH302">
            <v>46045</v>
          </cell>
          <cell r="AI302">
            <v>46050</v>
          </cell>
          <cell r="AJ302">
            <v>46230</v>
          </cell>
          <cell r="AK302">
            <v>180</v>
          </cell>
          <cell r="AL302">
            <v>41387814</v>
          </cell>
          <cell r="AM302" t="str">
            <v>No</v>
          </cell>
          <cell r="AN302">
            <v>6897969</v>
          </cell>
          <cell r="AS302" t="str">
            <v>INVERSION</v>
          </cell>
          <cell r="AT302" t="str">
            <v>NACION</v>
          </cell>
          <cell r="AU302" t="str">
            <v>No</v>
          </cell>
          <cell r="AW302" t="str">
            <v>Supervisión</v>
          </cell>
          <cell r="AX302" t="str">
            <v>MIGUEL ANGEL LAVERDE SARMIENTO</v>
          </cell>
          <cell r="AY302" t="str">
            <v>Cédula</v>
          </cell>
          <cell r="AZ302">
            <v>1018406933</v>
          </cell>
          <cell r="BA302">
            <v>7</v>
          </cell>
          <cell r="BB302" t="str">
            <v>Director Administrativo y Financiero</v>
          </cell>
          <cell r="BC302">
            <v>46050</v>
          </cell>
          <cell r="BD302">
            <v>46049</v>
          </cell>
          <cell r="BE302" t="str">
            <v>SEGUROS DEL ESTADO S.A.</v>
          </cell>
          <cell r="BF302" t="str">
            <v>2 CUMPLIMIENTO</v>
          </cell>
          <cell r="BG302" t="str">
            <v>1 PÓLIZA</v>
          </cell>
          <cell r="CJ302">
            <v>46230</v>
          </cell>
          <cell r="CK302">
            <v>0</v>
          </cell>
          <cell r="CN302">
            <v>41387814</v>
          </cell>
          <cell r="CO302" t="e">
            <v>#N/A</v>
          </cell>
          <cell r="CP302" t="e">
            <v>#N/A</v>
          </cell>
          <cell r="CQ302" t="e">
            <v>#N/A</v>
          </cell>
          <cell r="CR302">
            <v>80111600</v>
          </cell>
          <cell r="CS302" t="str">
            <v>https://community.secop.gov.co/Public/Tendering/OpportunityDetail/Index?noticeUID=CO1.NTC.9745715&amp;isFromPublicArea=True&amp;isModal=true&amp;asPopupView=true</v>
          </cell>
          <cell r="CT302" t="str">
            <v>En Ejecucion</v>
          </cell>
          <cell r="CU302">
            <v>46053</v>
          </cell>
          <cell r="CW302" t="str">
            <v>ENERO</v>
          </cell>
          <cell r="CX302" t="e">
            <v>#N/A</v>
          </cell>
          <cell r="CY302">
            <v>8</v>
          </cell>
          <cell r="CZ302" t="e">
            <v>#VALUE!</v>
          </cell>
        </row>
        <row r="303">
          <cell r="D303" t="str">
            <v>305-2026</v>
          </cell>
          <cell r="E303" t="str">
            <v>CPS-214-2026</v>
          </cell>
          <cell r="F303" t="str">
            <v>Contrato de Prestacion De Servicios Profesionales</v>
          </cell>
          <cell r="G303" t="str">
            <v>Contratación directa</v>
          </cell>
          <cell r="H303" t="str">
            <v>ALEJANDRA LAMPREA MEDINA</v>
          </cell>
          <cell r="I303" t="str">
            <v>Cédula</v>
          </cell>
          <cell r="J303">
            <v>1018457236</v>
          </cell>
          <cell r="K303">
            <v>1</v>
          </cell>
          <cell r="L303">
            <v>0</v>
          </cell>
          <cell r="M303" t="str">
            <v>Natural</v>
          </cell>
          <cell r="N303" t="str">
            <v>Ninguno</v>
          </cell>
          <cell r="O303">
            <v>34010</v>
          </cell>
          <cell r="P303">
            <v>46192</v>
          </cell>
          <cell r="Q303">
            <v>33</v>
          </cell>
          <cell r="R303" t="str">
            <v>INGENIERO INDUSTRIAL</v>
          </cell>
          <cell r="S303" t="str">
            <v>CARRERA 84 # 78-20 AREZZO II APARTAMENTO 304</v>
          </cell>
          <cell r="T303" t="str">
            <v>VILLAVICENCIO</v>
          </cell>
          <cell r="U303" t="str">
            <v>COLOMBIA</v>
          </cell>
          <cell r="V303" t="str">
            <v>ALEJANDRALAMPREAMEDINA@GMAIL.COM</v>
          </cell>
          <cell r="W303">
            <v>3107905454</v>
          </cell>
          <cell r="X303" t="str">
            <v>NA</v>
          </cell>
          <cell r="Y303" t="str">
            <v>NA</v>
          </cell>
          <cell r="Z303" t="str">
            <v>Titulo profesional + titulo especializacion de 0 meses de experiencia profesional a 22 meses de experiencia profesional (Resolución 861 de 2025)</v>
          </cell>
          <cell r="AA303" t="str">
            <v>El contratista se obliga a prestar a la Entidad, con plena autonomía técnica y administrativa, los servicios profesionales especializados de apoyo a la Oficina Asesora de Planeación e Innovación Institucional en la gestión del seguimiento y consolidación de la información asociada a los compromisos del Ministerio en los sistemas del Gobierno Nacional, así como en la formulación, seguimiento y monitoreo de los planes institucionales, indicadores y reportes de gestión, garantizando la coherencia, calidad y trazabilidad de la información institucional.</v>
          </cell>
          <cell r="AB303" t="str">
            <v>2.2.1.1 Apoyar la formulación, monitoreo y actualización del Plan Estratégico Institucional, el Plan de Acción Institucional
y el Plan Anual de Mecanismos, brindando acompañamiento técnico a las dependencias de la Entidad con el fin de
asegurar la coherencia, calidad, trazabilidad y pertinencia de la información registrada y reportada.
2.2.1.2 Brindar apoyo en el cargue, seguimiento y fortalecimiento de capacidades técnicas a las áreas responsables
sobre el uso de los módulos de Planes e Indicadores de la herramienta GINA, garantizando la oportunidad, consistencia
y confiabilidad de los reportes institucionales
2.2.1.3 Verificar el cumplimiento de los requisitos técnicos, metodológicos y de reporte establecidos para las áreas
responsables en los módulos de Planes e Indicadores de GINA, promoviendo el cierre de brechas, la mejora continua y la
calidad de la información institucional.
2.2.1.4 Elaborar y consolidar insumos técnicos e informes de gestión requeridos para la atención oportuna de solicitudes
de información oficial, tanto internas como externas, asegurando la calidad, pertinencia y cumplimiento de los lineamientos
institucionales, normativos y de los organismos de control
2.2.1.5 Atender de manera oportuna, verificable y trazable los requerimientos de información interna y externa
relacionados con los planes institucionales, indicadores estratégicos y programáticos, garantizando la consistencia,
pertinencia y oportunidad de la información suministrada.
2.2.2.6 Participar activamente en reuniones, talleres, comités y demás espacios convocados por la supervisión o por la
Oficina Asesora de Planeación e Innovación Institucional, aportando insumos técnicos orientados al fortalecimiento,
articulación y mejora continua de los procesos de planeación y gestión institucional</v>
          </cell>
          <cell r="AC303" t="str">
            <v>2.2.1.1 Apoyar la formulación, monitoreo y actualización del Plan Estratégico Institucional, el Plan de Acción Institucional y el Plan Anual de Mecanismos, brindando acompañamiento técnico a las dependencias de la Entidad con el fin de asegurar la coherencia, calidad, trazabilidad y pertinencia de la información registrada y reportada.
2.2.1.2 Brindar apoyo en el cargue, seguimiento y fortalecimiento de capacidades técnicas a las áreas responsables sobre el uso de los módulos de Planes e Indicadores de la herramienta GINA, garantizando la oportunidad, consistencia y confiabilidad de los reportes institucionales
2.2.1.3 Verificar el cumplimiento de los requisitos técnicos, metodológicos y de reporte establecidos para las áreas responsables en los módulos de Planes e Indicadores de GINA, promoviendo el cierre de brechas, la mejora continua y la calidad de la información institucional.
2.2.1.4 Elaborar y consolidar insumos técnicos e informes de gestión requeridos para la atención oportuna de solicitudes de información oficial, tanto internas como externas, asegurando la calidad, pertinencia y cumplimiento de los lineamientos institucionales, normativos y de los organismos de control
2.2.1.5 Atender de manera oportuna, verificable y trazable los requerimientos de información interna y externa relacionados con los planes institucionales, indicadores estratégicos y programáticos, garantizando la consistencia, pertinencia y oportunidad de la información suministrada.
2.2.2.6 Participar activamente en reuniones, talleres, comités y demás espacios convocados por la supervisión o por la Oficina Asesora de Planeación e Innovación Institucional, aportando insumos técnicos orientados al fortalecimiento, articulación y mejora continua de los procesos de planeación y gestión institucional</v>
          </cell>
          <cell r="AD303" t="str">
            <v>Oficina Asesora de Planeación e Innovación Institucional</v>
          </cell>
          <cell r="AE303" t="str">
            <v>ANDRES FELIPE VALENCIA LOPEZ</v>
          </cell>
          <cell r="AF303">
            <v>75097407</v>
          </cell>
          <cell r="AG303" t="str">
            <v>Secretaria General</v>
          </cell>
          <cell r="AH303">
            <v>46045</v>
          </cell>
          <cell r="AI303">
            <v>46048</v>
          </cell>
          <cell r="AJ303">
            <v>46228</v>
          </cell>
          <cell r="AK303">
            <v>180</v>
          </cell>
          <cell r="AL303">
            <v>40503036</v>
          </cell>
          <cell r="AM303" t="str">
            <v>No</v>
          </cell>
          <cell r="AN303">
            <v>6750506</v>
          </cell>
          <cell r="AS303" t="str">
            <v>INVERSION</v>
          </cell>
          <cell r="AT303" t="str">
            <v>NACION</v>
          </cell>
          <cell r="AU303" t="str">
            <v>No</v>
          </cell>
          <cell r="AW303" t="str">
            <v>Supervisión</v>
          </cell>
          <cell r="AX303" t="str">
            <v>CESAR FABIAN GOMEZ VEGA</v>
          </cell>
          <cell r="AY303" t="str">
            <v>Cédula</v>
          </cell>
          <cell r="AZ303">
            <v>79557492</v>
          </cell>
          <cell r="BA303">
            <v>9</v>
          </cell>
          <cell r="BB303" t="str">
            <v>Jefe Oficina Asesora de Planeacion e Innovacion Institucional</v>
          </cell>
          <cell r="BC303">
            <v>46048</v>
          </cell>
          <cell r="BD303">
            <v>46048</v>
          </cell>
          <cell r="BE303" t="str">
            <v>SEGUROS DEL ESTADO S.A.</v>
          </cell>
          <cell r="BF303" t="str">
            <v>2 CUMPLIMIENTO</v>
          </cell>
          <cell r="BG303" t="str">
            <v>1 PÓLIZA</v>
          </cell>
          <cell r="CJ303">
            <v>46228</v>
          </cell>
          <cell r="CK303">
            <v>0</v>
          </cell>
          <cell r="CN303">
            <v>40503036</v>
          </cell>
          <cell r="CO303" t="e">
            <v>#N/A</v>
          </cell>
          <cell r="CP303" t="e">
            <v>#N/A</v>
          </cell>
          <cell r="CQ303" t="e">
            <v>#N/A</v>
          </cell>
          <cell r="CR303">
            <v>80111600</v>
          </cell>
          <cell r="CS303" t="str">
            <v>https://community.secop.gov.co/Public/Tendering/OpportunityDetail/Index?noticeUID=CO1.NTC.9745665&amp;isFromPublicArea=True&amp;isModal=true&amp;asPopupView=true</v>
          </cell>
          <cell r="CT303" t="str">
            <v>En Ejecucion</v>
          </cell>
          <cell r="CU303">
            <v>46053</v>
          </cell>
          <cell r="CW303" t="str">
            <v>ENERO</v>
          </cell>
          <cell r="CX303" t="e">
            <v>#N/A</v>
          </cell>
          <cell r="CY303">
            <v>1</v>
          </cell>
          <cell r="CZ303" t="e">
            <v>#VALUE!</v>
          </cell>
        </row>
        <row r="304">
          <cell r="D304" t="str">
            <v>306-2026</v>
          </cell>
          <cell r="E304" t="str">
            <v>CPS-215-2026</v>
          </cell>
          <cell r="F304" t="str">
            <v>Contrato de Prestacion De Servicios Profesionales</v>
          </cell>
          <cell r="G304" t="str">
            <v>Contratación directa</v>
          </cell>
          <cell r="H304" t="str">
            <v>MARITZA FORERO HERNANDEZ
CEDIDO A:
ALEJANDRO BECERRA MERCHAN</v>
          </cell>
          <cell r="I304" t="str">
            <v>Cédula</v>
          </cell>
          <cell r="J304">
            <v>1090511164</v>
          </cell>
          <cell r="K304">
            <v>0</v>
          </cell>
          <cell r="L304" t="str">
            <v>MASCULINO</v>
          </cell>
          <cell r="M304" t="str">
            <v>Natural</v>
          </cell>
          <cell r="N304" t="str">
            <v>Ninguno</v>
          </cell>
          <cell r="O304">
            <v>35770</v>
          </cell>
          <cell r="P304">
            <v>46192</v>
          </cell>
          <cell r="Q304">
            <v>28</v>
          </cell>
          <cell r="R304" t="str">
            <v>ECONOMISTA</v>
          </cell>
          <cell r="S304" t="str">
            <v>CALLE 7N 27 81</v>
          </cell>
          <cell r="T304" t="str">
            <v>MEDELLIN</v>
          </cell>
          <cell r="U304" t="str">
            <v>COLOMBIA</v>
          </cell>
          <cell r="V304" t="str">
            <v>ALEJANDROMERCHANBE@GMAIL.COM</v>
          </cell>
          <cell r="W304">
            <v>3102137008</v>
          </cell>
          <cell r="X304" t="str">
            <v>NA</v>
          </cell>
          <cell r="Y304" t="str">
            <v>NA</v>
          </cell>
          <cell r="Z304" t="str">
            <v>Titulo profesional + titulo especializacion de 22 meses de experiencia profesional a 32 meses de experiencia profesional (Resolución 861 de 2025)</v>
          </cell>
          <cell r="AA304" t="str">
            <v>El/La CONTRATISTA se obliga a prestar a la ENTIDAD los servicios profesionales a la Dirección Administrativa y Financiera - GITAFyP con plena autonomía técnica y administrativa por sus propios medios, en las actividades relacionadas con la planeación, programación, elaboración, modificación, control y seguimiento a la ejecución del presupuesto, de acuerdo con los procesos, procedimientos y las directrices impartidas por la ENTIDAD contribuyendo al cumplimiento de los objetivos institucionales.</v>
          </cell>
          <cell r="AB304" t="str">
            <v>2.2.2.1 Efectuar el registro de las operaciones presupuestales (solicitudes
de CDP, CDP, Registros Presupuestales, Reintegros, entre otros) en el aplicativo
SIIF Nación II, así como las modificaciones solicitadas, de conformidad con las
solicitudes, actos administrativos, contratos y demás documentos soporte,
establecidos en los procedimientos de la Entidad.
2.2.2.2 Registrar la información presupuestal y adjuntar los comprobantes
de los registros presupuestales en SECOP II.
2.2.2.3 Registrar y actualizar la información presupuestal en el archivo
"BASE PRESUPUESTAL CONTRATOS - CONVENIOS Y ORDENES DE COMPRA", o
en el archivo y/o aplicativo de seguimiento correspondiente, de los
compromisos financiados con recursos de presupuesto general de la nación.
2.2.2.4 Apoyar en la elaboración, proyección, revisión, justificación y
presentación de los trámites presupuestales ante las instancias respectivas, así
como con su registro en el Sistema Integrado de Información Financiera – SIIF Nación, o los aplicativos dispuestos para ello.
2.2.2.5 Proyectar actos administrativos que soporten las desagregaciones,
y/o modificaciones presupuestales de traslados internos y externos, registrarlos
en SIIF Nación II, así como efectuar el trámite para la aprobación ante el
Ministerio de Hacienda y Crédito Público cuando haya lugar.
2.2.2.6 Apoyar en la elaboración, consolidación, presentación y
justificación del anteproyecto de presupuesto y su registro en SIIF Nación, así
como en la proyección de cifras para Marco de Gasto de Mediano Plazo y Marco
Fiscal de Mediano Plazo, de acuerdo con las directrices impartidas.
2.2.2.7 Apoyar en la creación de terceros, registro de cuentas bancarias y
actualización de los mismos, así como en el registro, actualización y
eliminación de usuarios, en el SIIF Nación II.
2.2.2.8 Aplicar reintegros presupuestales de acuerdo con los
procedimientos establecidos e información del Grupo Interno de Trabajo de
Apoyo Financiero y Presupuestal - Tesorería.
2.2.2.9 Apoyar en la revisión, depuración y constitución de reservas
presupuestales en el SIIF Nación II, así como en el seguimiento periódico para
su ejecución y liberación con las áreas responsables, acorde con lo establecido
en la normatividad presupuestal vigente.
2.2.2.10 Proyectar los reportes, respuestas a requerimientos de
información e informes presupuestales que sean solicitados por entes de
control, usuarios internos y externos.
2.2.2.11 Realizar el reporte de actividades de planes, indicadores y riesgos
en el Sistema de Gestión de Calidad que le sean asignados y participar en la
actualización de procedimientos presupuestales.
2.2.2.12 Proyectar y enviar a publicación de manera mensual la ejecución
presupuestal de gastos, resoluciones de modificaciones presupuestales, entre
otros, a la Oficina de Comunicaciones, verificando su publicación.
2.2.2.13 Apoyar las actividades operativas y administrativas del Grupo de
apoyo financiero y Presupuestal asignados por el supervisor del contrato, de
acuerdo con los tiempos y procedimiento establecidos.</v>
          </cell>
          <cell r="AC304" t="str">
            <v>2.2.2.1 Efectuar el registro de las operaciones presupuestales (solicitudes de CDP, CDP, Registros Presupuestales, Reintegros, entre otros) en el aplicativo SIIF Nación II, así como las modificaciones solicitadas, de conformidad con las solicitudes, actos administrativos, contratos y demás documentos soporte, establecidos en los procedimientos de la Entidad.
2.2.2.2 Registrar la información presupuestal y adjuntar los comprobantes de los registros presupuestales en SECOP II.
2.2.2.3 Registrar y actualizar la información presupuestal en el archivo "BASE PRESUPUESTAL CONTRATOS - CONVENIOS Y ORDENES DE COMPRA", o en el archivo y/o aplicativo de seguimiento correspondiente, de los compromisos financiados con recursos de presupuesto general de la nación.
2.2.2.4 Apoyar en la elaboración, proyección, revisión, justificación y presentación de los trámites presupuestales ante las instancias respectivas, así como con su registro en el Sistema Integrado de Información Financiera – SIIF Nación, o los aplicativos dispuestos para ello.
2.2.2.5 Proyectar actos administrativos que soporten las desagregaciones, y/o modificaciones presupuestales de traslados internos y externos, registrarlos en SIIF Nación II, así como efectuar el trámite para la aprobación ante el Ministerio de Hacienda y Crédito Público cuando haya lugar.
2.2.2.6 Apoyar en la elaboración, consolidación, presentación y justificación del anteproyecto de presupuesto y su registro en SIIF Nación, así como en la proyección de cifras para Marco de Gasto de Mediano Plazo y Marco Fiscal de Mediano Plazo, de acuerdo con las directrices impartidas.
2.2.2.7 Apoyar en la creación de terceros, registro de cuentas bancarias y actualización de los mismos, así como en el registro, actualización y eliminación de usuarios, en el SIIF Nación II.
2.2.2.8 Aplicar reintegros presupuestales de acuerdo con los procedimientos establecidos e información del Grupo Interno de Trabajo de Apoyo Financiero y Presupuestal - Tesorería.
2.2.2.9 Apoyar en la revisión, depuración y constitución de reservas presupuestales en el SIIF Nación II, así como en el seguimiento periódico para su ejecución y liberación con las áreas responsables, acorde con lo establecido en la normatividad presupuestal vigente.
2.2.2.10 Proyectar los reportes, respuestas a requerimientos de información e informes presupuestales que sean solicitados por entes de control, usuarios internos y externos.
2.2.2.11 Realizar el reporte de actividades de planes, indicadores y riesgos en el Sistema de Gestión de Calidad que le sean asignados y participar en la actualización de procedimientos presupuestales.
2.2.2.12 Proyectar y enviar a publicación de manera mensual la ejecución presupuestal de gastos, resoluciones de modificaciones presupuestales, entre otros, a la Oficina de Comunicaciones, verificando su publicación.
2.2.2.13 Apoyar las actividades operativas y administrativas del Grupo de apoyo financiero y Presupuestal asignados por el supervisor del contrato, de acuerdo con los tiempos y procedimiento establecidos.</v>
          </cell>
          <cell r="AD304" t="str">
            <v>Dirección Administrativa y Financiera</v>
          </cell>
          <cell r="AE304" t="str">
            <v>ANDRES FELIPE VALENCIA LOPEZ</v>
          </cell>
          <cell r="AF304">
            <v>75097407</v>
          </cell>
          <cell r="AG304" t="str">
            <v>Secretaria General</v>
          </cell>
          <cell r="AH304">
            <v>46048</v>
          </cell>
          <cell r="AI304">
            <v>46049</v>
          </cell>
          <cell r="AJ304">
            <v>46229</v>
          </cell>
          <cell r="AK304">
            <v>180</v>
          </cell>
          <cell r="AL304">
            <v>42000000</v>
          </cell>
          <cell r="AM304" t="str">
            <v>No</v>
          </cell>
          <cell r="AN304">
            <v>7000000</v>
          </cell>
          <cell r="AS304" t="str">
            <v>INVERSION</v>
          </cell>
          <cell r="AT304" t="str">
            <v>NACION</v>
          </cell>
          <cell r="AU304" t="str">
            <v>No</v>
          </cell>
          <cell r="AW304" t="str">
            <v>Supervisión</v>
          </cell>
          <cell r="AX304" t="str">
            <v>LUZ MYRIAM LOZADA MARTIN</v>
          </cell>
          <cell r="AY304" t="str">
            <v>Cédula</v>
          </cell>
          <cell r="AZ304">
            <v>52237315</v>
          </cell>
          <cell r="BA304">
            <v>2</v>
          </cell>
          <cell r="BB304" t="str">
            <v>Profesional Especializado, Código 2028 Grado 19</v>
          </cell>
          <cell r="BC304">
            <v>46049</v>
          </cell>
          <cell r="BD304">
            <v>46048</v>
          </cell>
          <cell r="BE304" t="str">
            <v>SEGUROS DEL ESTADO S.A.</v>
          </cell>
          <cell r="BF304" t="str">
            <v>2 CUMPLIMIENTO</v>
          </cell>
          <cell r="BG304" t="str">
            <v>1 PÓLIZA</v>
          </cell>
          <cell r="CD304">
            <v>46070</v>
          </cell>
          <cell r="CJ304">
            <v>46229</v>
          </cell>
          <cell r="CK304">
            <v>0</v>
          </cell>
          <cell r="CM304" t="str">
            <v>CEDIDO A:
ALEJANDRO BECERRA MERCHAN</v>
          </cell>
          <cell r="CN304">
            <v>42000000</v>
          </cell>
          <cell r="CO304" t="e">
            <v>#N/A</v>
          </cell>
          <cell r="CP304" t="e">
            <v>#N/A</v>
          </cell>
          <cell r="CQ304" t="e">
            <v>#N/A</v>
          </cell>
          <cell r="CR304">
            <v>80111600</v>
          </cell>
          <cell r="CS304" t="str">
            <v>https://community.secop.gov.co/Public/Tendering/OpportunityDetail/Index?noticeUID=CO1.NTC.9745751&amp;isFromPublicArea=True&amp;isModal=true&amp;asPopupView=true</v>
          </cell>
          <cell r="CT304" t="str">
            <v>En Ejecucion</v>
          </cell>
          <cell r="CU304">
            <v>46053</v>
          </cell>
          <cell r="CV304">
            <v>46081</v>
          </cell>
          <cell r="CW304" t="str">
            <v>FEBRERO</v>
          </cell>
          <cell r="CX304" t="e">
            <v>#N/A</v>
          </cell>
          <cell r="CY304">
            <v>0</v>
          </cell>
          <cell r="CZ304" t="e">
            <v>#VALUE!</v>
          </cell>
        </row>
        <row r="305">
          <cell r="D305" t="str">
            <v>308-2026</v>
          </cell>
          <cell r="E305" t="str">
            <v>CPS-217-2026</v>
          </cell>
          <cell r="F305" t="str">
            <v>Contrato de Prestacion De Servicios Profesionales</v>
          </cell>
          <cell r="G305" t="str">
            <v>Contratación directa</v>
          </cell>
          <cell r="H305" t="str">
            <v>GINA MARCELA PEREZ PRENS</v>
          </cell>
          <cell r="I305" t="str">
            <v>Cédula</v>
          </cell>
          <cell r="J305">
            <v>1143336664</v>
          </cell>
          <cell r="K305">
            <v>3</v>
          </cell>
          <cell r="L305">
            <v>0</v>
          </cell>
          <cell r="M305" t="str">
            <v>Natural</v>
          </cell>
          <cell r="N305" t="str">
            <v>Ninguno</v>
          </cell>
          <cell r="O305">
            <v>32771</v>
          </cell>
          <cell r="P305">
            <v>46192</v>
          </cell>
          <cell r="Q305">
            <v>36</v>
          </cell>
          <cell r="R305" t="str">
            <v>ABOGADO</v>
          </cell>
          <cell r="S305" t="str">
            <v xml:space="preserve">CALLE 187 A  # 8 46 APTO 703 EDIF TERRAZZE 187 </v>
          </cell>
          <cell r="T305" t="str">
            <v>CARTAGENA DE INDIAS</v>
          </cell>
          <cell r="U305" t="str">
            <v>COLOMBIA</v>
          </cell>
          <cell r="V305" t="str">
            <v>GINA.MARCELA.PRENS@GMAIL.COM</v>
          </cell>
          <cell r="W305">
            <v>3007177241</v>
          </cell>
          <cell r="X305" t="str">
            <v>NA</v>
          </cell>
          <cell r="Y305" t="str">
            <v>NA</v>
          </cell>
          <cell r="Z305" t="str">
            <v>Titulo profesional + titulo especializacion de 22 meses de experiencia profesional a 32 meses de experiencia profesional (Resolución 861 de 2025)</v>
          </cell>
          <cell r="AA305" t="str">
            <v>El CONTRATISTA se obliga a prestar a LA ENTIDAD, con plena autonomía técnica y administrativa los servicios profesionales jurídicos de apoyo y acompañamiento a la Dirección de Capacidades y Apropiación del Conocimiento del Ministerio de Ciencia, Tecnología e Innovación, para el desarrollo de sus funciones misionales relacionadas con capacidades regionales y la apropiación de la Ciencia, la Tecnología y la Innovación CTeI.</v>
          </cell>
          <cell r="AB305" t="str">
            <v>2.2.2.1 Brindar apoyo jurídico en la revisión de documentos, lineamientos, directrices, e instrumentos que
se formulen en el marco de las funciones de la Dirección de Capacidades y Apropiación del
Conocimiento, como insumo para su desarrollo y ajuste.
2.2.2.2 Apoyar jurídicamente la revisión previa de los procesos y documentos relacionados con la
planeación de programas, proyectos y estrategias de Ciencia, Tecnología e Innovación a nivel
territorial que se sometan a consideración de la Dirección de Capacidades y Apropiación del
Conocimiento.
2.2.2.3 Acompañar jurídicamente la elaboración de documentos relacionados con la gestión y promoción
de instrumentos y mecanismos de financiación para actividades de Ciencia, Tecnología e
Innovación, en coordinación con la Dirección de Gestión de Recursos para la CTeI.
2.2.2.4 Apoyar en la estructuración y revisión y de insumos jurídicos cuando sean requeridos, como
insumo para la toma de decisiones de la Dirección.
2.2.2.5 Ejecutar las demás actividades que le sean asignadas y que guarden relación directa con el objeto
contractual y la naturaleza misional de la Dirección de Capacidades y Apropiación del
Conocimiento.
2.2.2.6 Brindar apoyo jurídico en la revisión previa de los documentos que deban ser puestos a
consideración de la Dirección de Capacidades y Apropiación del Conocimiento, como insumo para
su análisis y trámite.
2.2.2.7 Brindar apoyo jurídico en la revisión de documentos, comunicaciones y actuaciones relacionadas
con el seguimiento de los contratos y convenios asignados a la Dirección de Capacidades y
Apropiación del Conocimiento, en los cuales la Directora actúe como supervisora, incluyendo los
procesos de cierre contractual.
2.2.2.8 Apoyar la revisión de las respuestas a solicitudes internas y externas de ciudadanos, particulares,
entes de control y peticiones, quejas, reclamos y sugerencias (PQRS), cuya competencia se
encuentre asignada a la Dirección de Capacidades y Apropiación del Conocimiento.</v>
          </cell>
          <cell r="AC305" t="str">
            <v>2.2.2.1 Brindar apoyo jurídico en la revisión de documentos, lineamientos, directrices, e instrumentos que se formulen en el marco de las funciones de la Dirección de Capacidades y Apropiación del Conocimiento, como insumo para su desarrollo y ajuste.
2.2.2.2 Apoyar jurídicamente la revisión previa de los procesos y documentos relacionados con la planeación de programas, proyectos y estrategias de Ciencia, Tecnología e Innovación a nivel territorial que se sometan a consideración de la Dirección de Capacidades y Apropiación del Conocimiento.
2.2.2.3 Acompañar jurídicamente la elaboración de documentos relacionados con la gestión y promoción de instrumentos y mecanismos de financiación para actividades de Ciencia, Tecnología e Innovación, en coordinación con la Dirección de Gestión de Recursos para la CTeI.
2.2.2.4 Apoyar en la estructuración y revisión y de insumos jurídicos cuando sean requeridos, como insumo para la toma de decisiones de la Dirección.
2.2.2.5 Ejecutar las demás actividades que le sean asignadas y que guarden relación directa con el objeto contractual y la naturaleza misional de la Dirección de Capacidades y Apropiación del Conocimiento.
2.2.2.6 Brindar apoyo jurídico en la revisión previa de los documentos que deban ser puestos a consideración de la Dirección de Capacidades y Apropiación del Conocimiento, como insumo para su análisis y trámite.
2.2.2.7 Brindar apoyo jurídico en la revisión de documentos, comunicaciones y actuaciones relacionadas con el seguimiento de los contratos y convenios asignados a la Dirección de Capacidades y Apropiación del Conocimiento, en los cuales la Directora actúe como supervisora, incluyendo los procesos de cierre contractual.
2.2.2.8 Apoyar la revisión de las respuestas a solicitudes internas y externas de ciudadanos, particulares, entes de control y peticiones, quejas, reclamos y sugerencias (PQRS), cuya competencia se encuentre asignada a la Dirección de Capacidades y Apropiación del Conocimiento.</v>
          </cell>
          <cell r="AD305" t="str">
            <v>Dirección de Capacidades y Apropiación del Conocimiento</v>
          </cell>
          <cell r="AE305" t="str">
            <v>ANDRES FELIPE VALENCIA LOPEZ</v>
          </cell>
          <cell r="AF305">
            <v>75097407</v>
          </cell>
          <cell r="AG305" t="str">
            <v>Secretaria General</v>
          </cell>
          <cell r="AH305">
            <v>46048</v>
          </cell>
          <cell r="AI305">
            <v>46052</v>
          </cell>
          <cell r="AJ305">
            <v>46232</v>
          </cell>
          <cell r="AK305">
            <v>180</v>
          </cell>
          <cell r="AL305">
            <v>48000000</v>
          </cell>
          <cell r="AM305" t="str">
            <v>No</v>
          </cell>
          <cell r="AN305">
            <v>8000000</v>
          </cell>
          <cell r="AS305" t="str">
            <v>INVERSION</v>
          </cell>
          <cell r="AT305" t="str">
            <v>NACION</v>
          </cell>
          <cell r="AU305" t="str">
            <v>No</v>
          </cell>
          <cell r="AW305" t="str">
            <v>Supervisión</v>
          </cell>
          <cell r="AX305" t="str">
            <v>RUDY AMANDA HURTADO GARCES</v>
          </cell>
          <cell r="AY305" t="str">
            <v>Cédula</v>
          </cell>
          <cell r="AZ305">
            <v>1064488437</v>
          </cell>
          <cell r="BA305">
            <v>3</v>
          </cell>
          <cell r="BB305">
            <v>0</v>
          </cell>
          <cell r="BC305">
            <v>46052</v>
          </cell>
          <cell r="BD305">
            <v>46051</v>
          </cell>
          <cell r="BE305" t="str">
            <v>SEGUROS DEL ESTADO S.A.</v>
          </cell>
          <cell r="BF305" t="str">
            <v>2 CUMPLIMIENTO</v>
          </cell>
          <cell r="BG305" t="str">
            <v>1 PÓLIZA</v>
          </cell>
          <cell r="CJ305">
            <v>46232</v>
          </cell>
          <cell r="CK305">
            <v>0</v>
          </cell>
          <cell r="CN305">
            <v>48000000</v>
          </cell>
          <cell r="CO305" t="e">
            <v>#N/A</v>
          </cell>
          <cell r="CP305" t="e">
            <v>#N/A</v>
          </cell>
          <cell r="CQ305" t="e">
            <v>#N/A</v>
          </cell>
          <cell r="CR305">
            <v>80111600</v>
          </cell>
          <cell r="CS305" t="str">
            <v>https://community.secop.gov.co/Public/Tendering/OpportunityDetail/Index?noticeUID=CO1.NTC.9747685&amp;isFromPublicArea=True&amp;isModal=true&amp;asPopupView=true</v>
          </cell>
          <cell r="CT305" t="str">
            <v>En Ejecucion</v>
          </cell>
          <cell r="CU305">
            <v>46053</v>
          </cell>
          <cell r="CW305" t="str">
            <v>ENERO</v>
          </cell>
          <cell r="CX305" t="e">
            <v>#N/A</v>
          </cell>
          <cell r="CY305">
            <v>8</v>
          </cell>
          <cell r="CZ305" t="e">
            <v>#VALUE!</v>
          </cell>
        </row>
        <row r="306">
          <cell r="D306" t="str">
            <v>309-2026</v>
          </cell>
          <cell r="E306" t="str">
            <v>CPS-218-2026</v>
          </cell>
          <cell r="F306" t="str">
            <v>Contrato de Prestacion De Servicios Profesionales</v>
          </cell>
          <cell r="G306" t="str">
            <v>Contratación directa</v>
          </cell>
          <cell r="H306" t="str">
            <v>SARA ANGELICA VASQUEZ ZUÑIGA</v>
          </cell>
          <cell r="I306" t="str">
            <v>Cédula</v>
          </cell>
          <cell r="J306">
            <v>1015438588</v>
          </cell>
          <cell r="K306">
            <v>5</v>
          </cell>
          <cell r="L306">
            <v>0</v>
          </cell>
          <cell r="M306" t="str">
            <v>Natural</v>
          </cell>
          <cell r="N306" t="str">
            <v>Ninguno</v>
          </cell>
          <cell r="O306">
            <v>34121</v>
          </cell>
          <cell r="P306">
            <v>46192</v>
          </cell>
          <cell r="Q306">
            <v>33</v>
          </cell>
          <cell r="R306" t="str">
            <v>PROFESIONAL EN POLITICA Y RELACIONES INTERNACIONALES</v>
          </cell>
          <cell r="S306" t="str">
            <v>CARRERA 42 # 22A -08</v>
          </cell>
          <cell r="T306" t="str">
            <v>BOGOTA D.C.</v>
          </cell>
          <cell r="U306" t="str">
            <v>COLOMBIA</v>
          </cell>
          <cell r="V306" t="str">
            <v>SARAVZ7421@GMAIL.COM</v>
          </cell>
          <cell r="W306">
            <v>3152419672</v>
          </cell>
          <cell r="X306" t="str">
            <v>NA</v>
          </cell>
          <cell r="Y306" t="str">
            <v>NA</v>
          </cell>
          <cell r="Z306" t="str">
            <v>Titulo profesional + titulo especializacion de 22 meses de experiencia profesional a 32 meses de experiencia profesional (Resolución 861 de 2025)</v>
          </cell>
          <cell r="AA306" t="str">
            <v>El CONTRATISTA se obliga a prestar a LA ENTIDAD, con plena autonomía técnica y administrativa, los servicios profesionales especializados a la Dirección de Capacidades y Apropiación del Conocimiento, para apoyar técnicamente en la recolección, diagnóstico, sistematización, análisis de datos, requeridos para la elaboración de insumos técnicos y la toma de decisiones, de conformidad con los lineamientos institucionales.</v>
          </cell>
          <cell r="AB306" t="str">
            <v>2.2.2.1. Apoyar, desde su formación profesional, la revisión y/o estructuración de proyectos estratégicos
de impacto público a cargo de la Dirección de Capacidades y Apropiación del Conocimiento.
2.2.2.2. Apoyar en la recolección, consolidación y análisis de la información requerida para la formulación,
seguimiento y evaluación de planes, programas y proyectos, conforme a los lineamientos institucionales.
2.2.2.3. Brindar apoyo en la elaboración de análisis técnicos sobre la información recopilada, orientados a
identificar tendencias, hallazgos y resultados relevantes, como insumo para la toma de decisiones y la
formulación de política pública.
2.2.2.4. Apoyar el seguimiento a los compromisos institucionales mediante la organización, actualización
y depuración de bases de datos, registros y reportes de avance, garantizando la trazabilidad, consistencia
y oportunidad de la información de la dependencia.
2.2.2.5. Realizar el seguimiento a los compromisos institucionales mediante la actualización de bases de
datos y reportes de avance, garantizando la trazabilidad y oportunidad de la información.
2.2.2.6. Proyectar informes periódicos sobre las actividades desarrolladas, los avances y los resultados
obtenidos, de conformidad con los lineamientos y requerimientos del Supervisor del Contrato.</v>
          </cell>
          <cell r="AC306" t="str">
            <v>2.2.2.1. Apoyar, desde su formación profesional, la revisión y/o estructuración de proyectos estratégicos de impacto público a cargo de la Dirección de Capacidades y Apropiación del Conocimiento.
2.2.2.2. Apoyar en la recolección, consolidación y análisis de la información requerida para la formulación, seguimiento y evaluación de planes, programas y proyectos, conforme a los lineamientos institucionales.
2.2.2.3. Brindar apoyo en la elaboración de análisis técnicos sobre la información recopilada, orientados a identificar tendencias, hallazgos y resultados relevantes, como insumo para la toma de decisiones y la formulación de política pública.
2.2.2.4. Apoyar el seguimiento a los compromisos institucionales mediante la organización, actualización y depuración de bases de datos, registros y reportes de avance, garantizando la trazabilidad, consistencia y oportunidad de la información de la dependencia.
2.2.2.5. Realizar el seguimiento a los compromisos institucionales mediante la actualización de bases de datos y reportes de avance, garantizando la trazabilidad y oportunidad de la información.
2.2.2.6. Proyectar informes periódicos sobre las actividades desarrolladas, los avances y los resultados obtenidos, de conformidad con los lineamientos y requerimientos del Supervisor del Contrato.</v>
          </cell>
          <cell r="AD306" t="str">
            <v>Dirección de Capacidades y Apropiación del Conocimiento</v>
          </cell>
          <cell r="AE306" t="str">
            <v>ANDRES FELIPE VALENCIA LOPEZ</v>
          </cell>
          <cell r="AF306">
            <v>75097407</v>
          </cell>
          <cell r="AG306" t="str">
            <v>Secretaria General</v>
          </cell>
          <cell r="AH306">
            <v>46048</v>
          </cell>
          <cell r="AI306">
            <v>46051</v>
          </cell>
          <cell r="AJ306">
            <v>46231</v>
          </cell>
          <cell r="AK306">
            <v>180</v>
          </cell>
          <cell r="AL306">
            <v>42000000</v>
          </cell>
          <cell r="AM306" t="str">
            <v>No</v>
          </cell>
          <cell r="AN306">
            <v>7000000</v>
          </cell>
          <cell r="AS306" t="str">
            <v>INVERSION</v>
          </cell>
          <cell r="AT306" t="str">
            <v>NACION</v>
          </cell>
          <cell r="AU306" t="str">
            <v>No</v>
          </cell>
          <cell r="AW306" t="str">
            <v>Supervisión</v>
          </cell>
          <cell r="AX306" t="str">
            <v>RUDY AMANDA HURTADO GARCES</v>
          </cell>
          <cell r="AY306" t="str">
            <v>Cédula</v>
          </cell>
          <cell r="AZ306">
            <v>1064488437</v>
          </cell>
          <cell r="BA306">
            <v>3</v>
          </cell>
          <cell r="BB306">
            <v>0</v>
          </cell>
          <cell r="BC306">
            <v>46051</v>
          </cell>
          <cell r="BD306">
            <v>46049</v>
          </cell>
          <cell r="BE306" t="str">
            <v>SEGUROS DEL ESTADO S.A.</v>
          </cell>
          <cell r="BF306" t="str">
            <v>2 CUMPLIMIENTO</v>
          </cell>
          <cell r="BG306" t="str">
            <v>1 PÓLIZA</v>
          </cell>
          <cell r="CJ306">
            <v>46231</v>
          </cell>
          <cell r="CK306">
            <v>0</v>
          </cell>
          <cell r="CN306">
            <v>42000000</v>
          </cell>
          <cell r="CO306" t="e">
            <v>#N/A</v>
          </cell>
          <cell r="CP306" t="e">
            <v>#N/A</v>
          </cell>
          <cell r="CQ306" t="e">
            <v>#N/A</v>
          </cell>
          <cell r="CR306">
            <v>80111600</v>
          </cell>
          <cell r="CS306" t="str">
            <v>https://community.secop.gov.co/Public/Tendering/OpportunityDetail/Index?noticeUID=CO1.NTC.9747654&amp;isFromPublicArea=True&amp;isModal=true&amp;asPopupView=true</v>
          </cell>
          <cell r="CT306" t="str">
            <v>En Ejecucion</v>
          </cell>
          <cell r="CU306">
            <v>46053</v>
          </cell>
          <cell r="CW306" t="str">
            <v>ENERO</v>
          </cell>
          <cell r="CX306" t="e">
            <v>#N/A</v>
          </cell>
          <cell r="CY306">
            <v>6</v>
          </cell>
          <cell r="CZ306" t="e">
            <v>#VALUE!</v>
          </cell>
        </row>
        <row r="307">
          <cell r="D307" t="str">
            <v>310-2026</v>
          </cell>
          <cell r="E307" t="str">
            <v>CPS-219-2026</v>
          </cell>
          <cell r="F307" t="str">
            <v>Contrato de Prestacion De Servicios Profesionales</v>
          </cell>
          <cell r="G307" t="str">
            <v>Contratación directa</v>
          </cell>
          <cell r="H307" t="str">
            <v>JOHN SEBASTIAN REYES GALEANO</v>
          </cell>
          <cell r="I307" t="str">
            <v>Cédula</v>
          </cell>
          <cell r="J307">
            <v>1015417296</v>
          </cell>
          <cell r="K307">
            <v>1</v>
          </cell>
          <cell r="L307" t="str">
            <v>MASCULINO</v>
          </cell>
          <cell r="M307" t="str">
            <v>Natural</v>
          </cell>
          <cell r="N307" t="str">
            <v>Ninguno</v>
          </cell>
          <cell r="O307">
            <v>32987</v>
          </cell>
          <cell r="P307">
            <v>46192</v>
          </cell>
          <cell r="Q307">
            <v>36</v>
          </cell>
          <cell r="R307" t="str">
            <v xml:space="preserve">INGENIERO DE SISTEMAS	</v>
          </cell>
          <cell r="S307" t="str">
            <v xml:space="preserve">TV 49 # 59C - 20 SUR BLOQUE G    APTO 102 </v>
          </cell>
          <cell r="T307" t="str">
            <v>BOGOTA D.C.</v>
          </cell>
          <cell r="U307" t="str">
            <v>COLOMBIA</v>
          </cell>
          <cell r="V307" t="str">
            <v>JSREYESG@OUTLOOK.COM</v>
          </cell>
          <cell r="W307">
            <v>3015484853</v>
          </cell>
          <cell r="X307" t="str">
            <v>NA</v>
          </cell>
          <cell r="Y307" t="str">
            <v>NA</v>
          </cell>
          <cell r="Z307" t="str">
            <v>Titulo profesional + titulo especializacion de 22 meses de experiencia profesional a 32 meses de experiencia profesional (Resolución 861 de 2025)</v>
          </cell>
          <cell r="AA307" t="str">
            <v>EL CONTRATISTA se compromete a prestar a la ENTIDAD, con plena autonomía técnica y administrativa, servicios profesionales especializados para la gestión y administración de la infraestructura tecnológica institucional, garantizando la operación, disponibilidad y optimización de los recursos tecnológicos, conforme a los lineamientos establecidos por la Oficina de Tecnología y Sistemas de Información del Ministerio de Ciencia, Tecnología e Innovación.</v>
          </cell>
          <cell r="AB307" t="str">
            <v>2.2.2.1. Administrar, operar y monitorear la infraestructura tecnológica on-premise, incluyendo
servidores, plataformas de virtualización, sistemas operativos y servicios de red, realizando
mantenimiento preventivo y correctivo, gestión de parches y actualizaciones, así como la
gestión de capacidad y optimización de recursos para garantizar la disponibilidad, el
rendimiento y la seguridad de los servicios institucionales.
2.2.2.2.Gestionar y administrar los servicios de directorio activo, políticas de dominio, control de
acceso, identidades y servicios de red institucionales, asegurando la correcta administración de
usuarios y recursos.
2.2.2.3.Gestionar los tickets, requerimientos y cambios relacionados con infraestructura tecnológica,
mediante diagnóstico, escalamiento, documentación, solución y control de cambios, conforme
a los procedimientos establecidos y mejores prácticas de ITIL.
2.2.2.4. Elaborar, actualizar y mantener la documentación técnica, procesos, diagramas y runbooks de
la infraestructura administrada, implementando automatización e iniciativas de Infrastructure
as Code (IaC) orientadas a la mejora continua y a la eficiencia operativa.
2.2.2.5.Apoyar en la gestión de nube híbrida, colaborando en la integración entre infraestructura onpremise y servicios cloud institucionales.
2.2.2.6.Cumplir y aplicar las políticas, estándares, normativas y mejores prácticas establecidas para la
gestión de infraestructura, incluyendo seguridad de la información, respaldo, recuperación y
continuidad operacional.
2.2.2.7.Articular con los diferentes grupos de la OTSI en temas relacionados con infraestructura onpremise, proporcionando soporte técnico especializado y colaborando en despliegues de
aplicaciones y soluciones tecnológicas.
2.2.2.8.Participar en procesos de contratación relacionados con infraestructura tecnológica, incluyendo
la evaluación de alternativas, brindando apoyo técnico en la definición de especificaciones
técnicas y criterios de aceptación, la evaluación de propuestas y seguimiento contractual
cuando corresponda.</v>
          </cell>
          <cell r="AC307" t="str">
            <v>2.2.2.1. Administrar, operar y monitorear la infraestructura tecnológica on-premise, incluyendo servidores, plataformas de virtualización, sistemas operativos y servicios de red, realizando mantenimiento preventivo y correctivo, gestión de parches y actualizaciones, así como la gestión de capacidad y optimización de recursos para garantizar la disponibilidad, el rendimiento y la seguridad de los servicios institucionales.
2.2.2.2.Gestionar y administrar los servicios de directorio activo, políticas de dominio, control de acceso, identidades y servicios de red institucionales, asegurando la correcta administración de usuarios y recursos.
2.2.2.3.Gestionar los tickets, requerimientos y cambios relacionados con infraestructura tecnológica, mediante diagnóstico, escalamiento, documentación, solución y control de cambios, conforme a los procedimientos establecidos y mejores prácticas de ITIL.
2.2.2.4. Elaborar, actualizar y mantener la documentación técnica, procesos, diagramas y runbooks de la infraestructura administrada, implementando automatización e iniciativas de Infrastructure as Code (IaC) orientadas a la mejora continua y a la eficiencia operativa.
2.2.2.5.Apoyar en la gestión de nube híbrida, colaborando en la integración entre infraestructura onpremise y servicios cloud institucionales.
2.2.2.6.Cumplir y aplicar las políticas, estándares, normativas y mejores prácticas establecidas para la gestión de infraestructura, incluyendo seguridad de la información, respaldo, recuperación y continuidad operacional.
2.2.2.7.Articular con los diferentes grupos de la OTSI en temas relacionados con infraestructura onpremise, proporcionando soporte técnico especializado y colaborando en despliegues de aplicaciones y soluciones tecnológicas.
2.2.2.8.Participar en procesos de contratación relacionados con infraestructura tecnológica, incluyendo la evaluación de alternativas, brindando apoyo técnico en la definición de especificaciones técnicas y criterios de aceptación, la evaluación de propuestas y seguimiento contractual cuando corresponda.</v>
          </cell>
          <cell r="AD307" t="str">
            <v>Oficina de Tecnologías y Sistemas de Información</v>
          </cell>
          <cell r="AE307" t="str">
            <v>ANDRES FELIPE VALENCIA LOPEZ</v>
          </cell>
          <cell r="AF307">
            <v>75097407</v>
          </cell>
          <cell r="AG307" t="str">
            <v>Secretaria General</v>
          </cell>
          <cell r="AH307">
            <v>46048</v>
          </cell>
          <cell r="AI307">
            <v>46049</v>
          </cell>
          <cell r="AJ307">
            <v>46229</v>
          </cell>
          <cell r="AK307">
            <v>180</v>
          </cell>
          <cell r="AL307">
            <v>45000000</v>
          </cell>
          <cell r="AM307" t="str">
            <v>No</v>
          </cell>
          <cell r="AN307">
            <v>7500000</v>
          </cell>
          <cell r="AS307" t="str">
            <v>INVERSION</v>
          </cell>
          <cell r="AT307" t="str">
            <v>NACION</v>
          </cell>
          <cell r="AU307" t="str">
            <v>No</v>
          </cell>
          <cell r="AW307" t="str">
            <v>Supervisión</v>
          </cell>
          <cell r="AX307" t="str">
            <v>JOSE IGNACION ESPAÑOL PEREZ</v>
          </cell>
          <cell r="AY307" t="str">
            <v>Cédula</v>
          </cell>
          <cell r="AZ307">
            <v>79873235</v>
          </cell>
          <cell r="BA307">
            <v>7</v>
          </cell>
          <cell r="BB307">
            <v>0</v>
          </cell>
          <cell r="BC307">
            <v>46049</v>
          </cell>
          <cell r="BD307">
            <v>46049</v>
          </cell>
          <cell r="BE307" t="str">
            <v>SEGUROS DEL ESTADO S.A.</v>
          </cell>
          <cell r="BF307" t="str">
            <v>2 CUMPLIMIENTO</v>
          </cell>
          <cell r="BG307" t="str">
            <v>1 PÓLIZA</v>
          </cell>
          <cell r="CJ307">
            <v>46229</v>
          </cell>
          <cell r="CK307">
            <v>0</v>
          </cell>
          <cell r="CN307">
            <v>45000000</v>
          </cell>
          <cell r="CO307" t="e">
            <v>#N/A</v>
          </cell>
          <cell r="CP307" t="e">
            <v>#N/A</v>
          </cell>
          <cell r="CQ307" t="e">
            <v>#N/A</v>
          </cell>
          <cell r="CR307">
            <v>80111600</v>
          </cell>
          <cell r="CS307" t="str">
            <v>https://community.secop.gov.co/Public/Tendering/OpportunityDetail/Index?noticeUID=CO1.NTC.9780631&amp;isFromPublicArea=True&amp;isModal=true&amp;asPopupView=true</v>
          </cell>
          <cell r="CT307" t="str">
            <v>En Ejecucion</v>
          </cell>
          <cell r="CU307">
            <v>46053</v>
          </cell>
          <cell r="CW307" t="str">
            <v>ENERO</v>
          </cell>
          <cell r="CX307" t="e">
            <v>#N/A</v>
          </cell>
          <cell r="CY307">
            <v>1</v>
          </cell>
          <cell r="CZ307" t="e">
            <v>#VALUE!</v>
          </cell>
        </row>
        <row r="308">
          <cell r="D308" t="str">
            <v>311-2026</v>
          </cell>
          <cell r="E308" t="str">
            <v>CPS-220-2026</v>
          </cell>
          <cell r="F308" t="str">
            <v>Contrato de Prestacion De Servicios Profesionales</v>
          </cell>
          <cell r="G308" t="str">
            <v>Contratación directa</v>
          </cell>
          <cell r="H308" t="str">
            <v>DIANA MARIA RAMOS PEREZ</v>
          </cell>
          <cell r="I308" t="str">
            <v>Cédula</v>
          </cell>
          <cell r="J308">
            <v>52216013</v>
          </cell>
          <cell r="K308">
            <v>3</v>
          </cell>
          <cell r="L308" t="str">
            <v>FEMENINO</v>
          </cell>
          <cell r="M308" t="str">
            <v>Natural</v>
          </cell>
          <cell r="N308" t="str">
            <v>Ninguno</v>
          </cell>
          <cell r="O308">
            <v>28229</v>
          </cell>
          <cell r="P308">
            <v>46192</v>
          </cell>
          <cell r="Q308">
            <v>49</v>
          </cell>
          <cell r="R308" t="str">
            <v>INGENIERIA QUIMICA</v>
          </cell>
          <cell r="S308" t="str">
            <v>CALLE 38 BIS SUR 33-70 CASA 8</v>
          </cell>
          <cell r="T308" t="str">
            <v>BOGOTA D.C.</v>
          </cell>
          <cell r="U308" t="str">
            <v>COLOMBIA</v>
          </cell>
          <cell r="V308" t="str">
            <v>RAMOSDIANA015@GMAIL.COM</v>
          </cell>
          <cell r="W308">
            <v>3192247379</v>
          </cell>
          <cell r="X308" t="str">
            <v>NA</v>
          </cell>
          <cell r="Y308" t="str">
            <v>NA</v>
          </cell>
          <cell r="Z308" t="str">
            <v>Titulo profesional + titulo especializacion de 22 meses de experiencia profesional a 32 meses de experiencia profesional (Resolución 861 de 2025)</v>
          </cell>
          <cell r="AA308" t="str">
            <v>El CONTRATISTA se obliga a prestar a la ENTIDAD, con plena autonomía técnica y administrativa, servicios profesionales especializados en la Dirección de Desarrollo Tecnológico e Innovación orientados a apoyar la gestión del Programa Colombia Bio, asociados a la implementación de estrategias de divulgación, la consolidación y el reporte de indicadores, la articulación con actores estratégicos nacionales e internacionales, el desarrollo de los cursos Cabbio y demás actividades relacionadas con las expediciones científicas y la implementación de la Misión de Bioeconomía y Territorio.</v>
          </cell>
          <cell r="AB308" t="str">
            <v>2.2.2.1 Apoyar las actividades relacionadas con el seguimiento de la ejecución técnica y financiera
de las Expediciones Bio.
2.2.2.2 Apoyar las actividades requeridas para la articulación entre Minciencias y el Centro
Latinoamericano de Biotecnología (CABBIO) en cuanto a cursos y convocatorias.
2.2.2.3 Apoyar las actividades relacionadas con la articulación entre Minciencias y el Centro
Internacional de Ingeniería Genética y Biotecnología (ICGEB), en cuanto a procesos relacionados con
cursos y convocatorias.
2.2.2.4 Apoyar en procesos relacionados con planeación e implementación de estrategias en el marco
de la iniciativa Colombia Bio, orientadas a productos y procesos derivados de la biodiversidad y su
articulación con el sector productivo.
2.2.2.5 Construir los documentos técnicos de soporte (informes, presentaciones, análisis) que
incluyan la recopilación de datos, la generación de gráficas, indicadores y estadísticas referentes a
temas técnicos relacionados con la Misión de Bioeconomía y Territorio, las expediciones Bio, así como
aquellos relacionados con biología, biodiversidad, bioprospección, desarrollo sostenible, entre otros
de interés para la gestión de Colombia Bio.
2.2.2.6 Apoyar en las actividades de seguimiento y reporte de los avances técnicos y financieros de
las actividades requeridas para dar cumplimiento a los compromisos de política pública en el marco
de los CONPES asociados a la gestión del Programa Colombia Bio frente al Departamento Nacional
de Planeación.
2.2.2.7 Apoyar la construcción y consolidación de documentos e insumos técnicos que sean
requeridos en el marco de la gestión de Colombia Bio por parte de otras áreas del Ministerio de
Ciencia, Tecnología e Innovación.
2.2.2.8 Asistir a los eventos, reuniones y/o comités definidos por la Entidad y lo demás que la
Coordinación de Colombia Bio, considere pertinente para el cumplimiento de su gestión.
2.2.2.9 Mantener actualizados los sistemas de información relacionados con la gestión de
Minciencias.
2.2.2.10 Apoyar en todas las tareas y actividades que se requieran como parte de la Iniciativa Colombia
Bio.</v>
          </cell>
          <cell r="AC308" t="str">
            <v>2.2.2.1 Apoyar las actividades relacionadas con el seguimiento de la ejecución técnica y financiera de las Expediciones Bio.
2.2.2.2 Apoyar las actividades requeridas para la articulación entre Minciencias y el Centro Latinoamericano de Biotecnología (CABBIO) en cuanto a cursos y convocatorias.
2.2.2.3 Apoyar las actividades relacionadas con la articulación entre Minciencias y el Centro Internacional de Ingeniería Genética y Biotecnología (ICGEB), en cuanto a procesos relacionados con cursos y convocatorias.
2.2.2.4 Apoyar en procesos relacionados con planeación e implementación de estrategias en el marco de la iniciativa Colombia Bio, orientadas a productos y procesos derivados de la biodiversidad y su articulación con el sector productivo.
2.2.2.5 Construir los documentos técnicos de soporte (informes, presentaciones, análisis) que incluyan la recopilación de datos, la generación de gráficas, indicadores y estadísticas referentes a temas técnicos relacionados con la Misión de Bioeconomía y Territorio, las expediciones Bio, así como aquellos relacionados con biología, biodiversidad, bioprospección, desarrollo sostenible, entre otros de interés para la gestión de Colombia Bio.
2.2.2.6 Apoyar en las actividades de seguimiento y reporte de los avances técnicos y financieros de las actividades requeridas para dar cumplimiento a los compromisos de política pública en el marco de los CONPES asociados a la gestión del Programa Colombia Bio frente al Departamento Nacional de Planeación.
2.2.2.7 Apoyar la construcción y consolidación de documentos e insumos técnicos que sean requeridos en el marco de la gestión de Colombia Bio por parte de otras áreas del Ministerio de Ciencia, Tecnología e Innovación.
2.2.2.8 Asistir a los eventos, reuniones y/o comités definidos por la Entidad y lo demás que la Coordinación de Colombia Bio, considere pertinente para el cumplimiento de su gestión.
2.2.2.9 Mantener actualizados los sistemas de información relacionados con la gestión de Minciencias.
2.2.2.10 Apoyar en todas las tareas y actividades que se requieran como parte de la Iniciativa Colombia Bio.</v>
          </cell>
          <cell r="AD308" t="str">
            <v>Dirección de Desarrollo Tecnológico e Innovación</v>
          </cell>
          <cell r="AE308" t="str">
            <v>ANDRES FELIPE VALENCIA LOPEZ</v>
          </cell>
          <cell r="AF308">
            <v>75097407</v>
          </cell>
          <cell r="AG308" t="str">
            <v>Secretaria General</v>
          </cell>
          <cell r="AH308">
            <v>46049</v>
          </cell>
          <cell r="AI308">
            <v>46051</v>
          </cell>
          <cell r="AJ308">
            <v>46231</v>
          </cell>
          <cell r="AK308">
            <v>180</v>
          </cell>
          <cell r="AL308">
            <v>51000000</v>
          </cell>
          <cell r="AM308" t="str">
            <v>No</v>
          </cell>
          <cell r="AN308">
            <v>8500000</v>
          </cell>
          <cell r="AS308" t="str">
            <v>INVERSION</v>
          </cell>
          <cell r="AT308" t="str">
            <v>NACION</v>
          </cell>
          <cell r="AU308" t="str">
            <v>No</v>
          </cell>
          <cell r="AW308" t="str">
            <v>Supervisión</v>
          </cell>
          <cell r="AX308" t="str">
            <v>JUAN PABLO RODRIGUEZ RINCON</v>
          </cell>
          <cell r="AY308" t="str">
            <v>Cédula</v>
          </cell>
          <cell r="AZ308">
            <v>79878803</v>
          </cell>
          <cell r="BA308">
            <v>3</v>
          </cell>
          <cell r="BB308">
            <v>0</v>
          </cell>
          <cell r="BC308">
            <v>46051</v>
          </cell>
          <cell r="BD308">
            <v>46050</v>
          </cell>
          <cell r="BE308" t="str">
            <v>SEGUROS DEL ESTADO S.A.</v>
          </cell>
          <cell r="BF308" t="str">
            <v>2 CUMPLIMIENTO</v>
          </cell>
          <cell r="BG308" t="str">
            <v>1 PÓLIZA</v>
          </cell>
          <cell r="CJ308">
            <v>46231</v>
          </cell>
          <cell r="CK308">
            <v>0</v>
          </cell>
          <cell r="CN308">
            <v>51000000</v>
          </cell>
          <cell r="CO308" t="e">
            <v>#N/A</v>
          </cell>
          <cell r="CP308" t="e">
            <v>#N/A</v>
          </cell>
          <cell r="CQ308" t="e">
            <v>#N/A</v>
          </cell>
          <cell r="CR308">
            <v>80111600</v>
          </cell>
          <cell r="CS308" t="str">
            <v>https://community.secop.gov.co/Public/Tendering/OpportunityDetail/Index?noticeUID=CO1.NTC.9767165&amp;isFromPublicArea=True&amp;isModal=true&amp;asPopupView=true</v>
          </cell>
          <cell r="CT308" t="str">
            <v>En Ejecucion</v>
          </cell>
          <cell r="CU308">
            <v>46053</v>
          </cell>
          <cell r="CW308" t="str">
            <v>ENERO</v>
          </cell>
          <cell r="CX308" t="e">
            <v>#N/A</v>
          </cell>
          <cell r="CY308">
            <v>8</v>
          </cell>
          <cell r="CZ308" t="e">
            <v>#VALUE!</v>
          </cell>
        </row>
        <row r="309">
          <cell r="D309" t="str">
            <v>312-2026</v>
          </cell>
          <cell r="E309" t="str">
            <v>CPS-221-2026</v>
          </cell>
          <cell r="F309" t="str">
            <v>Contrato de Prestacion De Servicios Profesionales</v>
          </cell>
          <cell r="G309" t="str">
            <v>Contratación directa</v>
          </cell>
          <cell r="H309" t="str">
            <v>BILLY DAMIAN IBARGUEN OBREGON</v>
          </cell>
          <cell r="I309" t="str">
            <v>Cédula</v>
          </cell>
          <cell r="J309">
            <v>94537626</v>
          </cell>
          <cell r="K309">
            <v>8</v>
          </cell>
          <cell r="L309">
            <v>0</v>
          </cell>
          <cell r="M309" t="str">
            <v>Natural</v>
          </cell>
          <cell r="N309" t="str">
            <v>Ninguno</v>
          </cell>
          <cell r="O309">
            <v>30897</v>
          </cell>
          <cell r="P309">
            <v>46192</v>
          </cell>
          <cell r="Q309">
            <v>41</v>
          </cell>
          <cell r="R309" t="str">
            <v>ABOGADO</v>
          </cell>
          <cell r="S309" t="str">
            <v>CARRERA 75 # 3 C - 11</v>
          </cell>
          <cell r="T309" t="str">
            <v>BUENAVENTURA</v>
          </cell>
          <cell r="U309" t="str">
            <v>COLOMBIA</v>
          </cell>
          <cell r="V309" t="str">
            <v>BILLYDAMIAN84@HOTMAIL.COM</v>
          </cell>
          <cell r="W309">
            <v>3217032962</v>
          </cell>
          <cell r="X309" t="str">
            <v>NA</v>
          </cell>
          <cell r="Y309" t="str">
            <v>NA</v>
          </cell>
          <cell r="Z309" t="str">
            <v>Titulo profesional + titulo especializacion de 22 meses de experiencia profesional a 32 meses de experiencia profesional (Resolución 861 de 2025)</v>
          </cell>
          <cell r="AA309" t="str">
            <v>Prestar a la Entidad, con plena autonomía técnica y administrativa, servicios profesionales especializados para apoyar a la Dirección de Ciencia del Ministerio de Ciencia, Tecnología e Innovación en lo relacionado con el análisis, revisión, estudio y acompañamiento jurídico, dentro de los procesos adelantados por la Dirección orientados al cumplimiento de la misionalidad de la misma.</v>
          </cell>
          <cell r="AB309" t="str">
            <v>2.2.2.1 Brindar apoyo en la sustanciación y revisión de actos administrativos, requerimientos ciudadanos,
solicitudes, peticiones, quejas y/o reclamos, y demás solicitudes que sean allegadas a la dirección y estén
relacionadas con el objeto contractual, dentro de los términos establecidos por la ley.
2.2.2.2 Brindar asesoría legal en todos los aspectos relacionados con la formulación de políticas de CTeI y la
creación de instrumentos y mecanismos de la dirección de ciencia.
2.2.2.3 Apoyar a la Dirección de Ciencia en los procesos que se requieran para los mecanismos e instrumentos,
en alineación con lo que establezca la Dirección de Ciencia.
2.2.2.4 Evaluar los aspectos legales y regulatorios relevantes para garantizar la transparencia y la equidad en
el proceso de categorización.
2.2.2.5 Brindar apoyo y acompañamiento jurídico a la Dirección de Ciencia correspondiente cumpliendo los
lineamientos establecidos por el supervisor del contrato.
2.2.2.6 Participar en los consejos, comités, comisiones, mesas, reuniones y demás instancias que le sean
designadas, en el marco de su objeto contractual
2.2.2.7 Realizar investigación y consolidación de datos para elaborar presentaciones y reportes requeridos por
la Dirección de ciencia
2.2.2.8. Apoyar la ejecución del Plan de acción de la Dirección de Ciencia.
2.2.2.9. Realizar recolección de la información requerida para soportar procesos como presentaciones y
eventos.
2.2.2.10. Asistir a eventos definidos por la supervisión y/o Director de la Dirección de Ciencia.
2.2.2.11. Apoyar la supervisión de contratos y/o convenios una vez sea requerido por la supervisión del contrato.</v>
          </cell>
          <cell r="AC309" t="str">
            <v>2.2.2.1 Brindar apoyo en la sustanciación y revisión de actos administrativos, requerimientos ciudadanos, solicitudes, peticiones, quejas y/o reclamos, y demás solicitudes que sean allegadas a la dirección y estén relacionadas con el objeto contractual, dentro de los términos establecidos por la ley.
2.2.2.2 Brindar asesoría legal en todos los aspectos relacionados con la formulación de políticas de CTeI y la creación de instrumentos y mecanismos de la dirección de ciencia.
2.2.2.3 Apoyar a la Dirección de Ciencia en los procesos que se requieran para los mecanismos e instrumentos, en alineación con lo que establezca la Dirección de Ciencia.
2.2.2.4 Evaluar los aspectos legales y regulatorios relevantes para garantizar la transparencia y la equidad en el proceso de categorización.
2.2.2.5 Brindar apoyo y acompañamiento jurídico a la Dirección de Ciencia correspondiente cumpliendo los lineamientos establecidos por el supervisor del contrato.
2.2.2.6 Participar en los consejos, comités, comisiones, mesas, reuniones y demás instancias que le sean designadas, en el marco de su objeto contractual
2.2.2.7 Realizar investigación y consolidación de datos para elaborar presentaciones y reportes requeridos por la Dirección de ciencia
2.2.2.8. Apoyar la ejecución del Plan de acción de la Dirección de Ciencia.
2.2.2.9. Realizar recolección de la información requerida para soportar procesos como presentaciones y eventos.
2.2.2.10. Asistir a eventos definidos por la supervisión y/o Director de la Dirección de Ciencia.
2.2.2.11. Apoyar la supervisión de contratos y/o convenios una vez sea requerido por la supervisión del contrato.</v>
          </cell>
          <cell r="AD309" t="str">
            <v>Dirección de Ciencia</v>
          </cell>
          <cell r="AE309" t="str">
            <v>ANDRES FELIPE VALENCIA LOPEZ</v>
          </cell>
          <cell r="AF309">
            <v>75097407</v>
          </cell>
          <cell r="AG309" t="str">
            <v>Secretaria General</v>
          </cell>
          <cell r="AH309">
            <v>46048</v>
          </cell>
          <cell r="AI309">
            <v>46049</v>
          </cell>
          <cell r="AJ309">
            <v>46229</v>
          </cell>
          <cell r="AK309">
            <v>180</v>
          </cell>
          <cell r="AL309">
            <v>46350000</v>
          </cell>
          <cell r="AM309" t="str">
            <v>No</v>
          </cell>
          <cell r="AN309">
            <v>7725000</v>
          </cell>
          <cell r="AS309" t="str">
            <v>INVERSION</v>
          </cell>
          <cell r="AT309" t="str">
            <v>NACION</v>
          </cell>
          <cell r="AU309" t="str">
            <v>No</v>
          </cell>
          <cell r="AW309" t="str">
            <v>Supervisión</v>
          </cell>
          <cell r="AX309" t="str">
            <v xml:space="preserve">KEVIN FERNANDO HENAO MARTINEZ </v>
          </cell>
          <cell r="AY309" t="str">
            <v>Cédula</v>
          </cell>
          <cell r="AZ309">
            <v>1152202917</v>
          </cell>
          <cell r="BA309">
            <v>9</v>
          </cell>
          <cell r="BB309" t="str">
            <v>Asesor, Código 1020 Grado 13</v>
          </cell>
          <cell r="BC309">
            <v>46048</v>
          </cell>
          <cell r="BD309">
            <v>46048</v>
          </cell>
          <cell r="BE309" t="str">
            <v>SEGUROS DEL ESTADO S.A.</v>
          </cell>
          <cell r="BF309" t="str">
            <v>2 CUMPLIMIENTO</v>
          </cell>
          <cell r="BG309" t="str">
            <v>1 PÓLIZA</v>
          </cell>
          <cell r="CJ309">
            <v>46229</v>
          </cell>
          <cell r="CK309">
            <v>0</v>
          </cell>
          <cell r="CN309">
            <v>46350000</v>
          </cell>
          <cell r="CO309" t="e">
            <v>#N/A</v>
          </cell>
          <cell r="CP309" t="e">
            <v>#N/A</v>
          </cell>
          <cell r="CQ309" t="e">
            <v>#N/A</v>
          </cell>
          <cell r="CR309">
            <v>80111600</v>
          </cell>
          <cell r="CS309" t="str">
            <v>https://community.secop.gov.co/Public/Tendering/OpportunityDetail/Index?noticeUID=CO1.NTC.9767357&amp;isFromPublicArea=True&amp;isModal=true&amp;asPopupView=true</v>
          </cell>
          <cell r="CT309" t="str">
            <v>En Ejecucion</v>
          </cell>
          <cell r="CU309">
            <v>46053</v>
          </cell>
          <cell r="CW309" t="str">
            <v>ENERO</v>
          </cell>
          <cell r="CX309" t="e">
            <v>#N/A</v>
          </cell>
          <cell r="CY309">
            <v>3</v>
          </cell>
          <cell r="CZ309" t="e">
            <v>#VALUE!</v>
          </cell>
        </row>
        <row r="310">
          <cell r="D310" t="str">
            <v>313-2026</v>
          </cell>
          <cell r="E310" t="str">
            <v>CPS-222-2026</v>
          </cell>
          <cell r="F310" t="str">
            <v>Contrato de Prestacion De Servicios Profesionales</v>
          </cell>
          <cell r="G310" t="str">
            <v>Contratación directa</v>
          </cell>
          <cell r="H310" t="str">
            <v>IZAMAR CUJIA DIAZ</v>
          </cell>
          <cell r="I310" t="str">
            <v>Cédula</v>
          </cell>
          <cell r="J310">
            <v>1010093600</v>
          </cell>
          <cell r="K310">
            <v>5</v>
          </cell>
          <cell r="L310">
            <v>0</v>
          </cell>
          <cell r="M310" t="str">
            <v>Natural</v>
          </cell>
          <cell r="N310" t="str">
            <v>Ninguno</v>
          </cell>
          <cell r="O310">
            <v>36628</v>
          </cell>
          <cell r="P310">
            <v>46192</v>
          </cell>
          <cell r="Q310">
            <v>26</v>
          </cell>
          <cell r="R310" t="str">
            <v>ABOGADO</v>
          </cell>
          <cell r="S310" t="str">
            <v xml:space="preserve">CARRERA 3 O  # 13 A 36 SUR URBA ALTOS DE LA PROSPERIDAD </v>
          </cell>
          <cell r="T310" t="str">
            <v>SAN JUAN DEL CESAR</v>
          </cell>
          <cell r="U310" t="str">
            <v>COLOMBIA</v>
          </cell>
          <cell r="V310" t="str">
            <v>IZACUJIA123@GMAIL.COM</v>
          </cell>
          <cell r="W310">
            <v>3046329088</v>
          </cell>
          <cell r="X310" t="str">
            <v>NA</v>
          </cell>
          <cell r="Y310" t="str">
            <v>NA</v>
          </cell>
          <cell r="Z310" t="str">
            <v>Titulo profesional + titulo especializacion de 22 meses de experiencia profesional a 32 meses de experiencia profesional (Resolución 861 de 2025)</v>
          </cell>
          <cell r="AA310" t="str">
            <v>Prestar a la entidad con plena autonomía técnica y administrativa, servicios profesionales a la Dirección de Ciencia para apoyar los temas relacionadas con el reconocimiento y medición de actividades y de producción de CTeI en el marco de la implementación del reconocimiento de actores del SNCTI, centros e institutos de investigación, en el marco de la política de actores del SNCTI.</v>
          </cell>
          <cell r="AB310" t="str">
            <v>2.2.2.1 Brindar apoyo en la sustanciación y revisión de actos administrativos, requerimientos ciudadanos,
solicitudes, peticiones, quejas y/o reclamos, y demás solicitudes que sean allegadas a la Dirección
y estén relacionadas con el objeto contractual, dentro de los términos establecidos por la Ley.
2.2.2.2 Brindar asesoría legal en todos los aspectos relacionados con la formulación de políticas de CTeI
y la creación de instrumentos y mecanismos de la dirección de ciencia.
2.2.2.3 Apoyar a la Dirección de Ciencia en los procesos que se requieran para los mecanismos e
instrumentos de medición, en alineación con lo que establezca la Dirección de Ciencia.
2.2.2.4 Evaluar los aspectos legales y regulatorios relevantes para garantizar la transparencia y la
equidad en el proceso de medición.
2.2.2.5 Brindar apoyo y acompañamiento jurídico a la Dirección de Ciencia correspondiente cumpliendo
los lineamientos establecidos por el supervisor del contrato.
2.2.2.6 Participar en los consejos, comités, comisiones, mesas, reuniones y demás instancias que le sean
designadas, en el marco de su objeto contractual.
2.2.2.7 Realizar investigación y consolidación de datos para elaborar presentaciones y reportes
requeridos por la Dirección de ciencia.
2.2.2.8 Apoyar la ejecución del Plan de acción de la Dirección de Ciencia.
2.2.2.9 Realizar recolección de la información requerida para soportar procesos como presentaciones y
eventos.
2.2.2.10 Asistir a eventos, reuniones definidos por la supervisión y/o Director de la Dirección de Ciencia.
2.2.2.11 Apoyar en el supervisión de contratos y/o convenios cuando sean asignados por el supervisor del
contrato.</v>
          </cell>
          <cell r="AC310" t="str">
            <v>2.2.2.1 Brindar apoyo en la sustanciación y revisión de actos administrativos, requerimientos ciudadanos, solicitudes, peticiones, quejas y/o reclamos, y demás solicitudes que sean allegadas a la Dirección y estén relacionadas con el objeto contractual, dentro de los términos establecidos por la Ley.
2.2.2.2 Brindar asesoría legal en todos los aspectos relacionados con la formulación de políticas de CTeI y la creación de instrumentos y mecanismos de la dirección de ciencia.
2.2.2.3 Apoyar a la Dirección de Ciencia en los procesos que se requieran para los mecanismos e instrumentos de medición, en alineación con lo que establezca la Dirección de Ciencia.
2.2.2.4 Evaluar los aspectos legales y regulatorios relevantes para garantizar la transparencia y la equidad en el proceso de medición.
2.2.2.5 Brindar apoyo y acompañamiento jurídico a la Dirección de Ciencia correspondiente cumpliendo los lineamientos establecidos por el supervisor del contrato.
2.2.2.6 Participar en los consejos, comités, comisiones, mesas, reuniones y demás instancias que le sean designadas, en el marco de su objeto contractual.
2.2.2.7 Realizar investigación y consolidación de datos para elaborar presentaciones y reportes requeridos por la Dirección de ciencia.
2.2.2.8 Apoyar la ejecución del Plan de acción de la Dirección de Ciencia.
2.2.2.9 Realizar recolección de la información requerida para soportar procesos como presentaciones y eventos.
2.2.2.10 Asistir a eventos, reuniones definidos por la supervisión y/o Director de la Dirección de Ciencia.
2.2.2.11 Apoyar en el supervisión de contratos y/o convenios cuando sean asignados por el supervisor del contrato.</v>
          </cell>
          <cell r="AD310" t="str">
            <v>Dirección de Ciencia</v>
          </cell>
          <cell r="AE310" t="str">
            <v>ANDRES FELIPE VALENCIA LOPEZ</v>
          </cell>
          <cell r="AF310">
            <v>75097407</v>
          </cell>
          <cell r="AG310" t="str">
            <v>Secretaria General</v>
          </cell>
          <cell r="AH310">
            <v>46048</v>
          </cell>
          <cell r="AI310">
            <v>46049</v>
          </cell>
          <cell r="AJ310">
            <v>46229</v>
          </cell>
          <cell r="AK310">
            <v>180</v>
          </cell>
          <cell r="AL310">
            <v>46350000</v>
          </cell>
          <cell r="AM310" t="str">
            <v>No</v>
          </cell>
          <cell r="AN310">
            <v>7725000</v>
          </cell>
          <cell r="AS310" t="str">
            <v>INVERSION</v>
          </cell>
          <cell r="AT310" t="str">
            <v>NACION</v>
          </cell>
          <cell r="AU310" t="str">
            <v>No</v>
          </cell>
          <cell r="AW310" t="str">
            <v>Supervisión</v>
          </cell>
          <cell r="AX310" t="str">
            <v xml:space="preserve">KEVIN FERNANDO HENAO MARTINEZ </v>
          </cell>
          <cell r="AY310" t="str">
            <v>Cédula</v>
          </cell>
          <cell r="AZ310">
            <v>1152202917</v>
          </cell>
          <cell r="BA310">
            <v>9</v>
          </cell>
          <cell r="BB310" t="str">
            <v>Asesor, Código 1020 Grado 13</v>
          </cell>
          <cell r="BC310">
            <v>46049</v>
          </cell>
          <cell r="BD310">
            <v>46048</v>
          </cell>
          <cell r="BE310" t="str">
            <v>SEGUROS DEL ESTADO S.A.</v>
          </cell>
          <cell r="BF310" t="str">
            <v>2 CUMPLIMIENTO</v>
          </cell>
          <cell r="BG310" t="str">
            <v>1 PÓLIZA</v>
          </cell>
          <cell r="CJ310">
            <v>46229</v>
          </cell>
          <cell r="CK310">
            <v>0</v>
          </cell>
          <cell r="CN310">
            <v>46350000</v>
          </cell>
          <cell r="CO310" t="e">
            <v>#N/A</v>
          </cell>
          <cell r="CP310" t="e">
            <v>#N/A</v>
          </cell>
          <cell r="CQ310" t="e">
            <v>#N/A</v>
          </cell>
          <cell r="CR310">
            <v>80111600</v>
          </cell>
          <cell r="CS310" t="str">
            <v>https://community.secop.gov.co/Public/Tendering/OpportunityDetail/Index?noticeUID=CO1.NTC.9767423&amp;isFromPublicArea=True&amp;isModal=true&amp;asPopupView=true</v>
          </cell>
          <cell r="CT310" t="str">
            <v>En Ejecucion</v>
          </cell>
          <cell r="CU310">
            <v>46053</v>
          </cell>
          <cell r="CW310" t="str">
            <v>ENERO</v>
          </cell>
          <cell r="CX310" t="e">
            <v>#N/A</v>
          </cell>
          <cell r="CY310">
            <v>6</v>
          </cell>
          <cell r="CZ310" t="e">
            <v>#VALUE!</v>
          </cell>
        </row>
        <row r="311">
          <cell r="D311" t="str">
            <v>314-2026</v>
          </cell>
          <cell r="E311" t="str">
            <v>CPS-223-2026</v>
          </cell>
          <cell r="F311" t="str">
            <v>Contrato de Prestacion De Servicios Profesionales</v>
          </cell>
          <cell r="G311" t="str">
            <v>Contratación directa</v>
          </cell>
          <cell r="H311" t="str">
            <v>ALEXANDER HERNANDEZ CASAS</v>
          </cell>
          <cell r="I311" t="str">
            <v>Cédula</v>
          </cell>
          <cell r="J311">
            <v>1033748478</v>
          </cell>
          <cell r="K311">
            <v>9</v>
          </cell>
          <cell r="L311" t="str">
            <v>MASCULINO</v>
          </cell>
          <cell r="M311" t="str">
            <v>Natural</v>
          </cell>
          <cell r="N311" t="str">
            <v>Ninguno</v>
          </cell>
          <cell r="O311">
            <v>33868</v>
          </cell>
          <cell r="P311">
            <v>46192</v>
          </cell>
          <cell r="Q311">
            <v>33</v>
          </cell>
          <cell r="R311" t="str">
            <v>ADMINISTRADOR PUBLICO</v>
          </cell>
          <cell r="S311" t="str">
            <v>CALLE49CSUR#3A09</v>
          </cell>
          <cell r="T311" t="str">
            <v>BOGOTA D.C.</v>
          </cell>
          <cell r="U311" t="str">
            <v>COLOMBIA</v>
          </cell>
          <cell r="V311" t="str">
            <v>HERNANDEZCASASALEXANDER@GMAIL.COM</v>
          </cell>
          <cell r="W311">
            <v>3104180340</v>
          </cell>
          <cell r="X311" t="str">
            <v>NA</v>
          </cell>
          <cell r="Y311" t="str">
            <v>NA</v>
          </cell>
          <cell r="Z311" t="str">
            <v>Titulo profesional + titulo especializacion de 0 meses de experiencia profesional a 22 meses de experiencia profesional (Resolución 861 de 2025)</v>
          </cell>
          <cell r="AA311" t="str">
            <v>El contratista se obliga a prestar a la Entidad, con plena autonomía técnica y administrativa, los servicios profesionales especializados para brindar apoyo en el fortalecimiento del seguimiento y en el apoyo técnico, administrativo y financiero a la supervisión de los convenios y contratos adscritos al Viceministerio de Conocimiento, Innovación y Productividad y a sus Direcciones Técnicas.</v>
          </cell>
          <cell r="AB311" t="str">
            <v>2.2.2.1 Elaborar y articular las actividades de apoyo y seguimiento a la supervisión de los convenios
y contratos asociados a las áreas técnicas y al Despacho del Viceministerio de Conocimiento,
Innovación y Productividad.
2.2.2.2 Apoyar la evaluación de políticas asociadas a la misionalidad del Viceministerio de
Conocimiento, Innovación y Productividad, incluyendo los instrumentos y mecanismos definidos
para su ejecución.
2.2.2.3 Proporcionar la información requerida para atender solicitudes de ciudadanos, entes de
control y otros agentes internos y externos, garantizando calidad y oportunidad en la elaboración
de conceptos financieros, informes y presentaciones.
2.2.2.4 Realizar investigaciones, análisis y consolidación de datos necesarios para la elaboración
de reportes y presentaciones requeridas por el Viceministerio.
2.2.2.5 Brindar apoyo y soporte financiero al seguimiento y evaluación a proyectos de CTeI
asociado a los instrumentos de Beneficios Tributarios.
2.2.2.6 Acompañar al Viceministerio en la revisión y análisis de los procesos de contratación que
requieran estructuración financiera de costos, asegurando la correcta afectación de los proyectos
de inversión.
2.2.2.7 Hacer seguimiento al cumplimiento del Plan Anual de Adquisiciones (PAA) relacionado
con los proyectos de inversión del Viceministerio.
2.2.2.8 Apoyar la supervisión y evaluación del avance en la ejecución administrativa, técnica y
financiera de los contratos y convenios asignados al Viceministerio y sus Direcciones Técnicas,
identificando posibles riesgos asociados al incumplimiento de contratos y convenios, proponiendo
medidas preventivas o correctivas.
2.2.2.9 Verificar los lineamientos de los convenios y contratos establecidos en las normativas
legales y técnicas aplicables a cargo del Despacho del Viceministerio de Conocimiento, Innovación
y Productividad.
2.2.2.10 Apoyar la elaboración de recomendaciones para la mejora continua de los procesos
contractuales, con base en los análisis realizados previos a presentarse en Comités Institucionales.
2.2.2.11 Proveer asesoría financiera sobre la documentación e informes generados durante la
ejecución de los convenios y contratos las áreas técnicas y al Despacho del Viceministerio de
Conocimiento, Innovación y Productividad.
2.2.2.12 Facilitar la elaboración de actas, reportes y documentos de cierre relacionados con los
contratos y convenios asignados, asegurando su adecuada formalización y archivo del Despacho
del Viceministerio de Conocimiento, Innovación y Productividad.</v>
          </cell>
          <cell r="AC311" t="str">
            <v>2.2.2.1 Elaborar y articular las actividades de apoyo y seguimiento a la supervisión de los convenios y contratos asociados a las áreas técnicas y al Despacho del Viceministerio de Conocimiento, Innovación y Productividad.
2.2.2.2 Apoyar la evaluación de políticas asociadas a la misionalidad del Viceministerio de Conocimiento, Innovación y Productividad, incluyendo los instrumentos y mecanismos definidos para su ejecución.
2.2.2.3 Proporcionar la información requerida para atender solicitudes de ciudadanos, entes de control y otros agentes internos y externos, garantizando calidad y oportunidad en la elaboración de conceptos financieros, informes y presentaciones.
2.2.2.4 Realizar investigaciones, análisis y consolidación de datos necesarios para la elaboración de reportes y presentaciones requeridas por el Viceministerio.
2.2.2.5 Brindar apoyo y soporte financiero al seguimiento y evaluación a proyectos de CTeI asociado a los instrumentos de Beneficios Tributarios.
2.2.2.6 Acompañar al Viceministerio en la revisión y análisis de los procesos de contratación que requieran estructuración financiera de costos, asegurando la correcta afectación de los proyectos de inversión.
2.2.2.7 Hacer seguimiento al cumplimiento del Plan Anual de Adquisiciones (PAA) relacionado con los proyectos de inversión del Viceministerio.
2.2.2.8 Apoyar la supervisión y evaluación del avance en la ejecución administrativa, técnica y financiera de los contratos y convenios asignados al Viceministerio y sus Direcciones Técnicas, identificando posibles riesgos asociados al incumplimiento de contratos y convenios, proponiendo medidas preventivas o correctivas.
2.2.2.9 Verificar los lineamientos de los convenios y contratos establecidos en las normativas legales y técnicas aplicables a cargo del Despacho del Viceministerio de Conocimiento, Innovación y Productividad.
2.2.2.10 Apoyar la elaboración de recomendaciones para la mejora continua de los procesos contractuales, con base en los análisis realizados previos a presentarse en Comités Institucionales.
2.2.2.11 Proveer asesoría financiera sobre la documentación e informes generados durante la ejecución de los convenios y contratos las áreas técnicas y al Despacho del Viceministerio de Conocimiento, Innovación y Productividad.
2.2.2.12 Facilitar la elaboración de actas, reportes y documentos de cierre relacionados con los contratos y convenios asignados, asegurando su adecuada formalización y archivo del Despacho del Viceministerio de Conocimiento, Innovación y Productividad.</v>
          </cell>
          <cell r="AD311" t="str">
            <v>Viceministerio de Conocimiento, Innovación y Productividad</v>
          </cell>
          <cell r="AE311" t="str">
            <v>ANDRES FELIPE VALENCIA LOPEZ</v>
          </cell>
          <cell r="AF311">
            <v>75097407</v>
          </cell>
          <cell r="AG311" t="str">
            <v>Secretaria General</v>
          </cell>
          <cell r="AH311">
            <v>46049</v>
          </cell>
          <cell r="AI311">
            <v>46051</v>
          </cell>
          <cell r="AJ311">
            <v>46231</v>
          </cell>
          <cell r="AK311">
            <v>180</v>
          </cell>
          <cell r="AL311">
            <v>41387460</v>
          </cell>
          <cell r="AM311" t="str">
            <v>No</v>
          </cell>
          <cell r="AN311">
            <v>6897910</v>
          </cell>
          <cell r="AS311" t="str">
            <v>INVERSION</v>
          </cell>
          <cell r="AT311" t="str">
            <v>NACION</v>
          </cell>
          <cell r="AU311" t="str">
            <v>No</v>
          </cell>
          <cell r="AW311" t="str">
            <v>Supervisión</v>
          </cell>
          <cell r="AX311" t="str">
            <v>LUISA FERNANDA ROBAYO ORTIZ</v>
          </cell>
          <cell r="AY311" t="str">
            <v>Cédula</v>
          </cell>
          <cell r="AZ311">
            <v>1110544468</v>
          </cell>
          <cell r="BA311">
            <v>8</v>
          </cell>
          <cell r="BB311" t="str">
            <v>Gestor en Ciencia y Tecnología, Código 0153 Grado 13</v>
          </cell>
          <cell r="BC311">
            <v>46051</v>
          </cell>
          <cell r="BD311">
            <v>46050</v>
          </cell>
          <cell r="BE311" t="str">
            <v>SEGUROS DEL ESTADO S.A.</v>
          </cell>
          <cell r="BF311" t="str">
            <v>2 CUMPLIMIENTO</v>
          </cell>
          <cell r="BG311" t="str">
            <v>1 PÓLIZA</v>
          </cell>
          <cell r="CJ311">
            <v>46231</v>
          </cell>
          <cell r="CK311">
            <v>0</v>
          </cell>
          <cell r="CN311">
            <v>41387460</v>
          </cell>
          <cell r="CO311" t="e">
            <v>#N/A</v>
          </cell>
          <cell r="CP311" t="e">
            <v>#N/A</v>
          </cell>
          <cell r="CQ311" t="e">
            <v>#N/A</v>
          </cell>
          <cell r="CR311">
            <v>80111600</v>
          </cell>
          <cell r="CS311" t="str">
            <v>https://community.secop.gov.co/Public/Tendering/OpportunityDetail/Index?noticeUID=CO1.NTC.9809865&amp;isFromPublicArea=True&amp;isModal=true&amp;asPopupView=true</v>
          </cell>
          <cell r="CT311" t="str">
            <v>En Ejecucion</v>
          </cell>
          <cell r="CU311">
            <v>46053</v>
          </cell>
          <cell r="CW311" t="str">
            <v>ENERO</v>
          </cell>
          <cell r="CX311" t="e">
            <v>#N/A</v>
          </cell>
          <cell r="CY311">
            <v>2</v>
          </cell>
          <cell r="CZ311" t="e">
            <v>#VALUE!</v>
          </cell>
        </row>
        <row r="312">
          <cell r="D312" t="str">
            <v>315-2026</v>
          </cell>
          <cell r="E312" t="str">
            <v>CPS-224-2026</v>
          </cell>
          <cell r="F312" t="str">
            <v>Contrato de Prestacion De Servicios Profesionales</v>
          </cell>
          <cell r="G312" t="str">
            <v>Contratación directa</v>
          </cell>
          <cell r="H312" t="str">
            <v>INES YOHANNA CASTILLA LOZANO</v>
          </cell>
          <cell r="I312" t="str">
            <v>Cédula</v>
          </cell>
          <cell r="J312">
            <v>28548958</v>
          </cell>
          <cell r="K312">
            <v>5</v>
          </cell>
          <cell r="L312">
            <v>0</v>
          </cell>
          <cell r="M312" t="str">
            <v>Natural</v>
          </cell>
          <cell r="N312" t="str">
            <v>Ninguno</v>
          </cell>
          <cell r="O312">
            <v>29050</v>
          </cell>
          <cell r="P312">
            <v>46192</v>
          </cell>
          <cell r="Q312">
            <v>46</v>
          </cell>
          <cell r="R312" t="str">
            <v>ABOGADO</v>
          </cell>
          <cell r="S312" t="str">
            <v>CRA 69B N023C-36 TORRE 3 APTO 904</v>
          </cell>
          <cell r="T312" t="str">
            <v>IBAGUE</v>
          </cell>
          <cell r="U312" t="str">
            <v>COLOMBIA</v>
          </cell>
          <cell r="V312" t="str">
            <v>ABOGADAYOCAS3@GMAIL.COM</v>
          </cell>
          <cell r="W312">
            <v>3228632201</v>
          </cell>
          <cell r="X312" t="str">
            <v>NA</v>
          </cell>
          <cell r="Y312" t="str">
            <v>NA</v>
          </cell>
          <cell r="Z312" t="str">
            <v>Titulo profesional + titulo especializacion de 22 meses de experiencia profesional a 32 meses de experiencia profesional (Resolución 861 de 2025)</v>
          </cell>
          <cell r="AA312" t="str">
            <v>El contratista se obliga a prestar a la Entidad, con plena autonomía, técnica y administrativa, los servicios profesionales especializados para apoyar en la construcción de las iniciativas normativas y de agenda regulatoria, así como el apoyo en la revisión de los diferentes trámites jurídicos a cargo del despacho del Viceministerio de Conocimiento, innovación y Productividad.</v>
          </cell>
          <cell r="AB312" t="str">
            <v>2.2.2.1 Brindar apoyo en la gestión y revisión de actos administrativos, requerimientos ciudadanos, solicitudes,
peticiones, quejas y/o reclamos, y demás solicitudes que sean allegadas al viceministerio y estén relacionadas
con el objeto contractual, dentro de los términos establecidos por la ley.
2.2.2.2 Apoyar jurídicamente la estructuración de convenios, contratos, estudios previos, adiciones, otrosíes
y modificaciones en los tramites contractuales a cargo de el Viceministerio de conocimiento, Innovación y
Productividad, según corresponda.
2.2.2.3 Asistir en el redireccionamiento de compromisos y/o tareas del Viceministerio de Conocimiento,
Innovación y Productividad en articulación con las direcciones técnicas adscritas a este viceministerio o demás
dependencias de la entidad involucradas e informar el estado de estas al supervisor del contrato.
2.2.2.4 Apoyar en la construcción de reportes, memorias, actas, presentaciones y solicitudes requeridas por el
supervisor del contrato.
2.2.2.5 Apoyo la gestión de alistamiento precontractual, generación de documentos contractuales y
poscontractuales.
2.2.2.6. Realizar el acompañamiento en el componente legal, en lo que corresponda al Viceministerio de
Conocimiento, Innovación y Productividad, para la formulación de políticas, programas, proyectos o estrategias,
instrumentos y mecanismos de CTeL.
2.2.2.7 Apoyar la construcción de iniciativas legislativas relacionadas con las funciones del Viceministerio de
Conocimiento, Innovación y Productividad
2.2.2.8 Y demás actividades solicitadas por el supervisor.</v>
          </cell>
          <cell r="AC312" t="str">
            <v>2.2.2.1 Brindar apoyo en la gestión y revisión de actos administrativos, requerimientos ciudadanos, solicitudes, peticiones, quejas y/o reclamos, y demás solicitudes que sean allegadas al viceministerio y estén relacionadas con el objeto contractual, dentro de los términos establecidos por la ley.
2.2.2.2 Apoyar jurídicamente la estructuración de convenios, contratos, estudios previos, adiciones, otrosíes y modificaciones en los tramites contractuales a cargo de el Viceministerio de conocimiento, Innovación y Productividad, según corresponda.
2.2.2.3 Asistir en el redireccionamiento de compromisos y/o tareas del Viceministerio de Conocimiento, Innovación y Productividad en articulación con las direcciones técnicas adscritas a este viceministerio o demás dependencias de la entidad involucradas e informar el estado de estas al supervisor del contrato.
2.2.2.4 Apoyar en la construcción de reportes, memorias, actas, presentaciones y solicitudes requeridas por el supervisor del contrato.
2.2.2.5 Apoyo la gestión de alistamiento precontractual, generación de documentos contractuales y poscontractuales.
2.2.2.6. Realizar el acompañamiento en el componente legal, en lo que corresponda al Viceministerio de Conocimiento, Innovación y Productividad, para la formulación de políticas, programas, proyectos o estrategias, instrumentos y mecanismos de CTeL.
2.2.2.7 Apoyar la construcción de iniciativas legislativas relacionadas con las funciones del Viceministerio de Conocimiento, Innovación y Productividad
2.2.2.8 Y demás actividades solicitadas por el supervisor.</v>
          </cell>
          <cell r="AD312" t="str">
            <v>Viceministerio de Conocimiento, Innovación y Productividad</v>
          </cell>
          <cell r="AE312" t="str">
            <v>ANDRES FELIPE VALENCIA LOPEZ</v>
          </cell>
          <cell r="AF312">
            <v>75097407</v>
          </cell>
          <cell r="AG312" t="str">
            <v>Secretaria General</v>
          </cell>
          <cell r="AH312">
            <v>46049</v>
          </cell>
          <cell r="AI312">
            <v>46051</v>
          </cell>
          <cell r="AJ312">
            <v>46231</v>
          </cell>
          <cell r="AK312">
            <v>180</v>
          </cell>
          <cell r="AL312">
            <v>54000000</v>
          </cell>
          <cell r="AM312" t="str">
            <v>No</v>
          </cell>
          <cell r="AN312">
            <v>9000000</v>
          </cell>
          <cell r="AS312" t="str">
            <v>INVERSION</v>
          </cell>
          <cell r="AT312" t="str">
            <v>NACION</v>
          </cell>
          <cell r="AU312" t="str">
            <v>No</v>
          </cell>
          <cell r="AW312" t="str">
            <v>Supervisión</v>
          </cell>
          <cell r="AX312" t="str">
            <v>LUISA FERNANDA ROBAYO ORTIZ</v>
          </cell>
          <cell r="AY312" t="str">
            <v>Cédula</v>
          </cell>
          <cell r="AZ312">
            <v>1110544468</v>
          </cell>
          <cell r="BA312">
            <v>8</v>
          </cell>
          <cell r="BB312" t="str">
            <v>Gestor en Ciencia y Tecnología, Código 0153 Grado 13</v>
          </cell>
          <cell r="BC312">
            <v>46051</v>
          </cell>
          <cell r="BD312">
            <v>46050</v>
          </cell>
          <cell r="BE312" t="str">
            <v>ASEGURADORA SOLIDARIA DE COLOMBIA</v>
          </cell>
          <cell r="BF312" t="str">
            <v>2 CUMPLIMIENTO</v>
          </cell>
          <cell r="BG312" t="str">
            <v>1 PÓLIZA</v>
          </cell>
          <cell r="CJ312">
            <v>46231</v>
          </cell>
          <cell r="CK312">
            <v>0</v>
          </cell>
          <cell r="CN312">
            <v>54000000</v>
          </cell>
          <cell r="CO312" t="e">
            <v>#N/A</v>
          </cell>
          <cell r="CP312" t="e">
            <v>#N/A</v>
          </cell>
          <cell r="CQ312" t="e">
            <v>#N/A</v>
          </cell>
          <cell r="CR312">
            <v>80111600</v>
          </cell>
          <cell r="CS312" t="str">
            <v>https://community.secop.gov.co/Public/Tendering/OpportunityDetail/Index?noticeUID=CO1.NTC.9814250&amp;isFromPublicArea=True&amp;isModal=true&amp;asPopupView=true</v>
          </cell>
          <cell r="CT312" t="str">
            <v>En Ejecucion</v>
          </cell>
          <cell r="CU312">
            <v>46053</v>
          </cell>
          <cell r="CW312" t="str">
            <v>ENERO</v>
          </cell>
          <cell r="CX312" t="e">
            <v>#N/A</v>
          </cell>
          <cell r="CY312">
            <v>6</v>
          </cell>
          <cell r="CZ312" t="e">
            <v>#VALUE!</v>
          </cell>
        </row>
        <row r="313">
          <cell r="D313" t="str">
            <v>316-2026</v>
          </cell>
          <cell r="E313" t="str">
            <v>CPS-225-2026</v>
          </cell>
          <cell r="F313" t="str">
            <v>Contrato de Prestacion De Servicios Profesionales</v>
          </cell>
          <cell r="G313" t="str">
            <v>Contratación directa</v>
          </cell>
          <cell r="H313" t="str">
            <v>MARIA PAULA PARADA CHAPARRO</v>
          </cell>
          <cell r="I313" t="str">
            <v>Cédula</v>
          </cell>
          <cell r="J313">
            <v>1031183233</v>
          </cell>
          <cell r="K313">
            <v>8</v>
          </cell>
          <cell r="L313" t="str">
            <v>FEMENINO</v>
          </cell>
          <cell r="M313" t="str">
            <v>Natural</v>
          </cell>
          <cell r="N313" t="str">
            <v>Ninguno</v>
          </cell>
          <cell r="O313">
            <v>36446</v>
          </cell>
          <cell r="P313">
            <v>46192</v>
          </cell>
          <cell r="Q313">
            <v>26</v>
          </cell>
          <cell r="R313" t="str">
            <v>ADMINISTRADOR PUBLICO</v>
          </cell>
          <cell r="S313" t="str">
            <v>CARRERA 22F 58A 79 SUR</v>
          </cell>
          <cell r="T313" t="str">
            <v>BOGOTA D.C.</v>
          </cell>
          <cell r="U313" t="str">
            <v>COLOMBIA</v>
          </cell>
          <cell r="V313" t="str">
            <v>MARIA.PARADA610@ESAP.GOV.CO</v>
          </cell>
          <cell r="W313">
            <v>6013060663</v>
          </cell>
          <cell r="X313" t="str">
            <v>NA</v>
          </cell>
          <cell r="Y313" t="str">
            <v>NA</v>
          </cell>
          <cell r="Z313" t="str">
            <v>Titulo profesional + titulo especializacion de 0 meses de experiencia profesional a 22 meses de experiencia profesional (Resolución 861 de 2025)</v>
          </cell>
          <cell r="AA313" t="str">
            <v>El contratista se obliga a prestar a la Entidad, con plena autonomía técnica y administrativa, servicios profesionales especializados para apoyar al Viceministerio de Conocimiento, Innovación y Productividad en la elaboración de políticas públicas, así como en la gestión, análisis, trámite y elaboración de respuestas a las peticiones, quejas, reclamos, sugerencias y denuncias PQRSd de su competencia, y en el acompañamiento técnico en temas relacionados con el Congreso de la República.</v>
          </cell>
          <cell r="AB313" t="str">
            <v>2.2.2.1. Brindar apoyo técnico al Viceministerio de Conocimiento, Innovación y Productividad en el
diseño, formulación, implementación, análisis, seguimiento y evaluación de las políticas públicas en materia de
ciencia, tecnología e innovación, de conformidad con los lineamientos institucionales y la normatividad vigente.
2.2.2.2. Realizar el seguimiento, consolidación y reporte de la información asociada a los documentos CONPES
4069, 4129, 4130 y aquellos que se encuentren relacionados con ciencia, tecnología e innovación, conforme
a los requerimientos del Viceministerio.
2.2.2.3. Apoyar la implementación de las Políticas de Innovación e Instrumentos de Orientación Misional
(PIIOM) lideradas por el Viceministerio, así como la gestión y seguimiento de las acciones y
compromisos derivados de las mismas.
2.2.2.4. Apoyar la operación y el funcionamiento de las instancias de gobernanza del Sistema Nacional de
Ciencia, Tecnología e Innovación (SNCTeI), con énfasis en los comités estratégicos y órganos
colegiados de la competencia del Viceministerio.
2.2.2.5. Brindar acompañamiento técnico en los asuntos relacionados con el Congreso de la
República, incluyendo el seguimiento legislativo, la elaboración de insumos técnicos y el análisis de
iniciativas, proposiciones o requerimientos de orden parlamentario que sean de competencia del Viceministerio.
2.2.2.6. Participar en mesas de trabajo, reuniones técnicas y espacios de articulación interinstitucional con los
actores del Sistema Nacional de Ciencia, Tecnología e Innovación, cuando sea requerido, aportando
insumos técnicos y recomendaciones para la toma de decisiones.
2.2.2.7. Apoyar el diseño y elaboración de términos de referencia de convocatorias, invitaciones y
demás modalidades de mecanismos de ciencia, tecnología e innovación, de acuerdo con los lineamientos
definidos por el Viceministerio.
2.2.2.8. Brindar apoyo en la gestión, análisis y revisión de los requerimientos ciudadanos,
solicitudes, peticiones, quejas y reclamos (PQRS), así como de las demás solicitudes que sean allegadas al
Viceministerio y se relacionen con el objeto contractual, dentro de los términos establecidos por la ley.
2.2.2.9. Cumplir las demás obligaciones que, siendo coherentes con el objeto del contrato, le sean
asignadas por el supervisor de este.</v>
          </cell>
          <cell r="AC313" t="str">
            <v>2.2.2.1. Brindar apoyo técnico al Viceministerio de Conocimiento, Innovación y Productividad en el diseño, formulación, implementación, análisis, seguimiento y evaluación de las políticas públicas en materia de ciencia, tecnología e innovación, de conformidad con los lineamientos institucionales y la normatividad vigente.
2.2.2.2. Realizar el seguimiento, consolidación y reporte de la información asociada a los documentos CONPES 4069, 4129, 4130 y aquellos que se encuentren relacionados con ciencia, tecnología e innovación, conforme a los requerimientos del Viceministerio.
2.2.2.3. Apoyar la implementación de las Políticas de Innovación e Instrumentos de Orientación Misional (PIIOM) lideradas por el Viceministerio, así como la gestión y seguimiento de las acciones y compromisos derivados de las mismas.
2.2.2.4. Apoyar la operación y el funcionamiento de las instancias de gobernanza del Sistema Nacional de Ciencia, Tecnología e Innovación (SNCTeI), con énfasis en los comités estratégicos y órganos colegiados de la competencia del Viceministerio.
2.2.2.5. Brindar acompañamiento técnico en los asuntos relacionados con el Congreso de la República, incluyendo el seguimiento legislativo, la elaboración de insumos técnicos y el análisis de iniciativas, proposiciones o requerimientos de orden parlamentario que sean de competencia del Viceministerio.
2.2.2.6. Participar en mesas de trabajo, reuniones técnicas y espacios de articulación interinstitucional con los actores del Sistema Nacional de Ciencia, Tecnología e Innovación, cuando sea requerido, aportando insumos técnicos y recomendaciones para la toma de decisiones.
2.2.2.7. Apoyar el diseño y elaboración de términos de referencia de convocatorias, invitaciones y demás modalidades de mecanismos de ciencia, tecnología e innovación, de acuerdo con los lineamientos definidos por el Viceministerio.
2.2.2.8. Brindar apoyo en la gestión, análisis y revisión de los requerimientos ciudadanos, solicitudes, peticiones, quejas y reclamos (PQRS), así como de las demás solicitudes que sean allegadas al Viceministerio y se relacionen con el objeto contractual, dentro de los términos establecidos por la ley.
2.2.2.9. Cumplir las demás obligaciones que, siendo coherentes con el objeto del contrato, le sean asignadas por el supervisor de este.</v>
          </cell>
          <cell r="AD313" t="str">
            <v>Viceministerio de Conocimiento, Innovación y Productividad</v>
          </cell>
          <cell r="AE313" t="str">
            <v>ANDRES FELIPE VALENCIA LOPEZ</v>
          </cell>
          <cell r="AF313">
            <v>75097407</v>
          </cell>
          <cell r="AG313" t="str">
            <v>Secretaria General</v>
          </cell>
          <cell r="AH313">
            <v>46049</v>
          </cell>
          <cell r="AI313">
            <v>46050</v>
          </cell>
          <cell r="AJ313">
            <v>46230</v>
          </cell>
          <cell r="AK313">
            <v>180</v>
          </cell>
          <cell r="AL313">
            <v>41387460</v>
          </cell>
          <cell r="AM313" t="str">
            <v>No</v>
          </cell>
          <cell r="AN313">
            <v>6897910</v>
          </cell>
          <cell r="AS313" t="str">
            <v>INVERSION</v>
          </cell>
          <cell r="AT313" t="str">
            <v>NACION</v>
          </cell>
          <cell r="AU313" t="str">
            <v>No</v>
          </cell>
          <cell r="AW313" t="str">
            <v>Supervisión</v>
          </cell>
          <cell r="AX313" t="str">
            <v>LUISA FERNANDA ROBAYO ORTIZ</v>
          </cell>
          <cell r="AY313" t="str">
            <v>Cédula</v>
          </cell>
          <cell r="AZ313">
            <v>1110544468</v>
          </cell>
          <cell r="BA313">
            <v>8</v>
          </cell>
          <cell r="BB313" t="str">
            <v>Gestor en Ciencia y Tecnología, Código 0153 Grado 13</v>
          </cell>
          <cell r="BC313">
            <v>46050</v>
          </cell>
          <cell r="BD313">
            <v>46049</v>
          </cell>
          <cell r="BE313" t="str">
            <v>SEGUROS DEL ESTADO S.A.</v>
          </cell>
          <cell r="BF313" t="str">
            <v>2 CUMPLIMIENTO</v>
          </cell>
          <cell r="BG313" t="str">
            <v>1 PÓLIZA</v>
          </cell>
          <cell r="CJ313">
            <v>46230</v>
          </cell>
          <cell r="CK313">
            <v>0</v>
          </cell>
          <cell r="CN313">
            <v>41387460</v>
          </cell>
          <cell r="CO313" t="e">
            <v>#N/A</v>
          </cell>
          <cell r="CP313" t="e">
            <v>#N/A</v>
          </cell>
          <cell r="CQ313" t="e">
            <v>#N/A</v>
          </cell>
          <cell r="CR313">
            <v>80111600</v>
          </cell>
          <cell r="CS313" t="str">
            <v>https://community.secop.gov.co/Public/Tendering/OpportunityDetail/Index?noticeUID=CO1.NTC.9810749&amp;isFromPublicArea=True&amp;isModal=true&amp;asPopupView=true</v>
          </cell>
          <cell r="CT313" t="str">
            <v>En Ejecucion</v>
          </cell>
          <cell r="CU313">
            <v>46053</v>
          </cell>
          <cell r="CW313" t="str">
            <v>ENERO</v>
          </cell>
          <cell r="CX313" t="e">
            <v>#N/A</v>
          </cell>
          <cell r="CY313">
            <v>3</v>
          </cell>
          <cell r="CZ313" t="e">
            <v>#VALUE!</v>
          </cell>
        </row>
        <row r="314">
          <cell r="D314" t="str">
            <v>317-2026</v>
          </cell>
          <cell r="E314" t="str">
            <v>CPS-226-2026</v>
          </cell>
          <cell r="F314" t="str">
            <v>Contrato de Prestacion De Servicios Profesionales</v>
          </cell>
          <cell r="G314" t="str">
            <v>Contratación directa</v>
          </cell>
          <cell r="H314" t="str">
            <v>JOSE OSCAR ZAMBRANO CANCHALA</v>
          </cell>
          <cell r="I314" t="str">
            <v>Cédula</v>
          </cell>
          <cell r="J314">
            <v>13070411</v>
          </cell>
          <cell r="K314">
            <v>0</v>
          </cell>
          <cell r="L314">
            <v>0</v>
          </cell>
          <cell r="M314" t="str">
            <v>Natural</v>
          </cell>
          <cell r="N314" t="str">
            <v>Ninguno</v>
          </cell>
          <cell r="O314">
            <v>29600</v>
          </cell>
          <cell r="P314">
            <v>46192</v>
          </cell>
          <cell r="Q314">
            <v>45</v>
          </cell>
          <cell r="R314" t="str">
            <v>LICENCIADO EN INFORMATICA</v>
          </cell>
          <cell r="S314" t="str">
            <v xml:space="preserve">CARRERA 37  # 55 30 NICOLAS DE FEDERMAN </v>
          </cell>
          <cell r="T314" t="str">
            <v>CUMBAL</v>
          </cell>
          <cell r="U314" t="str">
            <v>COLOMBIA</v>
          </cell>
          <cell r="V314" t="str">
            <v>OSCARZAMBRANOC@GMAIL.COM</v>
          </cell>
          <cell r="W314">
            <v>3007782893</v>
          </cell>
          <cell r="X314" t="str">
            <v>NA</v>
          </cell>
          <cell r="Y314" t="str">
            <v>NA</v>
          </cell>
          <cell r="Z314" t="str">
            <v>Titulo profesional + titulo especializacion de 22 meses de experiencia profesional a 32 meses de experiencia profesional (Resolución 861 de 2025)</v>
          </cell>
          <cell r="AA314" t="str">
            <v>Prestar a la entidad, con plena autonomía técnica y administrativa, servicios profesionales a la Dirección de Ciencia para coordinar técnicamente la planeación, estructuración, articulación, seguimiento y desarrollo de los mecanismos, instrumentos y convocatorias de ciencia, tecnología e innovación CTeI que adelante dicha Dirección, brindando acompañamiento técnico y metodológico, y elaborando los insumos necesarios para su adecuada implementación, de conformidad con los lineamientos  técnicos, normativos y
estratégicos definidos por la entidad.</v>
          </cell>
          <cell r="AB314" t="str">
            <v>2.2.2.1. Apoyar en la coordinación técnicamente la planeación y estructuración de los mecanismos,
instrumentos y convocatorias de ciencia, tecnología e innovación –CTeI– que adelante la Dirección de Ciencia,
conforme a los lineamientos técnicos, normativos y estratégicos definidos por la entidad.
2.2.2.2 Articular técnicamente los equipos de trabajo, dependencias internas y actores externos que participen
en el diseño y desarrollo de los mecanismos y convocatorias de CTeI, garantizando la coherencia técnica de
las actividades y productos.
2.2.2.3. Realizar el seguimiento técnico a la ejecución de los mecanismos y convocatorias de CTeI, verificando
el cumplimiento de cronogramas, actividades, hitos y productos definidos por la Dirección de Ciencia.
2.2.2.4. Apoyar la elaboración, revisión y consolidación de documentos técnicos, términos de referencia, guías,
formatos e instrumentos asociados a los mecanismos y convocatorias de CTeI.
2.2.2.5. Apoyar en la Coordinación técnicamente los procesos de evaluación, análisis y verificación de la
información y requisitos presentados en el marco de los mecanismos y convocatorias, de conformidad con los
criterios y procedimientos definidos por la Dirección de Ciencia.
2.2.2.6. Preparar insumos técnicos, conceptuales y metodológicos que sirvan de soporte para la toma de
decisiones de la Dirección de Ciencia, sin perjuicio de las competencias decisorias propias de la entidad.
2.2.2.7. Apoyar técnicamente la instalación, desarrollo y cierre de comités, consejos o instancias de
coordinación relacionadas con los mecanismos y convocatorias de CTeI, incluyendo la preparación de agendas,
presentaciones y relatorías.
2.2.2.8. Elaborar y presentar informes técnicos periódicos sobre el avance, resultados, alertas y
recomendaciones relacionadas con los mecanismos y convocatorias de CTeI, en los términos y periodicidad
definidos por la Dirección de Ciencia.
2.2.2.9. Garantizar la confidencialidad, reserva y adecuado manejo de la información a la que tenga acceso con
ocasión de la ejecución del contrato, de conformidad con la normatividad vigente y las políticas institucionales.
2.2.2.10. Asistir a las reuniones, sesiones, comités, y demás actividades relacionadas que le asigne el
supervisor del contrato.
2.2.2.11. Las demás actividades de apoyo que le asigne el supervisor del contrato, siempre que guarden
relación directa con el objeto y la naturaleza del contrato.</v>
          </cell>
          <cell r="AC314" t="str">
            <v>2.2.2.1. Apoyar en la coordinación técnicamente la planeación y estructuración de los mecanismos, instrumentos y convocatorias de ciencia, tecnología e innovación –CTeI– que adelante la Dirección de Ciencia, conforme a los lineamientos técnicos, normativos y estratégicos definidos por la entidad.
2.2.2.2 Articular técnicamente los equipos de trabajo, dependencias internas y actores externos que participen en el diseño y desarrollo de los mecanismos y convocatorias de CTeI, garantizando la coherencia técnica de las actividades y productos.
2.2.2.3. Realizar el seguimiento técnico a la ejecución de los mecanismos y convocatorias de CTeI, verificando el cumplimiento de cronogramas, actividades, hitos y productos definidos por la Dirección de Ciencia.
2.2.2.4. Apoyar la elaboración, revisión y consolidación de documentos técnicos, términos de referencia, guías, formatos e instrumentos asociados a los mecanismos y convocatorias de CTeI.
2.2.2.5. Apoyar en la Coordinación técnicamente los procesos de evaluación, análisis y verificación de la información y requisitos presentados en el marco de los mecanismos y convocatorias, de conformidad con los criterios y procedimientos definidos por la Dirección de Ciencia.
2.2.2.6. Preparar insumos técnicos, conceptuales y metodológicos que sirvan de soporte para la toma de decisiones de la Dirección de Ciencia, sin perjuicio de las competencias decisorias propias de la entidad.
2.2.2.7. Apoyar técnicamente la instalación, desarrollo y cierre de comités, consejos o instancias de coordinación relacionadas con los mecanismos y convocatorias de CTeI, incluyendo la preparación de agendas, presentaciones y relatorías.
2.2.2.8. Elaborar y presentar informes técnicos periódicos sobre el avance, resultados, alertas y recomendaciones relacionadas con los mecanismos y convocatorias de CTeI, en los términos y periodicidad definidos por la Dirección de Ciencia.
2.2.2.9. Garantizar la confidencialidad, reserva y adecuado manejo de la información a la que tenga acceso con ocasión de la ejecución del contrato, de conformidad con la normatividad vigente y las políticas institucionales.
2.2.2.10. Asistir a las reuniones, sesiones, comités, y demás actividades relacionadas que le asigne el supervisor del contrato.
2.2.2.11. Las demás actividades de apoyo que le asigne el supervisor del contrato, siempre que guarden relación directa con el objeto y la naturaleza del contrato.</v>
          </cell>
          <cell r="AD314" t="str">
            <v>Dirección de Ciencia</v>
          </cell>
          <cell r="AE314" t="str">
            <v>ANDRES FELIPE VALENCIA LOPEZ</v>
          </cell>
          <cell r="AF314">
            <v>75097407</v>
          </cell>
          <cell r="AG314" t="str">
            <v>Secretaria General</v>
          </cell>
          <cell r="AH314">
            <v>46049</v>
          </cell>
          <cell r="AI314">
            <v>46051</v>
          </cell>
          <cell r="AJ314">
            <v>46231</v>
          </cell>
          <cell r="AK314">
            <v>180</v>
          </cell>
          <cell r="AL314">
            <v>46350000</v>
          </cell>
          <cell r="AM314" t="str">
            <v>No</v>
          </cell>
          <cell r="AN314">
            <v>7725000</v>
          </cell>
          <cell r="AS314" t="str">
            <v>INVERSION</v>
          </cell>
          <cell r="AT314" t="str">
            <v>NACION</v>
          </cell>
          <cell r="AU314" t="str">
            <v>No</v>
          </cell>
          <cell r="AW314" t="str">
            <v>Supervisión</v>
          </cell>
          <cell r="AX314" t="str">
            <v xml:space="preserve">KEVIN FERNANDO HENAO MARTINEZ </v>
          </cell>
          <cell r="AY314" t="str">
            <v>Cédula</v>
          </cell>
          <cell r="AZ314">
            <v>1152202917</v>
          </cell>
          <cell r="BA314">
            <v>9</v>
          </cell>
          <cell r="BB314" t="str">
            <v>Asesor, Código 1020 Grado 13</v>
          </cell>
          <cell r="BC314">
            <v>46051</v>
          </cell>
          <cell r="BD314">
            <v>46050</v>
          </cell>
          <cell r="BE314" t="str">
            <v>SEGUROS DEL ESTADO S.A.</v>
          </cell>
          <cell r="BF314" t="str">
            <v>2 CUMPLIMIENTO</v>
          </cell>
          <cell r="BG314" t="str">
            <v>1 PÓLIZA</v>
          </cell>
          <cell r="CJ314">
            <v>46231</v>
          </cell>
          <cell r="CK314">
            <v>0</v>
          </cell>
          <cell r="CN314">
            <v>46350000</v>
          </cell>
          <cell r="CO314" t="e">
            <v>#N/A</v>
          </cell>
          <cell r="CP314" t="e">
            <v>#N/A</v>
          </cell>
          <cell r="CQ314" t="e">
            <v>#N/A</v>
          </cell>
          <cell r="CR314">
            <v>80111600</v>
          </cell>
          <cell r="CS314" t="str">
            <v>https://community.secop.gov.co/Public/Tendering/OpportunityDetail/Index?noticeUID=CO1.NTC.9790705&amp;isFromPublicArea=True&amp;isModal=true&amp;asPopupView=true</v>
          </cell>
          <cell r="CT314" t="str">
            <v>En Ejecucion</v>
          </cell>
          <cell r="CU314">
            <v>46053</v>
          </cell>
          <cell r="CW314" t="str">
            <v>ENERO</v>
          </cell>
          <cell r="CX314" t="e">
            <v>#N/A</v>
          </cell>
          <cell r="CY314">
            <v>0</v>
          </cell>
          <cell r="CZ314" t="e">
            <v>#VALUE!</v>
          </cell>
        </row>
        <row r="315">
          <cell r="D315" t="str">
            <v>318-2026</v>
          </cell>
          <cell r="E315" t="str">
            <v>DGR-CPS-044-2026</v>
          </cell>
          <cell r="F315" t="str">
            <v>Contrato de Prestacion De Servicios Profesionales</v>
          </cell>
          <cell r="G315" t="str">
            <v>Contratación directa</v>
          </cell>
          <cell r="H315" t="str">
            <v>CINDY DANIELA OSPINA MORENO
CEDIDO A: 
AARON DAVID FISCALL</v>
          </cell>
          <cell r="I315" t="e">
            <v>#N/A</v>
          </cell>
          <cell r="J315" t="str">
            <v>1049659211
CEDIDO A 1094943872</v>
          </cell>
          <cell r="K315" t="e">
            <v>#VALUE!</v>
          </cell>
          <cell r="L315" t="e">
            <v>#N/A</v>
          </cell>
          <cell r="M315" t="e">
            <v>#N/A</v>
          </cell>
          <cell r="N315" t="e">
            <v>#N/A</v>
          </cell>
          <cell r="O315" t="e">
            <v>#N/A</v>
          </cell>
          <cell r="P315">
            <v>46192</v>
          </cell>
          <cell r="Q315" t="e">
            <v>#N/A</v>
          </cell>
          <cell r="R315" t="e">
            <v>#N/A</v>
          </cell>
          <cell r="S315" t="e">
            <v>#N/A</v>
          </cell>
          <cell r="T315" t="e">
            <v>#N/A</v>
          </cell>
          <cell r="U315" t="e">
            <v>#N/A</v>
          </cell>
          <cell r="V315" t="e">
            <v>#N/A</v>
          </cell>
          <cell r="W315" t="e">
            <v>#N/A</v>
          </cell>
          <cell r="X315" t="e">
            <v>#N/A</v>
          </cell>
          <cell r="Y315" t="e">
            <v>#N/A</v>
          </cell>
          <cell r="Z315" t="str">
            <v>Titulo profesional + titulo especializacion de 0 meses de experiencia profesional a 22 meses de experiencia profesional (Resolución 861 de 2025)</v>
          </cell>
          <cell r="AA315" t="str">
            <v>Prestar sus servicios profesionales con plena autonomía, técnica, administrativa y financiera, para realizar el apoyo al seguimiento técnico y financiero de los contratos y convenios en el equipo de Vocaciones y Formación de la Dirección de  Gestión de Recursos para la CTeI</v>
          </cell>
          <cell r="AB315" t="str">
            <v>2.2.2.1 Apoyar la supervisión técnica, administrativa, financiera, contable y jurídica de los convenios y/o contratos que le sean asignados, cumpliendo con calidad, oportunidad y pertinencia de acuerdo con la normatividad,
manuales, guías y procedimientos; asociados a la supervisión de contratos y/o convenios.
2.2.2.2 Brindar apoyo técnico y/o financiero en la etapa precontractual de los procesos de la contratación derivada o directa que surjan de los mecanismos adelantados por la DGR.
2.2.2.3 Revisar los planes de trabajo operativos, en los cuales se detallen la ejecución presupuestal y las actividades
en el marco de los contratos y/o convenios adelantados por la DGR.
2.2.2.4 Apoyar y gestionar las actividades necesarias para la oportuna aprobación de los desembolsos de recursos a
que dé Iugar la ejecución de los convenios y/o contratos.
2.2.2.5 Gestionar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 entregar oportunamente los informes de supervisión técnicos y/o financieros de los contratos y/o
convenios a cargo de la DGR conforme a los compromisos pactados.
2.2.2.7 Proporcionar los insumos necesarios para atender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y/o preparar los insumos necesarios para los comités, reuniones, mesas de trabajo y/o visitas de campo
requeridas para la correcta ejecución del contrato y/o convenio y elaborar los soportes documentales, bajo la
coordinación del supervisor(a) o cuando sea requerido según la gestión contractual.
2.2.2.9 Gestionar el proceso de liquidación de los convenios y/o contratos asignados, mediante la revisión integral del expediente, elaboración de los documentos y subsanaciones, dentro del término pactado en cada uno de ellos y
demás gestiones necesarias 
2.2.2.10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2.2.2.11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2.2.2.12 Realizar sus actividades de acuerdo con la organización y planificación del equipo, asegurando el cumplimiento
de los objetivos establecidos por la DGR.
2.2.2.13 Las demás relacionadas con el objeto del contrato, y que sean necesarias y/o le sean solicitadas por el
supervisor</v>
          </cell>
          <cell r="AC315" t="str">
            <v>2.2.2.1 Apoyar la supervisión técnica, administrativa, financiera, contable y jurídica de los convenios y/o contratos que le sean asignados, cumpliendo con calidad, oportunidad y pertinencia de acuerdo con la normatividad, manuales, guías y procedimientos; asociados a la supervisión de contratos y/o convenios.
2.2.2.2 Brindar apoyo técnico y/o financiero en la etapa precontractual de los procesos de la contratación derivada o directa que surjan de los mecanismos adelantados por la DGR.
2.2.2.3 Revisar los planes de trabajo operativos, en los cuales se detallen la ejecución presupuestal y las actividades en el marco de los contratos y/o convenios adelantados por la DGR.
2.2.2.4 Apoyar y gestionar las actividades necesarias para la oportuna aprobación de los desembolsos de recursos a que dé Iugar la ejecución de los convenios y/o contratos.
2.2.2.5 Gestionar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 entregar oportunamente los informes de supervisión técnicos y/o financieros de los contratos y/o convenios a cargo de la DGR conforme a los compromisos pactados.
2.2.2.7 Proporcionar los insumos necesarios para atender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y/o preparar los insumos necesarios para los comités, reuniones, mesas de trabajo y/o visitas de campo requeridas para la correcta ejecución del contrato y/o convenio y elaborar los soportes documentales, bajo la coordinación del supervisor(a) o cuando sea requerido según la gestión contractual.
2.2.2.9 Gestionar el proceso de liquidación de los convenios y/o contratos asignados, mediante la revisión integral del expediente, elaboración de los documentos y subsanaciones, dentro del término pactado en cada uno de ellos y demás gestiones necesarias 
2.2.2.10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2.2.2.11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2.2.2.12 Realizar sus actividades de acuerdo con la organización y planificación del equipo, asegurando el cumplimiento de los objetivos establecidos por la DGR.
2.2.2.13 Las demás relacionadas con el objeto del contrato, y que sean necesarias y/o le sean solicitadas por el supervisor</v>
          </cell>
          <cell r="AD315" t="str">
            <v>Dirección de Gestión de Recursos para la Ciencia, la Tecnología y la Innovación (CTel)</v>
          </cell>
          <cell r="AE315" t="str">
            <v>CAROLINA OTILIA MONTEALEGRE CASTILLO</v>
          </cell>
          <cell r="AF315">
            <v>20928128</v>
          </cell>
          <cell r="AG315" t="str">
            <v>Director de Gestión de Recursos para la Ciencia, la Tecnología y la Innovación (CTel)</v>
          </cell>
          <cell r="AH315">
            <v>46048</v>
          </cell>
          <cell r="AI315">
            <v>46051</v>
          </cell>
          <cell r="AJ315">
            <v>46231</v>
          </cell>
          <cell r="AK315">
            <v>180</v>
          </cell>
          <cell r="AL315">
            <v>40200000</v>
          </cell>
          <cell r="AM315" t="str">
            <v>No</v>
          </cell>
          <cell r="AN315">
            <v>6700000</v>
          </cell>
          <cell r="AO315">
            <v>7626</v>
          </cell>
          <cell r="AP315">
            <v>32126</v>
          </cell>
          <cell r="AQ315">
            <v>46050</v>
          </cell>
          <cell r="AR315" t="str">
            <v>C-3999-1000-1-53105B-
3999067-02</v>
          </cell>
          <cell r="AS315" t="str">
            <v>INVERSION</v>
          </cell>
          <cell r="AT315" t="str">
            <v>NACION</v>
          </cell>
          <cell r="AU315" t="str">
            <v>No</v>
          </cell>
          <cell r="AW315" t="str">
            <v>Supervisión</v>
          </cell>
          <cell r="AX315" t="str">
            <v>CAROLINA OTILIA MONTEALEGRE CASTILLO</v>
          </cell>
          <cell r="AY315" t="str">
            <v>Cédula</v>
          </cell>
          <cell r="AZ315">
            <v>20928128</v>
          </cell>
          <cell r="BA315">
            <v>0</v>
          </cell>
          <cell r="BB315" t="str">
            <v>Director de Gestión de Recursos para la Ciencia la Tecnologia e Innovacion (CTeI)</v>
          </cell>
          <cell r="BC315">
            <v>46051</v>
          </cell>
          <cell r="BD315">
            <v>46048</v>
          </cell>
          <cell r="BE315" t="str">
            <v>SEGUROS DEL ESTADO S.A.</v>
          </cell>
          <cell r="BF315" t="str">
            <v>2 CUMPLIMIENTO</v>
          </cell>
          <cell r="BG315" t="str">
            <v>1 PÓLIZA</v>
          </cell>
          <cell r="CD315">
            <v>46112</v>
          </cell>
          <cell r="CE315">
            <v>59026</v>
          </cell>
          <cell r="CF315">
            <v>26353333</v>
          </cell>
          <cell r="CJ315">
            <v>46231</v>
          </cell>
          <cell r="CK315">
            <v>0</v>
          </cell>
          <cell r="CM315" t="str">
            <v>CEDIDO A: 
AARON DAVID FISCALL</v>
          </cell>
          <cell r="CN315">
            <v>40200000</v>
          </cell>
          <cell r="CO315" t="e">
            <v>#N/A</v>
          </cell>
          <cell r="CP315" t="e">
            <v>#N/A</v>
          </cell>
          <cell r="CQ315" t="e">
            <v>#N/A</v>
          </cell>
          <cell r="CR315">
            <v>80111600</v>
          </cell>
          <cell r="CS315" t="str">
            <v>https://community.secop.gov.co/Public/Tendering/OpportunityDetail/Index?noticeUID=CO1.NTC.9793912&amp;isFromPublicArea=True&amp;isModal=true&amp;asPopupView=true</v>
          </cell>
          <cell r="CT315" t="str">
            <v>En Ejecucion</v>
          </cell>
          <cell r="CU315">
            <v>46053</v>
          </cell>
          <cell r="CV315">
            <v>46112</v>
          </cell>
          <cell r="CW315" t="str">
            <v>ENERO</v>
          </cell>
          <cell r="CX315" t="e">
            <v>#N/A</v>
          </cell>
          <cell r="CY315" t="e">
            <v>#VALUE!</v>
          </cell>
          <cell r="CZ315" t="e">
            <v>#N/A</v>
          </cell>
        </row>
        <row r="316">
          <cell r="D316" t="str">
            <v>319-2026</v>
          </cell>
          <cell r="E316" t="str">
            <v>CPS-227-2026</v>
          </cell>
          <cell r="F316" t="str">
            <v>Contrato de Prestacion De Servicios Profesionales</v>
          </cell>
          <cell r="G316" t="str">
            <v>Contratación directa</v>
          </cell>
          <cell r="H316" t="str">
            <v>CARLOS ANDRES REYES JAIME</v>
          </cell>
          <cell r="I316" t="str">
            <v>Cédula</v>
          </cell>
          <cell r="J316">
            <v>1032448290</v>
          </cell>
          <cell r="K316">
            <v>0</v>
          </cell>
          <cell r="L316" t="str">
            <v>MASCULINO</v>
          </cell>
          <cell r="M316" t="str">
            <v>Natural</v>
          </cell>
          <cell r="N316" t="str">
            <v>Ninguno</v>
          </cell>
          <cell r="O316">
            <v>33630</v>
          </cell>
          <cell r="P316">
            <v>46192</v>
          </cell>
          <cell r="Q316">
            <v>34</v>
          </cell>
          <cell r="R316" t="str">
            <v>ABOGADO</v>
          </cell>
          <cell r="S316" t="str">
            <v>CARRERA 7 #33-91</v>
          </cell>
          <cell r="T316" t="str">
            <v>DUITAMA</v>
          </cell>
          <cell r="U316" t="str">
            <v>COLOMBIA</v>
          </cell>
          <cell r="V316" t="str">
            <v>CARLOS_REYES9227@HOTMAIL.COM</v>
          </cell>
          <cell r="W316">
            <v>3158256378</v>
          </cell>
          <cell r="X316" t="str">
            <v>NA</v>
          </cell>
          <cell r="Y316" t="str">
            <v>NA</v>
          </cell>
          <cell r="Z316" t="str">
            <v>Titulo profesional + titulo especializacion de 22 meses de experiencia profesional a 32 meses de experiencia profesional (Resolución 861 de 2025)</v>
          </cell>
          <cell r="AA316" t="str">
            <v>El CONTRATISTA se compromete a prestar a la ENTIDAD, con plena autonomía técnica y administrativa, servicios profesionales especializados y orientación jurídica a la Oficina de Tecnologías y Sistemas de Información (OTSI), para apoyar la estructuración, análisis, seguimiento y administración de los procesos de contratación, asegurando su alineación con la normativa aplicable y los lineamientos del Ministerio de Ciencia, Tecnología e Innovación.</v>
          </cell>
          <cell r="AB316" t="str">
            <v>2.2.2.1. Asistir técnicamente a la OTSI en la planeación de la contratación, mediante la
elaboración de insumos para la definición y actualización de las hojas de ruta de
contratación y del Plan Anual de Adquisiciones (PAA), conforme a las necesidades
identificadas por la ENTIDAD.
2.2.2.2. Analizar y formular estrategias de contratación, modalidades de selección y análisis del
sector, mediante la emisión de conceptos técnicos y jurídicos, en observancia de la
normativa vigente y los lineamientos de Colombia Compra Eficiente.
2.2.2.3. Realizar estudios técnicos y económicos derivados de estudios de mercado y
evaluaciones de viabilidad de alternativas requeridas por la OTSI, como insumo para la
toma de decisiones institucionales.
2.2.2.4. Estructurar y revisar fichas técnicas, estudios previos, términos de referencia, pliegos
de condiciones y demás documentos contractuales de los procesos de contratación de
la OTSI, cuando sea requerido por la ENTIDAD.
2.2.2.5. Elaborar conceptos jurídicos especializados durante las etapas del ciclo de vida de los
procesos contractuales de la OTSI, mediante la elaboración de conceptos, revisión de documentos y generación de insumos jurídicos, sin asumir funciones de supervisión,
coordinación operativa o toma de decisiones institucionales cuando sea requerido por
la entidad.
2.2.2.6. Contribuir a la articulación técnica con los grupos de trabajo de la OTSI y las
dependencias relacionadas la identificación de necesidades de contratación y la
definición de especificaciones técnicas, conforme a los requerimientos institucionales.
2.2.2.7. Elaborar informes técnicos y jurídicos sobre el estado general de la contratación de la
OTSI y del Plan Anual de Adquisiciones, incluyendo alertas y recomendaciones para
facilitar la toma de decisiones institucionales.
2.2.2.8. Formular y actualizar propuestas de lineamientos de trabajo relacionados con la gestión
de la contratación de tecnologías de la información, promoviendo la mejora continua y
el cumplimiento normativo.</v>
          </cell>
          <cell r="AC316" t="str">
            <v>2.2.2.1. Asistir técnicamente a la OTSI en la planeación de la contratación, mediante la elaboración de insumos para la definición y actualización de las hojas de ruta de contratación y del Plan Anual de Adquisiciones (PAA), conforme a las necesidades identificadas por la ENTIDAD.
2.2.2.2. Analizar y formular estrategias de contratación, modalidades de selección y análisis del sector, mediante la emisión de conceptos técnicos y jurídicos, en observancia de la normativa vigente y los lineamientos de Colombia Compra Eficiente.
2.2.2.3. Realizar estudios técnicos y económicos derivados de estudios de mercado y evaluaciones de viabilidad de alternativas requeridas por la OTSI, como insumo para la toma de decisiones institucionales.
2.2.2.4. Estructurar y revisar fichas técnicas, estudios previos, términos de referencia, pliegos de condiciones y demás documentos contractuales de los procesos de contratación de la OTSI, cuando sea requerido por la ENTIDAD.
2.2.2.5. Elaborar conceptos jurídicos especializados durante las etapas del ciclo de vida de los procesos contractuales de la OTSI, mediante la elaboración de conceptos, revisión de documentos y generación de insumos jurídicos, sin asumir funciones de supervisión, coordinación operativa o toma de decisiones institucionales cuando sea requerido por la entidad.
2.2.2.6. Contribuir a la articulación técnica con los grupos de trabajo de la OTSI y las dependencias relacionadas la identificación de necesidades de contratación y la definición de especificaciones técnicas, conforme a los requerimientos institucionales.
2.2.2.7. Elaborar informes técnicos y jurídicos sobre el estado general de la contratación de la OTSI y del Plan Anual de Adquisiciones, incluyendo alertas y recomendaciones para facilitar la toma de decisiones institucionales.
2.2.2.8. Formular y actualizar propuestas de lineamientos de trabajo relacionados con la gestión de la contratación de tecnologías de la información, promoviendo la mejora continua y el cumplimiento normativo.</v>
          </cell>
          <cell r="AD316" t="str">
            <v>Oficina de Tecnologías y Sistemas de Información</v>
          </cell>
          <cell r="AE316" t="str">
            <v>ANDRES FELIPE VALENCIA LOPEZ</v>
          </cell>
          <cell r="AF316">
            <v>75097407</v>
          </cell>
          <cell r="AG316" t="str">
            <v>Secretaria General</v>
          </cell>
          <cell r="AH316">
            <v>46049</v>
          </cell>
          <cell r="AI316">
            <v>46050</v>
          </cell>
          <cell r="AJ316">
            <v>46230</v>
          </cell>
          <cell r="AK316">
            <v>180</v>
          </cell>
          <cell r="AL316">
            <v>51000000</v>
          </cell>
          <cell r="AM316" t="str">
            <v>No</v>
          </cell>
          <cell r="AN316">
            <v>8500000</v>
          </cell>
          <cell r="AS316" t="str">
            <v>INVERSION</v>
          </cell>
          <cell r="AT316" t="str">
            <v>NACION</v>
          </cell>
          <cell r="AU316" t="str">
            <v>No</v>
          </cell>
          <cell r="AW316" t="str">
            <v>Supervisión</v>
          </cell>
          <cell r="AX316" t="str">
            <v>JOSE IGNACION ESPAÑOL PEREZ</v>
          </cell>
          <cell r="AY316" t="str">
            <v>Cédula</v>
          </cell>
          <cell r="AZ316">
            <v>79873235</v>
          </cell>
          <cell r="BA316">
            <v>7</v>
          </cell>
          <cell r="BB316">
            <v>0</v>
          </cell>
          <cell r="BC316">
            <v>46050</v>
          </cell>
          <cell r="BD316">
            <v>46049</v>
          </cell>
          <cell r="BE316" t="str">
            <v>SEGUROS DEL ESTADO S.A.</v>
          </cell>
          <cell r="BF316" t="str">
            <v>2 CUMPLIMIENTO</v>
          </cell>
          <cell r="BG316" t="str">
            <v>1 PÓLIZA</v>
          </cell>
          <cell r="CJ316">
            <v>46230</v>
          </cell>
          <cell r="CK316">
            <v>0</v>
          </cell>
          <cell r="CN316">
            <v>51000000</v>
          </cell>
          <cell r="CO316" t="e">
            <v>#N/A</v>
          </cell>
          <cell r="CP316" t="e">
            <v>#N/A</v>
          </cell>
          <cell r="CQ316" t="e">
            <v>#N/A</v>
          </cell>
          <cell r="CR316">
            <v>80111600</v>
          </cell>
          <cell r="CS316" t="str">
            <v>https://community.secop.gov.co/Public/Tendering/OpportunityDetail/Index?noticeUID=CO1.NTC.9797887&amp;isFromPublicArea=True&amp;isModal=true&amp;asPopupView=true</v>
          </cell>
          <cell r="CT316" t="str">
            <v>En Ejecucion</v>
          </cell>
          <cell r="CU316">
            <v>46053</v>
          </cell>
          <cell r="CW316" t="str">
            <v>ENERO</v>
          </cell>
          <cell r="CX316" t="e">
            <v>#N/A</v>
          </cell>
          <cell r="CY316">
            <v>0</v>
          </cell>
          <cell r="CZ316" t="e">
            <v>#VALUE!</v>
          </cell>
        </row>
        <row r="317">
          <cell r="D317" t="str">
            <v>320-2026</v>
          </cell>
          <cell r="E317" t="str">
            <v>CPS-228-2026</v>
          </cell>
          <cell r="F317" t="str">
            <v>Contrato de Prestacion De Servicios Profesionales</v>
          </cell>
          <cell r="G317" t="str">
            <v>Contratación directa</v>
          </cell>
          <cell r="H317" t="str">
            <v xml:space="preserve">JOSE GABRIEL GARZON PEREZ	</v>
          </cell>
          <cell r="I317" t="str">
            <v>Cédula</v>
          </cell>
          <cell r="J317">
            <v>19282749</v>
          </cell>
          <cell r="K317">
            <v>6</v>
          </cell>
          <cell r="L317" t="str">
            <v>MASCULINO</v>
          </cell>
          <cell r="M317" t="str">
            <v>Natural</v>
          </cell>
          <cell r="N317" t="str">
            <v>Ninguno</v>
          </cell>
          <cell r="O317">
            <v>21268</v>
          </cell>
          <cell r="P317">
            <v>46192</v>
          </cell>
          <cell r="Q317">
            <v>68</v>
          </cell>
          <cell r="R317" t="str">
            <v>CONTADOR PUBLICO</v>
          </cell>
          <cell r="S317" t="str">
            <v xml:space="preserve">CALLE 25 B  # 71 18 TO 1 AP 1303 </v>
          </cell>
          <cell r="T317" t="str">
            <v>BOGOTA D.C.</v>
          </cell>
          <cell r="U317" t="str">
            <v>COLOMBIA</v>
          </cell>
          <cell r="V317" t="str">
            <v>JOGAGARZON@GMAIL.COM</v>
          </cell>
          <cell r="W317">
            <v>3123207295</v>
          </cell>
          <cell r="X317" t="str">
            <v>NA</v>
          </cell>
          <cell r="Y317" t="str">
            <v>NA</v>
          </cell>
          <cell r="Z317" t="str">
            <v>Titulo profesional + titulo especializacion de 0 meses de experiencia profesional a 22 meses de experiencia profesional (Resolución 861 de 2025)</v>
          </cell>
          <cell r="AA317" t="str">
            <v>El CONTRATISTA se compromete a prestar a la ENTIDAD, con plena autonomía técnica y administrativa, servicios profesionales especializados para la gestión y control presupuestal del rubro de contratación de la Oficina de Tecnología, asegurando la correcta planificación, ejecución y liquidación de los recursos, de acuerdo con los lineamientos del Ministerio de Ciencia, Tecnología e Innovación.</v>
          </cell>
          <cell r="AB317" t="str">
            <v>2.2.2.1. Gestionar el ciclo presupuestal de los procesos de contratación de la OTSI, incluyendo la
proyección, solicitud y registro de CDP y RP, así como el control de compromisos, obligaciones y
pagos.
2.2.2.2. Elaborar informes periódicos de ejecución presupuestal de contratación, presentando análisis de
compromisos, obligaciones, pagos pendientes, saldos disponibles y proyecciones para la toma de
decisiones.
2.2.2.3. Gestionar los trámites de pagos, facturas y cuentas de cobro asociados a los contratos de la OTSI,
verificando el cumplimiento de requisitos y coordinando con el área financiera. Proyectar adiciones
presupuestales, prórrogas contractuales, cesiones y otras modificaciones contractuales,
elaborando justificaciones presupuestales y documentos soporte requeridos.
2.2.2.4. Proyectar solicitudes y actas de liquidación de contratos de la OTSI, verificando el cumplimiento
final de obligaciones contractuales, paz y salvos y cierre presupuestal de los contratos asignados.
2.2.2.5. Archivar y organizar expedientes contractuales en lo relacionado con documentación
presupuestal, comprobantes de pago, CDP, RP y soportes de ejecución presupuestal.
2.2.2.6. Remitir documentos de liquidación a la Secretaría General, compilando expedientes completos
con actas, paz y salvos y demás documentos requeridos para el archivo contractual definitivo.
2.2.2.7. Participar en la definición, construcción y seguimiento del Plan Anual de Adquisiciones (PAA) de
la OTSI, apoyando la planificación presupuestal y articulación con el presupuesto institucional.
2.2.2.8.Apoyar en la construcción de estudios de mercado, fichas técnicas y estudios previos en el
componente presupuestal, asegurando la correcta estimación de costos y disponibilidad de
recursos.
2.2.2.9.Gestionar las actividades presupuestales relacionadas con los procesos de contratación del Fondo
Francisco José de Caldas a cargo de la OTSI, asegurando el cumplimiento de la normativa especial
de CTI.
2.2.2.10. Aplicar los lineamientos presupuestales y de contratación pública, así como los manuales y
procedimientos institucionales, articulando con las dependencias de la OTSI, el Grupo de Gestión
Contractual y el área financiera para asegurar una adecuada gestión presupuestal y contractual.</v>
          </cell>
          <cell r="AC317" t="str">
            <v>2.2.2.1. Gestionar el ciclo presupuestal de los procesos de contratación de la OTSI, incluyendo la proyección, solicitud y registro de CDP y RP, así como el control de compromisos, obligaciones y pagos.
2.2.2.2. Elaborar informes periódicos de ejecución presupuestal de contratación, presentando análisis de compromisos, obligaciones, pagos pendientes, saldos disponibles y proyecciones para la toma de decisiones.
2.2.2.3. Gestionar los trámites de pagos, facturas y cuentas de cobro asociados a los contratos de la OTSI, verificando el cumplimiento de requisitos y coordinando con el área financiera. Proyectar adiciones presupuestales, prórrogas contractuales, cesiones y otras modificaciones contractuales, elaborando justificaciones presupuestales y documentos soporte requeridos.
2.2.2.4. Proyectar solicitudes y actas de liquidación de contratos de la OTSI, verificando el cumplimiento final de obligaciones contractuales, paz y salvos y cierre presupuestal de los contratos asignados.
2.2.2.5. Archivar y organizar expedientes contractuales en lo relacionado con documentación presupuestal, comprobantes de pago, CDP, RP y soportes de ejecución presupuestal.
2.2.2.6. Remitir documentos de liquidación a la Secretaría General, compilando expedientes completos con actas, paz y salvos y demás documentos requeridos para el archivo contractual definitivo.
2.2.2.7. Participar en la definición, construcción y seguimiento del Plan Anual de Adquisiciones (PAA) de la OTSI, apoyando la planificación presupuestal y articulación con el presupuesto institucional.
2.2.2.8.Apoyar en la construcción de estudios de mercado, fichas técnicas y estudios previos en el componente presupuestal, asegurando la correcta estimación de costos y disponibilidad de recursos.
2.2.2.9.Gestionar las actividades presupuestales relacionadas con los procesos de contratación del Fondo Francisco José de Caldas a cargo de la OTSI, asegurando el cumplimiento de la normativa especial de CTI.
2.2.2.10. Aplicar los lineamientos presupuestales y de contratación pública, así como los manuales y procedimientos institucionales, articulando con las dependencias de la OTSI, el Grupo de Gestión Contractual y el área financiera para asegurar una adecuada gestión presupuestal y contractual.</v>
          </cell>
          <cell r="AD317" t="str">
            <v>Oficina de Tecnologías y Sistemas de Información</v>
          </cell>
          <cell r="AE317" t="str">
            <v>ANDRES FELIPE VALENCIA LOPEZ</v>
          </cell>
          <cell r="AF317">
            <v>75097407</v>
          </cell>
          <cell r="AG317" t="str">
            <v>Secretaria General</v>
          </cell>
          <cell r="AH317">
            <v>46049</v>
          </cell>
          <cell r="AI317">
            <v>46050</v>
          </cell>
          <cell r="AJ317">
            <v>46230</v>
          </cell>
          <cell r="AK317">
            <v>180</v>
          </cell>
          <cell r="AL317">
            <v>39000000</v>
          </cell>
          <cell r="AM317" t="str">
            <v>No</v>
          </cell>
          <cell r="AN317">
            <v>6500000</v>
          </cell>
          <cell r="AS317" t="str">
            <v>INVERSION</v>
          </cell>
          <cell r="AT317" t="str">
            <v>NACION</v>
          </cell>
          <cell r="AU317" t="str">
            <v>No</v>
          </cell>
          <cell r="AW317" t="str">
            <v>Supervisión</v>
          </cell>
          <cell r="AX317" t="str">
            <v>JOSE IGNACION ESPAÑOL PEREZ</v>
          </cell>
          <cell r="AY317" t="str">
            <v>Cédula</v>
          </cell>
          <cell r="AZ317">
            <v>79873235</v>
          </cell>
          <cell r="BA317">
            <v>7</v>
          </cell>
          <cell r="BB317">
            <v>0</v>
          </cell>
          <cell r="BC317">
            <v>46050</v>
          </cell>
          <cell r="BD317">
            <v>46049</v>
          </cell>
          <cell r="BE317" t="str">
            <v>SEGUROS DEL ESTADO S.A.</v>
          </cell>
          <cell r="BF317" t="str">
            <v>2 CUMPLIMIENTO</v>
          </cell>
          <cell r="BG317" t="str">
            <v>1 PÓLIZA</v>
          </cell>
          <cell r="CJ317">
            <v>46230</v>
          </cell>
          <cell r="CK317">
            <v>0</v>
          </cell>
          <cell r="CN317">
            <v>39000000</v>
          </cell>
          <cell r="CO317" t="e">
            <v>#N/A</v>
          </cell>
          <cell r="CP317" t="e">
            <v>#N/A</v>
          </cell>
          <cell r="CQ317" t="e">
            <v>#N/A</v>
          </cell>
          <cell r="CR317">
            <v>80111600</v>
          </cell>
          <cell r="CS317" t="str">
            <v>https://community.secop.gov.co/Public/Tendering/OpportunityDetail/Index?noticeUID=CO1.NTC.9791560&amp;isFromPublicArea=True&amp;isModal=true&amp;asPopupView=true</v>
          </cell>
          <cell r="CT317" t="str">
            <v>En Ejecucion</v>
          </cell>
          <cell r="CU317">
            <v>46053</v>
          </cell>
          <cell r="CW317" t="str">
            <v>ENERO</v>
          </cell>
          <cell r="CX317" t="e">
            <v>#N/A</v>
          </cell>
          <cell r="CY317">
            <v>5</v>
          </cell>
          <cell r="CZ317" t="e">
            <v>#VALUE!</v>
          </cell>
        </row>
        <row r="318">
          <cell r="D318" t="str">
            <v>321-2026</v>
          </cell>
          <cell r="E318" t="str">
            <v>CPS-229-2026</v>
          </cell>
          <cell r="F318" t="str">
            <v>Contrato de Prestacion De Servicios Profesionales</v>
          </cell>
          <cell r="G318" t="str">
            <v>Contratación directa</v>
          </cell>
          <cell r="H318" t="str">
            <v xml:space="preserve">MARTHA MILENA JEREZ AVENDAÑO </v>
          </cell>
          <cell r="I318" t="str">
            <v>Cédula</v>
          </cell>
          <cell r="J318">
            <v>52919230</v>
          </cell>
          <cell r="K318">
            <v>2</v>
          </cell>
          <cell r="L318">
            <v>0</v>
          </cell>
          <cell r="M318" t="str">
            <v>Natural</v>
          </cell>
          <cell r="N318" t="str">
            <v>Ninguno</v>
          </cell>
          <cell r="O318">
            <v>31423</v>
          </cell>
          <cell r="P318">
            <v>46192</v>
          </cell>
          <cell r="Q318">
            <v>40</v>
          </cell>
          <cell r="R318" t="str">
            <v>INGENIERO DE SISTEMAS</v>
          </cell>
          <cell r="S318" t="str">
            <v>CALLE 63 BIS B # 121 21</v>
          </cell>
          <cell r="T318" t="str">
            <v>BOGOTA D.C.</v>
          </cell>
          <cell r="U318" t="str">
            <v>COLOMBIA</v>
          </cell>
          <cell r="V318" t="str">
            <v>JEREZMARTHA@GMAIL.COM</v>
          </cell>
          <cell r="W318">
            <v>3105624458</v>
          </cell>
          <cell r="X318" t="str">
            <v>NA</v>
          </cell>
          <cell r="Y318" t="str">
            <v>NA</v>
          </cell>
          <cell r="Z318" t="str">
            <v>Titulo profesional + titulo especializacion de 22 meses de experiencia profesional a 32 meses de experiencia profesional (Resolución 861 de 2025)</v>
          </cell>
          <cell r="AA318" t="str">
            <v>EL CONTRATISTA se compromete a prestar a la ENTIDAD, con plena autonomía técnica y administrativa, servicios profesionales especializados para la gestión, administración y soporte de las bases de datos institucionales y de las tecnologías que las soportan, garantizando su disponibilidad, rendimiento, seguridad e integridad, conforme a los lineamientos establecidos por la Oficina de Tecnología y Sistemas de Información del Ministerio de Ciencia, Tecnología e Innovación.</v>
          </cell>
          <cell r="AB318" t="str">
            <v>2.2.2.1.Administrar, monitorear, configurar y dar soporte a las diferentes tecnologías de bases de datos
institucionales, garantizando su disponibilidad, rendimiento, seguridad e integridad de los datos.
2.2.2.2.Realizar tareas de mantenimiento preventivo y correctivo, incluyendo aplicación de parches,
actualizaciones, afinamiento y optimización de bases de datos en ambientes de producción y
pruebas.
2.2.2.3.Gestionar la seguridad de las bases de datos, realizar copias de seguridad, replicación de datos y
ejecutar procesos de recuperación ante incidentes, asegurando la continuidad operacional.
2.2.2.4.Gestionar integralmente los requerimientos y tickets asignados relacionados con bases de datos,
mediante diagnóstico, escalamiento, documentación y solución, de acuerdo con los procedimientos
establecidos y mejores prácticas.
2.2.2.5.Elaborar, actualizar y documentar procesos, procedimientos, arquitecturas y diagramas de las
bases de datos administradas, proponiendo acciones de mejora continua.
2.2.2.6.Apoyar en el diseño y planificación de la estructura de bases de datos, asegurando eficiencia,
escalabilidad y alineación con las necesidades institucionales.
2.2.2.7.Cumplir y aplicar las políticas, estándares, normativas y mejores prácticas establecidas para la
gestión de bases de datos, incluyendo seguridad de la información, protección de datos personales,
respaldo, recuperación y gobierno de datos.
2.2.2.8.Apoyar y articular con los diferentes grupos de la OTSI e institucionales en temas relacionados con
bases de datos, proporcionando soporte técnico especializado y colaborando en la implementación
de soluciones que requieran gestión de bases de datos.
2.2.2.9.Participar en procesos de contratación relacionados con infraestructura de bases de datos,
incluyendo la evaluación de alternativas, brindando apoyo técnico en la definición de
especificaciones técnicas y criterios de aceptación, la evaluación de propuestas y seguimiento
contractual cuando corresponda.</v>
          </cell>
          <cell r="AC318" t="str">
            <v>2.2.2.1.Administrar, monitorear, configurar y dar soporte a las diferentes tecnologías de bases de datos institucionales, garantizando su disponibilidad, rendimiento, seguridad e integridad de los datos.
2.2.2.2.Realizar tareas de mantenimiento preventivo y correctivo, incluyendo aplicación de parches, actualizaciones, afinamiento y optimización de bases de datos en ambientes de producción y pruebas.
2.2.2.3.Gestionar la seguridad de las bases de datos, realizar copias de seguridad, replicación de datos y ejecutar procesos de recuperación ante incidentes, asegurando la continuidad operacional.
2.2.2.4.Gestionar integralmente los requerimientos y tickets asignados relacionados con bases de datos, mediante diagnóstico, escalamiento, documentación y solución, de acuerdo con los procedimientos establecidos y mejores prácticas.
2.2.2.5.Elaborar, actualizar y documentar procesos, procedimientos, arquitecturas y diagramas de las bases de datos administradas, proponiendo acciones de mejora continua.
2.2.2.6.Apoyar en el diseño y planificación de la estructura de bases de datos, asegurando eficiencia, escalabilidad y alineación con las necesidades institucionales.
2.2.2.7.Cumplir y aplicar las políticas, estándares, normativas y mejores prácticas establecidas para la gestión de bases de datos, incluyendo seguridad de la información, protección de datos personales, respaldo, recuperación y gobierno de datos.
2.2.2.8.Apoyar y articular con los diferentes grupos de la OTSI e institucionales en temas relacionados con bases de datos, proporcionando soporte técnico especializado y colaborando en la implementación de soluciones que requieran gestión de bases de datos.
2.2.2.9.Participar en procesos de contratación relacionados con infraestructura de bases de datos, incluyendo la evaluación de alternativas, brindando apoyo técnico en la definición de especificaciones técnicas y criterios de aceptación, la evaluación de propuestas y seguimiento contractual cuando corresponda.</v>
          </cell>
          <cell r="AD318" t="str">
            <v>Oficina de Tecnologías y Sistemas de Información</v>
          </cell>
          <cell r="AE318" t="str">
            <v>ANDRES FELIPE VALENCIA LOPEZ</v>
          </cell>
          <cell r="AF318">
            <v>75097407</v>
          </cell>
          <cell r="AG318" t="str">
            <v>Secretaria General</v>
          </cell>
          <cell r="AH318">
            <v>46048</v>
          </cell>
          <cell r="AI318">
            <v>46056</v>
          </cell>
          <cell r="AJ318">
            <v>46236</v>
          </cell>
          <cell r="AK318">
            <v>180</v>
          </cell>
          <cell r="AL318">
            <v>51000000</v>
          </cell>
          <cell r="AM318" t="str">
            <v>No</v>
          </cell>
          <cell r="AN318">
            <v>8500000</v>
          </cell>
          <cell r="AS318" t="str">
            <v>INVERSION</v>
          </cell>
          <cell r="AT318" t="str">
            <v>NACION</v>
          </cell>
          <cell r="AU318" t="str">
            <v>No</v>
          </cell>
          <cell r="AW318" t="str">
            <v>Supervisión</v>
          </cell>
          <cell r="AX318" t="str">
            <v>JOSE IGNACION ESPAÑOL PEREZ</v>
          </cell>
          <cell r="AY318" t="str">
            <v>Cédula</v>
          </cell>
          <cell r="AZ318">
            <v>79873235</v>
          </cell>
          <cell r="BA318">
            <v>7</v>
          </cell>
          <cell r="BB318">
            <v>0</v>
          </cell>
          <cell r="BC318">
            <v>46056</v>
          </cell>
          <cell r="BD318">
            <v>46051</v>
          </cell>
          <cell r="BE318" t="str">
            <v>SEGUROS DEL ESTADO S.A.</v>
          </cell>
          <cell r="BF318" t="str">
            <v>2 CUMPLIMIENTO</v>
          </cell>
          <cell r="BG318" t="str">
            <v>1 PÓLIZA</v>
          </cell>
          <cell r="CJ318">
            <v>46236</v>
          </cell>
          <cell r="CK318">
            <v>0</v>
          </cell>
          <cell r="CN318">
            <v>51000000</v>
          </cell>
          <cell r="CO318" t="e">
            <v>#N/A</v>
          </cell>
          <cell r="CP318" t="e">
            <v>#N/A</v>
          </cell>
          <cell r="CQ318" t="e">
            <v>#N/A</v>
          </cell>
          <cell r="CR318">
            <v>80111600</v>
          </cell>
          <cell r="CS318" t="str">
            <v>https://community.secop.gov.co/Public/Tendering/OpportunityDetail/Index?noticeUID=CO1.NTC.9798506&amp;isFromPublicArea=True&amp;isModal=true&amp;asPopupView=true</v>
          </cell>
          <cell r="CT318" t="str">
            <v>En Ejecucion</v>
          </cell>
          <cell r="CU318">
            <v>46081</v>
          </cell>
          <cell r="CV318">
            <v>46081</v>
          </cell>
          <cell r="CW318" t="str">
            <v>FEBRERO</v>
          </cell>
          <cell r="CX318" t="e">
            <v>#N/A</v>
          </cell>
          <cell r="CY318">
            <v>9</v>
          </cell>
          <cell r="CZ318" t="e">
            <v>#VALUE!</v>
          </cell>
        </row>
        <row r="319">
          <cell r="D319" t="str">
            <v>322-2026</v>
          </cell>
          <cell r="E319" t="str">
            <v>CPS-230-2026</v>
          </cell>
          <cell r="F319" t="str">
            <v>Contrato de Prestacion De Servicios Profesionales</v>
          </cell>
          <cell r="G319" t="str">
            <v>Contratación directa</v>
          </cell>
          <cell r="H319" t="str">
            <v>JULIANA AURORA ARAGON ECHEVERRY
CEDIDO A:
WILLIAM ENRIQUE OYOLA NAJERA</v>
          </cell>
          <cell r="I319" t="str">
            <v>Cédula</v>
          </cell>
          <cell r="J319">
            <v>1030615259</v>
          </cell>
          <cell r="K319">
            <v>0</v>
          </cell>
          <cell r="L319" t="str">
            <v>MASCULINO</v>
          </cell>
          <cell r="M319" t="str">
            <v>Natural</v>
          </cell>
          <cell r="N319" t="str">
            <v>Ninguno</v>
          </cell>
          <cell r="O319">
            <v>33875</v>
          </cell>
          <cell r="P319">
            <v>46192</v>
          </cell>
          <cell r="Q319">
            <v>33</v>
          </cell>
          <cell r="R319" t="str">
            <v>PRODUCTOR DE CINE Y TELEVISION</v>
          </cell>
          <cell r="S319" t="str">
            <v>CALLE 19A # 68D - 35 - T4 A1332</v>
          </cell>
          <cell r="T319" t="str">
            <v>BOGOTA D.C.</v>
          </cell>
          <cell r="U319" t="str">
            <v>COLOMBIA</v>
          </cell>
          <cell r="V319" t="str">
            <v>WOYOLA28@GMAIL.COM</v>
          </cell>
          <cell r="W319">
            <v>3164955758</v>
          </cell>
          <cell r="X319" t="str">
            <v>NA</v>
          </cell>
          <cell r="Y319" t="str">
            <v>NA</v>
          </cell>
          <cell r="Z319" t="str">
            <v>Titulo profesional + titulo especializacion de 0 meses de experiencia profesional a 22 meses de experiencia profesional (Resolución 861 de 2025)</v>
          </cell>
          <cell r="AA319" t="str">
            <v>EL CONTRATISTA se obliga a prestar a la ENTIDAD, con plena autonomía, técnica y administrativa los servicios profesionales especializados como editor audiovisual, apoyando en el desarrollo de la conceptualización de las piezas en video, como la preproducción, producción y postproducción de videos institucionales, visibilidad de resultados, y toma de fotografías, de conformidad con las funciones, procesos y procedimientos del Ministerio de Ciencia, Tecnología e Innovación.</v>
          </cell>
          <cell r="AB319" t="str">
            <v>2.2.2.1 Apoyar la preproducción y producción de videos destinados a la difusión en medios digitales y diferentes
plataformas de divulgación.
2.2.2.2. Apoyar el diseño y la generación de las propuestas audiovisuales destinadas a la divulgación de los objetivos y
actividades de la entidad.
2.2.2.3. Llevar a cabo la edición de material audiovisual, definiendo ritmos, secuencias y criterios técnicos de montaje,
garantizando la calidad de los productos conforme a los lineamientos institucionales.
2.2.2.4. Apoyar el proceso de creación de una publicación, seleccionando, revisando, ordenando y preparando todo el
material antes de su publicación.
2.2.2.5. Apoyar en las actividades de edición de video, que se realicen en región cuando le sea requerido
2.2.2.6. Realizar la aplicación de los lineamientos de imagen institucional en las piezas audiovisuales producidas,
verificando el uso correcto de logotipos, colores, tipografías y demás elementos gráficos, dejando evidencia en los
productos finales entregados a la entidad.
2.2.2.7. Asistir a todas las reuniones preparatorias y de tráfico que se convoquen desde la Oficina Asesora de
Comunicaciones</v>
          </cell>
          <cell r="AC319" t="str">
            <v>2.2.2.1 Apoyar la preproducción y producción de videos destinados a la difusión en medios digitales y diferentes plataformas de divulgación.
2.2.2.2. Apoyar el diseño y la generación de las propuestas audiovisuales destinadas a la divulgación de los objetivos y actividades de la entidad.
2.2.2.3. Llevar a cabo la edición de material audiovisual, definiendo ritmos, secuencias y criterios técnicos de montaje, garantizando la calidad de los productos conforme a los lineamientos institucionales.
2.2.2.4. Apoyar el proceso de creación de una publicación, seleccionando, revisando, ordenando y preparando todo el material antes de su publicación.
2.2.2.5. Apoyar en las actividades de edición de video, que se realicen en región cuando le sea requerido
2.2.2.6. Realizar la aplicación de los lineamientos de imagen institucional en las piezas audiovisuales producidas, verificando el uso correcto de logotipos, colores, tipografías y demás elementos gráficos, dejando evidencia en los productos finales entregados a la entidad.
2.2.2.7. Asistir a todas las reuniones preparatorias y de tráfico que se convoquen desde la Oficina Asesora de Comunicaciones</v>
          </cell>
          <cell r="AD319" t="str">
            <v>Oficina Asesora de Comunicaciones</v>
          </cell>
          <cell r="AE319" t="str">
            <v>ANDRES FELIPE VALENCIA LOPEZ</v>
          </cell>
          <cell r="AF319">
            <v>75097407</v>
          </cell>
          <cell r="AG319" t="str">
            <v>Secretaria General</v>
          </cell>
          <cell r="AH319">
            <v>46049</v>
          </cell>
          <cell r="AI319">
            <v>46050</v>
          </cell>
          <cell r="AJ319">
            <v>46230</v>
          </cell>
          <cell r="AK319">
            <v>180</v>
          </cell>
          <cell r="AL319">
            <v>39000000</v>
          </cell>
          <cell r="AM319" t="str">
            <v>No</v>
          </cell>
          <cell r="AN319">
            <v>6500000</v>
          </cell>
          <cell r="AS319" t="str">
            <v>INVERSION</v>
          </cell>
          <cell r="AT319" t="str">
            <v>NACION</v>
          </cell>
          <cell r="AU319" t="str">
            <v>No</v>
          </cell>
          <cell r="AW319" t="str">
            <v>Supervisión</v>
          </cell>
          <cell r="AX319" t="str">
            <v>ANDRES FELIPE VALENCIA LOPEZ</v>
          </cell>
          <cell r="AY319" t="str">
            <v>Cédula</v>
          </cell>
          <cell r="AZ319">
            <v>75097407</v>
          </cell>
          <cell r="BA319">
            <v>3</v>
          </cell>
          <cell r="BB319">
            <v>0</v>
          </cell>
          <cell r="BC319">
            <v>46050</v>
          </cell>
          <cell r="BD319">
            <v>46049</v>
          </cell>
          <cell r="BE319" t="str">
            <v>SEGUROS DEL ESTADO S.A.</v>
          </cell>
          <cell r="BF319" t="str">
            <v>2 CUMPLIMIENTO</v>
          </cell>
          <cell r="BG319" t="str">
            <v>1 PÓLIZA</v>
          </cell>
          <cell r="CD319">
            <v>46073</v>
          </cell>
          <cell r="CJ319">
            <v>46230</v>
          </cell>
          <cell r="CK319">
            <v>0</v>
          </cell>
          <cell r="CM319" t="str">
            <v>CEDIDO A:
WILLIAM ENRIQUE OYOLA NAJERA</v>
          </cell>
          <cell r="CN319">
            <v>39000000</v>
          </cell>
          <cell r="CO319" t="e">
            <v>#N/A</v>
          </cell>
          <cell r="CP319" t="e">
            <v>#N/A</v>
          </cell>
          <cell r="CQ319" t="e">
            <v>#N/A</v>
          </cell>
          <cell r="CR319">
            <v>80111600</v>
          </cell>
          <cell r="CS319" t="str">
            <v>https://community.secop.gov.co/Public/Tendering/OpportunityDetail/Index?noticeUID=CO1.NTC.9814535&amp;isFromPublicArea=True&amp;isModal=true&amp;asPopupView=true</v>
          </cell>
          <cell r="CT319" t="str">
            <v>En Ejecucion</v>
          </cell>
          <cell r="CU319">
            <v>46053</v>
          </cell>
          <cell r="CV319">
            <v>46081</v>
          </cell>
          <cell r="CW319" t="str">
            <v>FEBRERO</v>
          </cell>
          <cell r="CX319" t="e">
            <v>#N/A</v>
          </cell>
          <cell r="CY319">
            <v>0</v>
          </cell>
          <cell r="CZ319" t="e">
            <v>#VALUE!</v>
          </cell>
        </row>
        <row r="320">
          <cell r="D320" t="str">
            <v>323-2026</v>
          </cell>
          <cell r="E320" t="str">
            <v>CPS-231-2026</v>
          </cell>
          <cell r="F320" t="str">
            <v>Contrato de Prestacion De Servicios Profesionales</v>
          </cell>
          <cell r="G320" t="str">
            <v>Contratación directa</v>
          </cell>
          <cell r="H320" t="str">
            <v>NUBIA ESTHER CASTRO LOPEZ</v>
          </cell>
          <cell r="I320" t="str">
            <v>Cédula</v>
          </cell>
          <cell r="J320">
            <v>63552316</v>
          </cell>
          <cell r="K320">
            <v>1</v>
          </cell>
          <cell r="L320">
            <v>0</v>
          </cell>
          <cell r="M320" t="str">
            <v>Natural</v>
          </cell>
          <cell r="N320" t="str">
            <v>Ninguno</v>
          </cell>
          <cell r="O320">
            <v>30858</v>
          </cell>
          <cell r="P320">
            <v>46192</v>
          </cell>
          <cell r="Q320">
            <v>41</v>
          </cell>
          <cell r="R320" t="str">
            <v>BIOLOGO</v>
          </cell>
          <cell r="S320" t="str">
            <v>CARRERA 5 NO 29-40</v>
          </cell>
          <cell r="T320" t="str">
            <v>BOGOTA D.C.</v>
          </cell>
          <cell r="U320" t="str">
            <v>COLOMBIA</v>
          </cell>
          <cell r="V320" t="str">
            <v>BIONECL@HOTMAIL.COM</v>
          </cell>
          <cell r="W320">
            <v>3105733173</v>
          </cell>
          <cell r="X320" t="str">
            <v>NA</v>
          </cell>
          <cell r="Y320" t="str">
            <v>NA</v>
          </cell>
          <cell r="Z320" t="str">
            <v>Titulo profesional + titulo especializacion de 0 meses de experiencia profesional a 22 meses de experiencia profesional (Resolución 861 de 2025)</v>
          </cell>
          <cell r="AA320" t="str">
            <v>El CONTRATISTA se obliga a prestar a la ENTIDAD, con plena autonomía técnica y administrativa, servicios profesionales especializados orientados a brindar apoyo y soporte técnico para el análisis de resultados, la construcción de indicadores y la elaboración de reportes que respalden la formulación de nuevos instrumentos, la actualización y la optimización del uso de las plataformas tecnológicas desarrolladas en el marco de la estrategia de Innovación Empresarial, así como el fortalecimiento de las políticas de investigación orientadas por misiones de la Dirección de Desarrollo Tecnológico e Innovación.</v>
          </cell>
          <cell r="AB320" t="str">
            <v>2.2.2.1. Analizar los resultados generados por las diferentes plataformas tecnológicas vinculadas a la estrategia de
Innovación Empresarial, elaborando informes técnicos que permitan la toma de decisiones estratégicas.
2.2.2.2. Diseñar y proponer indicadores de seguimiento y evaluación orientados al fortalecimiento de las políticas de
investigación y desarrollo tecnológico de la Dirección de Desarrollo Tecnológico e Innovación
2.2.2.3. Elaborar reportes periódicos que consoliden el estado de avance de los instrumentos y plataformas tecnológicas,
asegurando su alineación con los objetivos institucionales.
2.2.2.4. Apoyar la formulación de nuevos instrumentos y metodologías que fortalezcan la estrategia de Innovación
Empresarial, mediante análisis técnicos y recomendaciones basadas en evidencia.
2.2.2.5. Coordinar y ejecutar actividades técnicas relacionadas con la actualización y optimización del uso de las
plataformas tecnológicas implementadas por la Dirección.
2.2.2.6. Identificar y proponer mejoras continuas en los procesos asociados a la gestión de la innovación y el uso de
herramientas tecnológicas, asegurando su pertinencia y funcionalidad.
2.2.2.7. Brindar soporte técnico especializado en la implementación y seguimiento de instrumentos orientados por
misiones, contribuyendo al fortalecimiento de políticas de investigación.
2.2.2.8. Elaborar documentos técnicos y conceptuales que respalden los análisis, indicadores y propuestas derivadas de
la estrategia de Innovación Empresarial.
2.2.2.9. Participar en reuniones técnicas, comités y espacios de seguimiento asignados por la Dirección, presentando
avances y recomendaciones sobre el objeto contractual.
2.2.2.10. Presentar informes de gestión y resultados en los plazos establecidos por la Entidad, incluyendo hallazgos,
conclusiones y sugerencias para la optimización de procesos y plataformas tecnológicas.</v>
          </cell>
          <cell r="AC320" t="str">
            <v>2.2.2.1. Analizar los resultados generados por las diferentes plataformas tecnológicas vinculadas a la estrategia de Innovación Empresarial, elaborando informes técnicos que permitan la toma de decisiones estratégicas.
2.2.2.2. Diseñar y proponer indicadores de seguimiento y evaluación orientados al fortalecimiento de las políticas de investigación y desarrollo tecnológico de la Dirección de Desarrollo Tecnológico e Innovación
2.2.2.3. Elaborar reportes periódicos que consoliden el estado de avance de los instrumentos y plataformas tecnológicas, asegurando su alineación con los objetivos institucionales.
2.2.2.4. Apoyar la formulación de nuevos instrumentos y metodologías que fortalezcan la estrategia de Innovación Empresarial, mediante análisis técnicos y recomendaciones basadas en evidencia.
2.2.2.5. Coordinar y ejecutar actividades técnicas relacionadas con la actualización y optimización del uso de las plataformas tecnológicas implementadas por la Dirección.
2.2.2.6. Identificar y proponer mejoras continuas en los procesos asociados a la gestión de la innovación y el uso de herramientas tecnológicas, asegurando su pertinencia y funcionalidad.
2.2.2.7. Brindar soporte técnico especializado en la implementación y seguimiento de instrumentos orientados por misiones, contribuyendo al fortalecimiento de políticas de investigación.
2.2.2.8. Elaborar documentos técnicos y conceptuales que respalden los análisis, indicadores y propuestas derivadas de la estrategia de Innovación Empresarial.
2.2.2.9. Participar en reuniones técnicas, comités y espacios de seguimiento asignados por la Dirección, presentando avances y recomendaciones sobre el objeto contractual.
2.2.2.10. Presentar informes de gestión y resultados en los plazos establecidos por la Entidad, incluyendo hallazgos, conclusiones y sugerencias para la optimización de procesos y plataformas tecnológicas.</v>
          </cell>
          <cell r="AD320" t="str">
            <v>Dirección de Desarrollo Tecnológico e Innovación</v>
          </cell>
          <cell r="AE320" t="str">
            <v>ANDRES FELIPE VALENCIA LOPEZ</v>
          </cell>
          <cell r="AF320">
            <v>75097407</v>
          </cell>
          <cell r="AG320" t="str">
            <v>Secretaria General</v>
          </cell>
          <cell r="AH320">
            <v>46049</v>
          </cell>
          <cell r="AI320">
            <v>46051</v>
          </cell>
          <cell r="AJ320">
            <v>46231</v>
          </cell>
          <cell r="AK320">
            <v>180</v>
          </cell>
          <cell r="AL320">
            <v>36000000</v>
          </cell>
          <cell r="AM320" t="str">
            <v>No</v>
          </cell>
          <cell r="AN320">
            <v>6000000</v>
          </cell>
          <cell r="AS320" t="str">
            <v>INVERSION</v>
          </cell>
          <cell r="AT320" t="str">
            <v>NACION</v>
          </cell>
          <cell r="AU320" t="str">
            <v>No</v>
          </cell>
          <cell r="AW320" t="str">
            <v>Supervisión</v>
          </cell>
          <cell r="AX320" t="str">
            <v>JUAN PABLO RODRIGUEZ RINCON</v>
          </cell>
          <cell r="AY320" t="str">
            <v>Cédula</v>
          </cell>
          <cell r="AZ320">
            <v>79878803</v>
          </cell>
          <cell r="BA320">
            <v>3</v>
          </cell>
          <cell r="BB320">
            <v>0</v>
          </cell>
          <cell r="BC320">
            <v>46051</v>
          </cell>
          <cell r="BD320">
            <v>46050</v>
          </cell>
          <cell r="BE320" t="str">
            <v>SEGUROS DEL ESTADO S.A.</v>
          </cell>
          <cell r="BF320" t="str">
            <v>2 CUMPLIMIENTO</v>
          </cell>
          <cell r="BG320" t="str">
            <v>1 PÓLIZA</v>
          </cell>
          <cell r="CJ320">
            <v>46231</v>
          </cell>
          <cell r="CK320">
            <v>0</v>
          </cell>
          <cell r="CN320">
            <v>36000000</v>
          </cell>
          <cell r="CO320" t="e">
            <v>#N/A</v>
          </cell>
          <cell r="CP320" t="e">
            <v>#N/A</v>
          </cell>
          <cell r="CQ320" t="e">
            <v>#N/A</v>
          </cell>
          <cell r="CR320">
            <v>80111600</v>
          </cell>
          <cell r="CS320" t="str">
            <v>https://community.secop.gov.co/Public/Tendering/OpportunityDetail/Index?noticeUID=CO1.NTC.9816022&amp;isFromPublicArea=True&amp;isModal=true&amp;asPopupView=true</v>
          </cell>
          <cell r="CT320" t="str">
            <v>En Ejecucion</v>
          </cell>
          <cell r="CU320">
            <v>46053</v>
          </cell>
          <cell r="CW320" t="str">
            <v>ENERO</v>
          </cell>
          <cell r="CX320" t="e">
            <v>#N/A</v>
          </cell>
          <cell r="CY320">
            <v>1</v>
          </cell>
          <cell r="CZ320" t="e">
            <v>#VALUE!</v>
          </cell>
        </row>
        <row r="321">
          <cell r="D321" t="str">
            <v>325-2026</v>
          </cell>
          <cell r="E321" t="str">
            <v>CPS-233-2026</v>
          </cell>
          <cell r="F321" t="str">
            <v>Contrato de Prestacion De Servicios De Apoyo a La Gestion</v>
          </cell>
          <cell r="G321" t="str">
            <v>Contratación directa</v>
          </cell>
          <cell r="H321" t="str">
            <v>JONATHAN ANDRES MORCOTE SIERRA</v>
          </cell>
          <cell r="I321" t="str">
            <v>Cédula</v>
          </cell>
          <cell r="J321">
            <v>1032424106</v>
          </cell>
          <cell r="K321">
            <v>1</v>
          </cell>
          <cell r="L321" t="str">
            <v>MASCULINO</v>
          </cell>
          <cell r="M321" t="str">
            <v>Natural</v>
          </cell>
          <cell r="N321" t="str">
            <v>Ninguno</v>
          </cell>
          <cell r="O321">
            <v>32417</v>
          </cell>
          <cell r="P321">
            <v>46192</v>
          </cell>
          <cell r="Q321">
            <v>37</v>
          </cell>
          <cell r="R321" t="str">
            <v>BACHILLER</v>
          </cell>
          <cell r="S321" t="str">
            <v>CARRERA 6A ESTE #1 SUR -18</v>
          </cell>
          <cell r="T321" t="str">
            <v>BOGOTA D.C.</v>
          </cell>
          <cell r="U321" t="str">
            <v>COLOMBIA</v>
          </cell>
          <cell r="V321" t="str">
            <v>JONATHANMORCOTE@GMAIL.COM</v>
          </cell>
          <cell r="W321">
            <v>3213310787</v>
          </cell>
          <cell r="X321" t="str">
            <v>NA</v>
          </cell>
          <cell r="Y321" t="str">
            <v>NA</v>
          </cell>
          <cell r="Z321" t="str">
            <v>Titulo de tecnico de 0 a 12 meses de experiencia laboral (tecnico o tecnologo) o 24 meses de experiencia laboral relacionada (bachiller) (Resolución 861 de 2025)</v>
          </cell>
          <cell r="AA321" t="str">
            <v>El CONTRATISTA se obliga a prestar a LA ENTIDAD, con plena autonomía, técnica y administrativa, servicios de apoyo a la gestión, orientados al desarrollo de las actividades de conducción y operación del vehículo que sea asignado por la Dirección de Capacidades y Apropiación del Conocimiento, de conformidad con las instrucciones impartidas por dicha dependencia.</v>
          </cell>
          <cell r="AB321" t="str">
            <v>2.2.2.1. Apoyar la conducción y operación del vehículo asignado por la Dirección de Capacidades y
Apropiación del Conocimiento, garantizando el cumplimiento de las rutas, horarios y desplazamientos
requeridos.
2.2.2.2. Atender las instrucciones impartidas por la Dirección para la prestación del servicio, asegurando
disponibilidad y oportunidad en la ejecución de las actividades de transporte.
2.2.2.3. Velar por el uso adecuado del vehículo, garantizando su correcta operación y manejo responsable
conforme a las normas de tránsito y seguridad vial vigentes.
2.2.2.4. Realizar la verificación diaria del estado general del vehículo (niveles, luces, llantas, frenos y
demás elementos básicos), reportando de manera inmediata cualquier novedad, falla o situación de riesgo.
2.2.2.5. Mantener el vehículo en adecuadas condiciones de limpieza, presentación y orden, tanto en su
interior como exterior, de acuerdo con las directrices de la Entidad.
2.2.2.6. Contar y mantener vigentes los documentos requeridos por la normativa aplicable para la
conducción y operación del vehículo asignado, e informar oportunamente a la supervisión cualquier
novedad que pueda afectar la prestación del servicio.
2.2.2.7. Llevar y presentar los registros o reportes de operación del vehículo que sean requeridos
(bitácoras, planillas de recorrido, consumo de combustible, novedades, entre otros), garantizando
trazabilidad y control del servicio.</v>
          </cell>
          <cell r="AC321" t="str">
            <v>2.2.2.1. Apoyar la conducción y operación del vehículo asignado por la Dirección de Capacidades y Apropiación del Conocimiento, garantizando el cumplimiento de las rutas, horarios y desplazamientos requeridos.
2.2.2.2. Atender las instrucciones impartidas por la Dirección para la prestación del servicio, asegurando disponibilidad y oportunidad en la ejecución de las actividades de transporte.
2.2.2.3. Velar por el uso adecuado del vehículo, garantizando su correcta operación y manejo responsable conforme a las normas de tránsito y seguridad vial vigentes.
2.2.2.4. Realizar la verificación diaria del estado general del vehículo (niveles, luces, llantas, frenos y demás elementos básicos), reportando de manera inmediata cualquier novedad, falla o situación de riesgo.
2.2.2.5. Mantener el vehículo en adecuadas condiciones de limpieza, presentación y orden, tanto en su interior como exterior, de acuerdo con las directrices de la Entidad.
2.2.2.6. Contar y mantener vigentes los documentos requeridos por la normativa aplicable para la conducción y operación del vehículo asignado, e informar oportunamente a la supervisión cualquier novedad que pueda afectar la prestación del servicio.
2.2.2.7. Llevar y presentar los registros o reportes de operación del vehículo que sean requeridos (bitácoras, planillas de recorrido, consumo de combustible, novedades, entre otros), garantizando trazabilidad y control del servicio.</v>
          </cell>
          <cell r="AD321" t="str">
            <v>Dirección de Capacidades y Apropiación del Conocimiento</v>
          </cell>
          <cell r="AE321" t="str">
            <v>ANDRES FELIPE VALENCIA LOPEZ</v>
          </cell>
          <cell r="AF321">
            <v>75097407</v>
          </cell>
          <cell r="AG321" t="str">
            <v>Secretaria General</v>
          </cell>
          <cell r="AH321">
            <v>46050</v>
          </cell>
          <cell r="AI321">
            <v>46051</v>
          </cell>
          <cell r="AJ321">
            <v>46231</v>
          </cell>
          <cell r="AK321">
            <v>180</v>
          </cell>
          <cell r="AL321">
            <v>18504864</v>
          </cell>
          <cell r="AM321" t="str">
            <v>No</v>
          </cell>
          <cell r="AN321">
            <v>3084144</v>
          </cell>
          <cell r="AS321" t="str">
            <v>INVERSION</v>
          </cell>
          <cell r="AT321" t="str">
            <v>NACION</v>
          </cell>
          <cell r="AU321" t="str">
            <v>No</v>
          </cell>
          <cell r="AW321" t="str">
            <v>Supervisión</v>
          </cell>
          <cell r="AX321" t="str">
            <v>RUDY AMANDA HURTADO GARCES</v>
          </cell>
          <cell r="AY321" t="str">
            <v>Cédula</v>
          </cell>
          <cell r="AZ321">
            <v>1064488437</v>
          </cell>
          <cell r="BA321">
            <v>3</v>
          </cell>
          <cell r="BB321">
            <v>0</v>
          </cell>
          <cell r="BC321">
            <v>46050</v>
          </cell>
          <cell r="BD321">
            <v>46050</v>
          </cell>
          <cell r="BE321" t="str">
            <v>SEGUROS DEL ESTADO S.A.</v>
          </cell>
          <cell r="BF321" t="str">
            <v>2 CUMPLIMIENTO</v>
          </cell>
          <cell r="BG321" t="str">
            <v>1 PÓLIZA</v>
          </cell>
          <cell r="CJ321">
            <v>46231</v>
          </cell>
          <cell r="CK321">
            <v>0</v>
          </cell>
          <cell r="CN321">
            <v>18504864</v>
          </cell>
          <cell r="CO321" t="e">
            <v>#N/A</v>
          </cell>
          <cell r="CP321" t="e">
            <v>#N/A</v>
          </cell>
          <cell r="CQ321" t="e">
            <v>#N/A</v>
          </cell>
          <cell r="CR321">
            <v>80111600</v>
          </cell>
          <cell r="CS321" t="str">
            <v>https://community.secop.gov.co/Public/Tendering/OpportunityDetail/Index?noticeUID=CO1.NTC.9823405&amp;isFromPublicArea=True&amp;isModal=true&amp;asPopupView=true</v>
          </cell>
          <cell r="CT321" t="str">
            <v>En Ejecucion</v>
          </cell>
          <cell r="CU321">
            <v>46053</v>
          </cell>
          <cell r="CW321" t="str">
            <v>ENERO</v>
          </cell>
          <cell r="CX321" t="e">
            <v>#N/A</v>
          </cell>
          <cell r="CY321">
            <v>1</v>
          </cell>
          <cell r="CZ321" t="e">
            <v>#VALUE!</v>
          </cell>
        </row>
        <row r="322">
          <cell r="D322" t="str">
            <v>326-2026</v>
          </cell>
          <cell r="E322" t="str">
            <v>CPS-234-2026</v>
          </cell>
          <cell r="F322" t="str">
            <v>Contrato de Prestacion De Servicios Profesionales</v>
          </cell>
          <cell r="G322" t="str">
            <v>Contratación directa</v>
          </cell>
          <cell r="H322" t="str">
            <v>VIANY ALEJANDRA DELGADO LOPEZ</v>
          </cell>
          <cell r="I322" t="str">
            <v>Cédula</v>
          </cell>
          <cell r="J322">
            <v>1085338043</v>
          </cell>
          <cell r="K322">
            <v>9</v>
          </cell>
          <cell r="L322">
            <v>0</v>
          </cell>
          <cell r="M322" t="str">
            <v>Natural</v>
          </cell>
          <cell r="N322" t="str">
            <v>Ninguno</v>
          </cell>
          <cell r="O322">
            <v>35785</v>
          </cell>
          <cell r="P322">
            <v>46192</v>
          </cell>
          <cell r="Q322">
            <v>28</v>
          </cell>
          <cell r="R322" t="str">
            <v>ABOGADO</v>
          </cell>
          <cell r="S322" t="str">
            <v>CRA 3A 54A 71 EDIFICIO BOSQUE RESERVADO APTO 504</v>
          </cell>
          <cell r="T322" t="str">
            <v>PASTO</v>
          </cell>
          <cell r="U322" t="str">
            <v>COLOMBIA</v>
          </cell>
          <cell r="V322" t="str">
            <v>ALEJA.DELGADO1221@GMAIL.COM</v>
          </cell>
          <cell r="W322">
            <v>3216136735</v>
          </cell>
          <cell r="X322" t="str">
            <v>NA</v>
          </cell>
          <cell r="Y322" t="str">
            <v>NA</v>
          </cell>
          <cell r="Z322" t="str">
            <v>Titulo profesional + titulo especializacion de 22 meses de experiencia profesional a 32 meses de experiencia profesional (Resolución 861 de 2025)</v>
          </cell>
          <cell r="AA322" t="str">
            <v>Prestar servicios profesionales especializados como abogado a la Dirección de Ciencia de la Entidad, con plena autonomía, desarrollando actividades relacionadas respuesta a PQRSD, acciones de tutela, y cualquier controversia jurídica que le asignada además de apoyar en la proyección de actos administrativo y demás asuntos jurídicos relacionados con la elaboración y revisión de proyectos de actos administrativos, que sean solicitados en el marco de la supervisión del contrato.</v>
          </cell>
          <cell r="AB322" t="str">
            <v>2.2.2.1. Proyectar y revisar documentos jurídicos que le sean solicitados en el marco de la supervisión del
contrato, garantizando su solidez jurídica, técnica, coherencia normativa y alineación con las funciones
misionales de la entidad.
2.2.2.2. Apoyar la formulación de respuestas a trámites, peticiones, quejas, reclamos y demás solicitudes de
carácter jurídico, asegurando el cumplimiento de los términos y requisitos legales aplicables.
2.2.2.3. Apoyar en la respuesta a acciones de tutela, consolidando el insumo jurídico y técnico que sean
competencia de la Dirección de Ciencia
2.2.2.4. Elaborar memorandos, conceptos u otros documentos jurídicos que se requieran como parte del
cumplimiento del objeto contractual.
2.2.2.5. Apoyar en el trámite y desarrollo de convocatorias o cualquier mecanismo que sea asignado por el
supervisor del contrato.
2.2.2.6. Asistir y participar en consejos, comités, comisiones, mesas de trabajo o reuniones que sean
convocadas y guarden relación con los temas asignados en el marco del contrato.
2.2.2.7. Apoyar en supervisión de contratos cuando sea asignado y requerido por parte del supervisor.
2.2.2.8 Organizar el archivo documental, físico y/o digital y realizar su entrega debidamente consolidada al
finalizar el contrato, conforme a las instrucciones del supervisor.
2.2.2.9 Organizar el archivo documental, en físico o digital según aplique, correspondiente a los trámites
asignados, y realizar su entrega al supervisor al finalizar el contrato.</v>
          </cell>
          <cell r="AC322" t="str">
            <v>2.2.2.1. Proyectar y revisar documentos jurídicos que le sean solicitados en el marco de la supervisión del contrato, garantizando su solidez jurídica, técnica, coherencia normativa y alineación con las funciones misionales de la entidad.
2.2.2.2. Apoyar la formulación de respuestas a trámites, peticiones, quejas, reclamos y demás solicitudes de carácter jurídico, asegurando el cumplimiento de los términos y requisitos legales aplicables.
2.2.2.3. Apoyar en la respuesta a acciones de tutela, consolidando el insumo jurídico y técnico que sean competencia de la Dirección de Ciencia
2.2.2.4. Elaborar memorandos, conceptos u otros documentos jurídicos que se requieran como parte del cumplimiento del objeto contractual.
2.2.2.5. Apoyar en el trámite y desarrollo de convocatorias o cualquier mecanismo que sea asignado por el supervisor del contrato.
2.2.2.6. Asistir y participar en consejos, comités, comisiones, mesas de trabajo o reuniones que sean convocadas y guarden relación con los temas asignados en el marco del contrato.
2.2.2.7. Apoyar en supervisión de contratos cuando sea asignado y requerido por parte del supervisor.
2.2.2.8 Organizar el archivo documental, físico y/o digital y realizar su entrega debidamente consolidada al finalizar el contrato, conforme a las instrucciones del supervisor.
2.2.2.9 Organizar el archivo documental, en físico o digital según aplique, correspondiente a los trámites asignados, y realizar su entrega al supervisor al finalizar el contrato.</v>
          </cell>
          <cell r="AD322" t="str">
            <v>Dirección de Ciencia</v>
          </cell>
          <cell r="AE322" t="str">
            <v>ANDRES FELIPE VALENCIA LOPEZ</v>
          </cell>
          <cell r="AF322">
            <v>75097407</v>
          </cell>
          <cell r="AG322" t="str">
            <v>Secretaria General</v>
          </cell>
          <cell r="AH322">
            <v>46050</v>
          </cell>
          <cell r="AI322">
            <v>46051</v>
          </cell>
          <cell r="AJ322">
            <v>46231</v>
          </cell>
          <cell r="AK322">
            <v>180</v>
          </cell>
          <cell r="AL322">
            <v>41400000</v>
          </cell>
          <cell r="AM322" t="str">
            <v>No</v>
          </cell>
          <cell r="AN322">
            <v>6900000</v>
          </cell>
          <cell r="AS322" t="str">
            <v>INVERSION</v>
          </cell>
          <cell r="AT322" t="str">
            <v>NACION</v>
          </cell>
          <cell r="AU322" t="str">
            <v>No</v>
          </cell>
          <cell r="AW322" t="str">
            <v>Supervisión</v>
          </cell>
          <cell r="AX322" t="str">
            <v xml:space="preserve">KEVIN FERNANDO HENAO MARTINEZ </v>
          </cell>
          <cell r="AY322" t="str">
            <v>Cédula</v>
          </cell>
          <cell r="AZ322">
            <v>1152202917</v>
          </cell>
          <cell r="BA322">
            <v>9</v>
          </cell>
          <cell r="BB322" t="str">
            <v>Asesor, Código 1020 Grado 13</v>
          </cell>
          <cell r="BC322">
            <v>46051</v>
          </cell>
          <cell r="BD322">
            <v>46050</v>
          </cell>
          <cell r="BE322" t="str">
            <v>ASEGURADORA SOLIDARIA DE COLOMBIA</v>
          </cell>
          <cell r="BF322" t="str">
            <v>2 CUMPLIMIENTO</v>
          </cell>
          <cell r="BG322" t="str">
            <v>1 PÓLIZA</v>
          </cell>
          <cell r="CJ322">
            <v>46231</v>
          </cell>
          <cell r="CK322">
            <v>0</v>
          </cell>
          <cell r="CN322">
            <v>41400000</v>
          </cell>
          <cell r="CO322" t="e">
            <v>#N/A</v>
          </cell>
          <cell r="CP322" t="e">
            <v>#N/A</v>
          </cell>
          <cell r="CQ322" t="e">
            <v>#N/A</v>
          </cell>
          <cell r="CR322">
            <v>80111600</v>
          </cell>
          <cell r="CS322" t="str">
            <v>https://community.secop.gov.co/Public/Tendering/OpportunityDetail/Index?noticeUID=CO1.NTC.9836478&amp;isFromPublicArea=True&amp;isModal=true&amp;asPopupView=true</v>
          </cell>
          <cell r="CT322" t="str">
            <v>En Ejecucion</v>
          </cell>
          <cell r="CU322">
            <v>46053</v>
          </cell>
          <cell r="CW322" t="str">
            <v>ENERO</v>
          </cell>
          <cell r="CX322" t="e">
            <v>#N/A</v>
          </cell>
          <cell r="CY322">
            <v>2</v>
          </cell>
          <cell r="CZ322" t="e">
            <v>#VALUE!</v>
          </cell>
        </row>
        <row r="323">
          <cell r="D323" t="str">
            <v>327-2026</v>
          </cell>
          <cell r="E323" t="str">
            <v>CPS.235-2026</v>
          </cell>
          <cell r="F323" t="str">
            <v>Contrato de Prestacion De Servicios Profesionales</v>
          </cell>
          <cell r="G323" t="str">
            <v>Contratación directa</v>
          </cell>
          <cell r="H323" t="str">
            <v>FRANKLIN ALEJANDRO RICO MENDOZA</v>
          </cell>
          <cell r="I323" t="str">
            <v>Cédula</v>
          </cell>
          <cell r="J323">
            <v>79491543</v>
          </cell>
          <cell r="K323">
            <v>0</v>
          </cell>
          <cell r="L323" t="str">
            <v>MASCULINO</v>
          </cell>
          <cell r="M323" t="str">
            <v>Natural</v>
          </cell>
          <cell r="N323" t="str">
            <v>Ninguno</v>
          </cell>
          <cell r="O323">
            <v>25590</v>
          </cell>
          <cell r="P323">
            <v>46192</v>
          </cell>
          <cell r="Q323">
            <v>56</v>
          </cell>
          <cell r="R323" t="str">
            <v>ZOOTECNIA</v>
          </cell>
          <cell r="S323" t="str">
            <v xml:space="preserve">CALLE 213  # 114 10 MZ 14 - CASA 32 </v>
          </cell>
          <cell r="T323" t="str">
            <v>BOGOTA D.C.</v>
          </cell>
          <cell r="U323" t="str">
            <v>COLOMBIA</v>
          </cell>
          <cell r="V323" t="str">
            <v>ARICOMENDOZA@GMAIL.COM</v>
          </cell>
          <cell r="W323">
            <v>3166165694</v>
          </cell>
          <cell r="X323" t="str">
            <v>NA</v>
          </cell>
          <cell r="Y323" t="str">
            <v>NA</v>
          </cell>
          <cell r="Z323" t="str">
            <v>Titulo profesional + titulo especializacion de 22 meses de experiencia profesional a 32 meses de experiencia profesional (Resolución 861 de 2025)</v>
          </cell>
          <cell r="AA323" t="str">
            <v>Prestar a la entidad con plena autonomía, técnica y administrativa, servicios profesionales a la Dirección de Ciencia con el apoyo a los procesos para la elaboración de políticas, planes, instrumentos, proyectos, programas, estrategias y actividades de CTeI que se adelanten de los temas relacionados en ciencias de la salud</v>
          </cell>
          <cell r="AB323" t="str">
            <v>2.2.2.1 Apoyar en la construcción de política y modelos para la consolidación de las capacidades del SNCTeI
en materia de generación de conocimiento para la Misión de Seguridad Sanitaria y Bienestar Social
2.2.2.2 Apoyar en la creación y fortalecimiento de instrumentos y mecanismos para la ampliación de
capacidades, el desarrollo de actividades de CTeI e impulsen e incentiven la generación de conocimiento en la
Universidad, Empresa, Estado y Sociedad.
2.2.2.3 Apoyar en la formulación e implementación de políticas, planes, programas y proyectos estratégicos e
instrumentos para el fomento a la investigación en cumplimiento de las políticas en ciencia, tecnología e
innovación adoptadas, según el área específica de su competencia,
2.2.2.4 Apoyar la evaluación de la política en las temáticas de competencia de la Dirección de Ciencia y los
instrumentos y mecanismos definidos para su ejecución.
2.2.2.5 Apoyar los procesos de planeación estratégica en la Dirección de Ciencia.
2.2.2.6 Apoyar a los gestores de CTel en la gestión y evaluación de las estrategias para el fomento del SNCTeI.
2.2.2.7 Asistir a eventos y/o reuniones definidas por la supervisión y/o Director de la Dirección de Ciencia,
2.2.2.8 Asistir y/o apoyar los Comités técnicos nacionales que se realicen en el marco de la Misión de Seguridad
Sanitaria y Bienestar Social, así como apoyar la gestión de los compromisos surgidos en estos.
2.2.2.9 Apoyar la elaboración y entrega de informes de resultados de los diferentes procesos que incluyan
metas e indicadores.
2.2.2.10 Apoyar la ejecución del Plan de acción de la Dirección de Ciencia.
2.2.2.11 Proyectar de acuerdo con su competencia, y con relación a los asuntos asignados, respuestas a las
consultas, peticiones, quejas y reclamos radicadas en la dependencia por los usuarios internos y externos,
tomando en
consideración los términos de Ley y los procedimientos internos establecidos.
2.2.2.12 Apoyar la elaboración de informes, presentaciones, conceptos técnicos relacionados con las temáticas
de competencia de la Dirección de Ciencia.
2.2.2.13 Brindar apoyo técnico al equipo de seguimiento de contratos y convenios del área de salud de la
Dirección de Ciencia, en lo relacionado con el apoyo a la supervisión de los mismos.</v>
          </cell>
          <cell r="AC323" t="str">
            <v>2.2.2.1 Apoyar en la construcción de política y modelos para la consolidación de las capacidades del SNCTeI en materia de generación de conocimiento para la Misión de Seguridad Sanitaria y Bienestar Social
2.2.2.2 Apoyar en la creación y fortalecimiento de instrumentos y mecanismos para la ampliación de capacidades, el desarrollo de actividades de CTeI e impulsen e incentiven la generación de conocimiento en la Universidad, Empresa, Estado y Sociedad.
2.2.2.3 Apoyar en la formulación e implementación de políticas, planes, programas y proyectos estratégicos e instrumentos para el fomento a la investigación en cumplimiento de las políticas en ciencia, tecnología e innovación adoptadas, según el área específica de su competencia,
2.2.2.4 Apoyar la evaluación de la política en las temáticas de competencia de la Dirección de Ciencia y los instrumentos y mecanismos definidos para su ejecución.
2.2.2.5 Apoyar los procesos de planeación estratégica en la Dirección de Ciencia.
2.2.2.6 Apoyar a los gestores de CTel en la gestión y evaluación de las estrategias para el fomento del SNCTeI.
2.2.2.7 Asistir a eventos y/o reuniones definidas por la supervisión y/o Director de la Dirección de Ciencia,
2.2.2.8 Asistir y/o apoyar los Comités técnicos nacionales que se realicen en el marco de la Misión de Seguridad Sanitaria y Bienestar Social, así como apoyar la gestión de los compromisos surgidos en estos.
2.2.2.9 Apoyar la elaboración y entrega de informes de resultados de los diferentes procesos que incluyan metas e indicadores.
2.2.2.10 Apoyar la ejecución del Plan de acción de la Dirección de Ciencia.
2.2.2.11 Proyectar de acuerdo con su competencia, y con relación a los asuntos asignados, respuestas a las consultas, peticiones, quejas y reclamos radicadas en la dependencia por los usuarios internos y externos, tomando en consideración los términos de Ley y los procedimientos internos establecidos.
2.2.2.12 Apoyar la elaboración de informes, presentaciones, conceptos técnicos relacionados con las temáticas de competencia de la Dirección de Ciencia.
2.2.2.13 Brindar apoyo técnico al equipo de seguimiento de contratos y convenios del área de salud de la Dirección de Ciencia, en lo relacionado con el apoyo a la supervisión de los mismos.</v>
          </cell>
          <cell r="AD323" t="str">
            <v>Dirección de Ciencia</v>
          </cell>
          <cell r="AE323" t="str">
            <v>ANDRES FELIPE VALENCIA LOPEZ</v>
          </cell>
          <cell r="AF323">
            <v>75097407</v>
          </cell>
          <cell r="AG323" t="str">
            <v>Secretaria General</v>
          </cell>
          <cell r="AH323">
            <v>46051</v>
          </cell>
          <cell r="AI323">
            <v>46052</v>
          </cell>
          <cell r="AJ323">
            <v>46232</v>
          </cell>
          <cell r="AK323">
            <v>180</v>
          </cell>
          <cell r="AL323">
            <v>46350000</v>
          </cell>
          <cell r="AM323" t="str">
            <v>No</v>
          </cell>
          <cell r="AN323">
            <v>7725000</v>
          </cell>
          <cell r="AS323" t="str">
            <v>INVERSION</v>
          </cell>
          <cell r="AT323" t="str">
            <v>NACION</v>
          </cell>
          <cell r="AU323" t="str">
            <v>No</v>
          </cell>
          <cell r="AW323" t="str">
            <v>Supervisión</v>
          </cell>
          <cell r="AX323" t="str">
            <v xml:space="preserve">KEVIN FERNANDO HENAO MARTINEZ </v>
          </cell>
          <cell r="AY323" t="str">
            <v>Cédula</v>
          </cell>
          <cell r="AZ323">
            <v>1152202917</v>
          </cell>
          <cell r="BA323">
            <v>9</v>
          </cell>
          <cell r="BB323" t="str">
            <v>Asesor, Código 1020 Grado 13</v>
          </cell>
          <cell r="BC323">
            <v>46052</v>
          </cell>
          <cell r="BD323">
            <v>46052</v>
          </cell>
          <cell r="BE323" t="str">
            <v>SEGUROS DEL ESTADO S.A.</v>
          </cell>
          <cell r="BF323" t="str">
            <v>2 CUMPLIMIENTO</v>
          </cell>
          <cell r="BG323" t="str">
            <v>1 PÓLIZA</v>
          </cell>
          <cell r="CH323">
            <v>46087</v>
          </cell>
          <cell r="CI323">
            <v>9527500</v>
          </cell>
          <cell r="CJ323">
            <v>46087</v>
          </cell>
          <cell r="CK323">
            <v>0</v>
          </cell>
          <cell r="CM323" t="str">
            <v>TERMINACION ANTICIPADA //</v>
          </cell>
          <cell r="CN323">
            <v>9527500</v>
          </cell>
          <cell r="CO323" t="e">
            <v>#N/A</v>
          </cell>
          <cell r="CP323" t="e">
            <v>#N/A</v>
          </cell>
          <cell r="CQ323" t="e">
            <v>#N/A</v>
          </cell>
          <cell r="CR323">
            <v>80111600</v>
          </cell>
          <cell r="CS323" t="str">
            <v>https://community.secop.gov.co/Public/Tendering/OpportunityDetail/Index?noticeUID=CO1.NTC.9850463&amp;isFromPublicArea=True&amp;isModal=true&amp;asPopupView=true</v>
          </cell>
          <cell r="CT323" t="str">
            <v>Terminado Anticipadamente</v>
          </cell>
          <cell r="CU323">
            <v>46053</v>
          </cell>
          <cell r="CV323">
            <v>46112</v>
          </cell>
          <cell r="CW323" t="str">
            <v>MARZO</v>
          </cell>
          <cell r="CX323" t="e">
            <v>#N/A</v>
          </cell>
          <cell r="CY323">
            <v>0</v>
          </cell>
          <cell r="CZ323" t="e">
            <v>#VALUE!</v>
          </cell>
        </row>
        <row r="324">
          <cell r="D324" t="str">
            <v>328-2026</v>
          </cell>
          <cell r="E324" t="str">
            <v>CPS-236-2026</v>
          </cell>
          <cell r="F324" t="str">
            <v>Contrato de Prestacion De Servicios Profesionales</v>
          </cell>
          <cell r="G324" t="str">
            <v>Contratación directa</v>
          </cell>
          <cell r="H324" t="str">
            <v>LILIANA DEL PILAR GARCIA ARAGON</v>
          </cell>
          <cell r="I324" t="str">
            <v>Cédula</v>
          </cell>
          <cell r="J324">
            <v>1110510559</v>
          </cell>
          <cell r="K324">
            <v>3</v>
          </cell>
          <cell r="L324">
            <v>0</v>
          </cell>
          <cell r="M324" t="str">
            <v>Natural</v>
          </cell>
          <cell r="N324" t="str">
            <v>Ninguno</v>
          </cell>
          <cell r="O324">
            <v>33360</v>
          </cell>
          <cell r="P324">
            <v>46192</v>
          </cell>
          <cell r="Q324">
            <v>35</v>
          </cell>
          <cell r="R324" t="str">
            <v>DERECHO</v>
          </cell>
          <cell r="S324" t="str">
            <v xml:space="preserve">CARRERA 16 E  # ? 61 C - 43 APTO 702   EDIFICIO ALTOS DE LOS ROSALES </v>
          </cell>
          <cell r="T324" t="str">
            <v>YOPAL</v>
          </cell>
          <cell r="U324" t="str">
            <v>COLOMBIA</v>
          </cell>
          <cell r="V324" t="str">
            <v>LDPGA_1102_07@HOTMAIL.COM</v>
          </cell>
          <cell r="W324">
            <v>3103421871</v>
          </cell>
          <cell r="X324" t="str">
            <v>NA</v>
          </cell>
          <cell r="Y324" t="str">
            <v>NA</v>
          </cell>
          <cell r="Z324" t="str">
            <v>Titulo profesional + titulo especializacion de 33 o mas meses de experiencia profesional (Resolución 861 de 2025)</v>
          </cell>
          <cell r="AA324" t="str">
            <v>El/LA CONTRATISTA se obliga a prestar a la ENTIDAD, con plena autonomía, técnica y administrativa por sus propios medios los servicios profesionales especializados para seguimientos de proyectos y metas de los trámites, actualización y control de la direccion administrativa y financera.</v>
          </cell>
          <cell r="AB324" t="str">
            <v>2.2.2.1 Realizar seguimiento integral a la formulación, actualización, ejecución y
reporte de los proyectos Fortalecimiento de la Gobernanza e Institucionalidad Multinivel
del Sector de Ciencia, Tecnología e Innovación Nacional y Fortalecimiento de las
capacidades administrativas, tecnológicas y de gestión institucional para implementar
las políticas del Modelo Integrado de Planeación y Gestión, incluyendo su registro y
actualización en la Plataforma Integrada de Inversión Pública – PIIP o el aplicativo que
lo sustituya.
2.2.2.2 Efectuar el seguimiento a las actividades financieras y presupuestales asociadas
a los proyectos y a los rubros administrados por la Dirección Administrativa y
Financiera, garantizando su correcta ejecución conforme a la normatividad vigente, con
e fin de implementar las políticas del modelo integrado de planeación y gestión
nacional; y su actualización en el aplicativo Plataforma Integrada de Inversión Pública -
PIIP, o aquel aplicativo que lo reemplace.
2.2.2.3. Apoyar la programación, seguimiento y análisis de las necesidades de gasto
del presupuesto de la entidad para la vigencia en curso y las vigencias futuras.
2.2.2.4. Elaborar y proyectar informes, reportes y respuestas a requerimientos de
información de carácter presupuestal y financiero solicitados por los órganos de control,
así como por usuarios internos y externos.
2.2.2.5. Apoyar y servir como enlace de la Dirección Administrativa y Financiera ante
los órganos de control, participando en la construcción, seguimiento y ejecución de los
planes de mejoramiento institucional, y el seguimiento de la ejecución presupuestal.
2.2.2.6. Realizar seguimiento a en la programación de las necesidades de gasto del
prepresupuesto de la Entidad para la vigencia actual y las vigencias posteriores.
2.2.2.7 Realizar el seguimiento y reporte de planes, riesgos, indicadores y actividades
del Sistema de Gestión de Calidad y del plan de acción institucional a cargo de la
Dirección Administrativa y Financiera, incluyendo la actualización de procedimientos
presupuestales y documentación asociada (procedimientos, guías, instructivos,
formatos y anexos).
2.2.2.8 Acompañar la planeación institucional de la Dirección Administrativa y
Financiera, asegurando su alineación con el plan de acción institucional y con los
lineamientos del Sistema Integrado de Gestión, de la mano con el proceso
presupuestal.
2.2.2.9 Apoyar la consolidación, seguimiento y reporte del Plan de Austeridad del Gasto
del Ministerio de Ciencia, Tecnología e Innovación, conforme a las directrices vigentes.
2.2.2.10 Realizar el seguimiento administrativo y operativo a los asuntos que se
generen en el desarrollo de las actividades diarias de la Dirección Administrativa y
Financiera, en articulación con las demás dependencias de la entidad.
2.2.2.11 Realizar seguimiento y revisión frente a la adecuada ejecución, reporte y
cumplimiento del programa estratégico, Planes, Riesgos, Indicadores y demás tareas
del sistema de gestión de calidad GINA; así como el seguimiento a las actividades del
plan de acción institucional, a cargo de la Dirección Administrativa y Financiera.
2.2.2.12 Revisar las agendas y actas de los comités en los que, por delegación o
conforme las funciones asignadas, participe la Dirección Administrativa y Financiera.
2.2.2.13 Apoyar el seguimiento a la implementación de instrumentos y herramientas
tecnológicas orientadas a la mejora continua de los procesos de la Dirección.
2.2.2.14 Asistir a las mesas de trabajo, reuniones y demás actividades a las que sea
convocado o delegado por la Dirección Administrativa y Financiera o por el supervisor
del contrato, y atender las actividades que este le asigne dentro del objeto contractual.</v>
          </cell>
          <cell r="AC324" t="str">
            <v>2.2.2.1 Realizar seguimiento integral a la formulación, actualización, ejecución y reporte de los proyectos Fortalecimiento de la Gobernanza e Institucionalidad Multinivel del Sector de Ciencia, Tecnología e Innovación Nacional y Fortalecimiento de las capacidades administrativas, tecnológicas y de gestión institucional para implementar las políticas del Modelo Integrado de Planeación y Gestión, incluyendo su registro y actualización en la Plataforma Integrada de Inversión Pública – PIIP o el aplicativo que lo sustituya.
2.2.2.2 Efectuar el seguimiento a las actividades financieras y presupuestales asociadas a los proyectos y a los rubros administrados por la Dirección Administrativa y Financiera, garantizando su correcta ejecución conforme a la normatividad vigente, con e fin de implementar las políticas del modelo integrado de planeación y gestión nacional; y su actualización en el aplicativo Plataforma Integrada de Inversión Pública - PIIP, o aquel aplicativo que lo reemplace.
2.2.2.3. Apoyar la programación, seguimiento y análisis de las necesidades de gasto del presupuesto de la entidad para la vigencia en curso y las vigencias futuras.
2.2.2.4. Elaborar y proyectar informes, reportes y respuestas a requerimientos de información de carácter presupuestal y financiero solicitados por los órganos de control, así como por usuarios internos y externos.
2.2.2.5. Apoyar y servir como enlace de la Dirección Administrativa y Financiera ante los órganos de control, participando en la construcción, seguimiento y ejecución de los planes de mejoramiento institucional, y el seguimiento de la ejecución presupuestal.
2.2.2.6. Realizar seguimiento a en la programación de las necesidades de gasto del prepresupuesto de la Entidad para la vigencia actual y las vigencias posteriores.
2.2.2.7 Realizar el seguimiento y reporte de planes, riesgos, indicadores y actividades del Sistema de Gestión de Calidad y del plan de acción institucional a cargo de la Dirección Administrativa y Financiera, incluyendo la actualización de procedimientos presupuestales y documentación asociada (procedimientos, guías, instructivos, formatos y anexos).
2.2.2.8 Acompañar la planeación institucional de la Dirección Administrativa y Financiera, asegurando su alineación con el plan de acción institucional y con los lineamientos del Sistema Integrado de Gestión, de la mano con el proceso presupuestal.
2.2.2.9 Apoyar la consolidación, seguimiento y reporte del Plan de Austeridad del Gasto del Ministerio de Ciencia, Tecnología e Innovación, conforme a las directrices vigentes.
2.2.2.10 Realizar el seguimiento administrativo y operativo a los asuntos que se generen en el desarrollo de las actividades diarias de la Dirección Administrativa y Financiera, en articulación con las demás dependencias de la entidad.
2.2.2.11 Realizar seguimiento y revisión frente a la adecuada ejecución, reporte y cumplimiento del programa estratégico, Planes, Riesgos, Indicadores y demás tareas del sistema de gestión de calidad GINA; así como el seguimiento a las actividades del plan de acción institucional, a cargo de la Dirección Administrativa y Financiera.
2.2.2.12 Revisar las agendas y actas de los comités en los que, por delegación o conforme las funciones asignadas, participe la Dirección Administrativa y Financiera.
2.2.2.13 Apoyar el seguimiento a la implementación de instrumentos y herramientas tecnológicas orientadas a la mejora continua de los procesos de la Dirección.
2.2.2.14 Asistir a las mesas de trabajo, reuniones y demás actividades a las que sea convocado o delegado por la Dirección Administrativa y Financiera o por el supervisor del contrato, y atender las actividades que este le asigne dentro del objeto contractual.</v>
          </cell>
          <cell r="AD324" t="str">
            <v>Dirección Administrativa y Financiera</v>
          </cell>
          <cell r="AE324" t="str">
            <v>ANDRES FELIPE VALENCIA LOPEZ</v>
          </cell>
          <cell r="AF324">
            <v>75097407</v>
          </cell>
          <cell r="AG324" t="str">
            <v>Secretaria General</v>
          </cell>
          <cell r="AH324">
            <v>46049</v>
          </cell>
          <cell r="AI324">
            <v>46051</v>
          </cell>
          <cell r="AJ324">
            <v>46231</v>
          </cell>
          <cell r="AK324">
            <v>180</v>
          </cell>
          <cell r="AL324">
            <v>55440000</v>
          </cell>
          <cell r="AM324" t="str">
            <v>No</v>
          </cell>
          <cell r="AN324">
            <v>9240000</v>
          </cell>
          <cell r="AS324" t="str">
            <v>INVERSION</v>
          </cell>
          <cell r="AT324" t="str">
            <v>NACION</v>
          </cell>
          <cell r="AU324" t="str">
            <v>No</v>
          </cell>
          <cell r="AW324" t="str">
            <v>Supervisión</v>
          </cell>
          <cell r="AX324" t="str">
            <v>MIGUEL ANGEL LAVERDE SARMIENTO</v>
          </cell>
          <cell r="AY324" t="str">
            <v>Cédula</v>
          </cell>
          <cell r="AZ324">
            <v>1018406933</v>
          </cell>
          <cell r="BA324">
            <v>7</v>
          </cell>
          <cell r="BB324" t="str">
            <v>Director Administrativo y Financiero</v>
          </cell>
          <cell r="BC324">
            <v>46051</v>
          </cell>
          <cell r="BD324">
            <v>46049</v>
          </cell>
          <cell r="BE324" t="str">
            <v>ASEGURADORA SOLIDARIA DE COLOMBIA</v>
          </cell>
          <cell r="BF324" t="str">
            <v>2 CUMPLIMIENTO</v>
          </cell>
          <cell r="BG324" t="str">
            <v>1 PÓLIZA</v>
          </cell>
          <cell r="CJ324">
            <v>46231</v>
          </cell>
          <cell r="CK324">
            <v>0</v>
          </cell>
          <cell r="CN324">
            <v>55440000</v>
          </cell>
          <cell r="CO324" t="e">
            <v>#N/A</v>
          </cell>
          <cell r="CP324" t="e">
            <v>#N/A</v>
          </cell>
          <cell r="CQ324" t="e">
            <v>#N/A</v>
          </cell>
          <cell r="CR324">
            <v>80111600</v>
          </cell>
          <cell r="CS324" t="str">
            <v>https://community.secop.gov.co/Public/Tendering/OpportunityDetail/Index?noticeUID=CO1.NTC.9814644&amp;isFromPublicArea=True&amp;isModal=true&amp;asPopupView=true</v>
          </cell>
          <cell r="CT324" t="str">
            <v>En Ejecucion</v>
          </cell>
          <cell r="CU324">
            <v>46053</v>
          </cell>
          <cell r="CW324" t="str">
            <v>ENERO</v>
          </cell>
          <cell r="CX324" t="e">
            <v>#N/A</v>
          </cell>
          <cell r="CY324">
            <v>8</v>
          </cell>
          <cell r="CZ324" t="e">
            <v>#VALUE!</v>
          </cell>
        </row>
        <row r="325">
          <cell r="D325" t="str">
            <v>329-2026</v>
          </cell>
          <cell r="E325" t="str">
            <v>CPS-237-2026</v>
          </cell>
          <cell r="F325" t="str">
            <v>Contrato de Prestacion De Servicios Profesionales</v>
          </cell>
          <cell r="G325" t="str">
            <v>Contratación directa</v>
          </cell>
          <cell r="H325" t="str">
            <v>PAULA ANDREA MARQUEZ OSORIO</v>
          </cell>
          <cell r="I325" t="str">
            <v>Cédula</v>
          </cell>
          <cell r="J325">
            <v>1088304942</v>
          </cell>
          <cell r="K325">
            <v>1</v>
          </cell>
          <cell r="L325" t="str">
            <v>FEMENINO</v>
          </cell>
          <cell r="M325" t="str">
            <v>Natural</v>
          </cell>
          <cell r="N325" t="str">
            <v>Ninguno</v>
          </cell>
          <cell r="O325">
            <v>33633</v>
          </cell>
          <cell r="P325">
            <v>46192</v>
          </cell>
          <cell r="Q325">
            <v>34</v>
          </cell>
          <cell r="R325" t="str">
            <v>ABOGADO</v>
          </cell>
          <cell r="S325" t="str">
            <v>CRA 25 # 27A-22 APTO 301</v>
          </cell>
          <cell r="T325" t="str">
            <v>PEREIRA</v>
          </cell>
          <cell r="U325" t="str">
            <v>COLOMBIA</v>
          </cell>
          <cell r="V325" t="str">
            <v>PAULARANAMARQUEZ@GMAIL.COM</v>
          </cell>
          <cell r="W325">
            <v>3507802177</v>
          </cell>
          <cell r="X325" t="str">
            <v>NA</v>
          </cell>
          <cell r="Y325" t="str">
            <v>NA</v>
          </cell>
          <cell r="Z325" t="str">
            <v>Titulo profesional + titulo especializacion de 22 meses de experiencia profesional a 32 meses de experiencia profesional (Resolución 861 de 2025)</v>
          </cell>
          <cell r="AA325" t="str">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ell>
          <cell r="AB325"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Prestar orientación y acompañamiento jurídico a las dependencias de
la Entidad en la estructuración y desarrollo de los procesos contractuales, en
el marco de las competencias asignadas a la Secretaría General y conforme a
la normativa vigente en materia de contratación estatal.
2.2.2.3. Asistir a las audiencias, mesas de trabajo, reuniones y actividades
programadas a las cuales sea convocado.
2.2.2.4. Participar activamente en la gestión del Comité de Contratación, lo
que incluye realizar la convocatoria a las sesiones, verificar que la citación
cuente con los documentos de soporte de los temas a tratar, preparar las
presentaciones y demás documentos requeridos para la revisión de los
miembros, asistir a las sesiones correspondientes, elaborar las actas de las
reuniones en las que participe como abogado asignado a los procesos
presentados, y conformar el archivo con la información socializada al comité. 
2.2.2.5. Publicar oportunamente los documentos elaborados en cada una de
las etapas de los procesos de contratación en la plataforma SECOP II, así
como en el repositorio de gestión documental que disponga el Ministerio, en
cumplimiento de la normatividad vigente, propendiendo por la completitud del
expediente contractual en el marco de las competencias asignadas a la SEGEL
2.2.2.6 Mantener actualizada la información de las bases de datos destinadas
al seguimiento y control de la gestión, de conformidad con la gestión
adelantada a los trámites asignados.
2.2.2.7. Hacer parte de los comités verificadores y evaluadores desde el
componente jurídico, en desarrollo de los procesos de contratación
adelantados por el Ministerio, y que le sean designados por la Ordenación del
Gasto.
2.2.2.8. Apoyar a la secretaría general en la atención de auditorías internas y
externas de la cual sea objeto, brindando apoyo en la proyección a las
respuestas de los requerimientos que se den en el marco de las referidas
auditorías.
2.2.2.9. Apoyar la revisión y trámite de liquidación o cierre de contratos y/o
convenios que le sean asignados.
2.2.2.10. Brindar acompañamiento jurídico en el trámite y revisión de
presuntos incumplimientos, que le sean asignados y que sean radicados ante
la Secretaria General, en coordinación con el supervisor del contrato.</v>
          </cell>
          <cell r="AC325"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Prestar orientación y acompañamiento jurídico a las dependencias de la Entidad en la estructuración y desarrollo de los procesos contractuales, en el marco de las competencias asignadas a la Secretaría General y conforme a la normativa vigente en materia de contratación estatal.
2.2.2.3. Asistir a las audiencias, mesas de trabajo, reuniones y actividades programadas a las cuales sea convocado.
2.2.2.4. Participar activamente en la gestión del Comité de Contratación, lo que incluye realizar la convocatoria a las sesiones, verificar que la citación cuente con los documentos de soporte de los temas a tratar, preparar las presentaciones y demás documentos requeridos para la revisión de los miembros, asistir a las sesiones correspondientes, elaborar las actas de las reuniones en las que participe como abogado asignado a los procesos presentados, y conformar el archivo con la información socializada al comité. 
2.2.2.5. Publicar oportunamente los documentos elaborados en cada una de las etapas de los procesos de contratación en la plataforma SECOP II, así como en el repositorio de gestión documental que disponga el Ministerio, en cumplimiento de la normatividad vigente, propendiendo por la completitud del expediente contractual en el marco de las competencias asignadas a la SEGEL
2.2.2.6 Mantener actualizada la información de las bases de datos destinadas al seguimiento y control de la gestión, de conformidad con la gestión adelantada a los trámites asignados.
2.2.2.7. Hacer parte de los comités verificadores y evaluadores desde el componente jurídico, en desarrollo de los procesos de contratación adelantados por el Ministerio, y que le sean designados por la Ordenación del Gasto.
2.2.2.8. Apoyar a la secretaría general en la atención de auditorías internas y externas de la cual sea objeto, brindando apoyo en la proyección a las respuestas de los requerimientos que se den en el marco de las referidas auditorías.
2.2.2.9. Apoyar la revisión y trámite de liquidación o cierre de contratos y/o convenios que le sean asignados.
2.2.2.10. Brindar acompañamiento jurídico en el trámite y revisión de presuntos incumplimientos, que le sean asignados y que sean radicados ante la Secretaria General, en coordinación con el supervisor del contrato.</v>
          </cell>
          <cell r="AD325" t="str">
            <v>Secretaría General</v>
          </cell>
          <cell r="AE325" t="str">
            <v>ANDRES FELIPE VALENCIA LOPEZ</v>
          </cell>
          <cell r="AF325">
            <v>75097407</v>
          </cell>
          <cell r="AG325" t="str">
            <v>Secretaria General</v>
          </cell>
          <cell r="AH325">
            <v>46050</v>
          </cell>
          <cell r="AI325">
            <v>46052</v>
          </cell>
          <cell r="AJ325">
            <v>46232</v>
          </cell>
          <cell r="AK325">
            <v>180</v>
          </cell>
          <cell r="AL325">
            <v>40200000</v>
          </cell>
          <cell r="AM325" t="str">
            <v>No</v>
          </cell>
          <cell r="AN325">
            <v>8400000</v>
          </cell>
          <cell r="AS325" t="str">
            <v>INVERSION</v>
          </cell>
          <cell r="AT325" t="str">
            <v>NACION</v>
          </cell>
          <cell r="AU325" t="str">
            <v>No</v>
          </cell>
          <cell r="AW325" t="str">
            <v>Supervisión</v>
          </cell>
          <cell r="AX325" t="str">
            <v>ANDRES FELIPE VALENCIA LOPEZ</v>
          </cell>
          <cell r="AY325" t="str">
            <v>Cédula</v>
          </cell>
          <cell r="AZ325">
            <v>75097407</v>
          </cell>
          <cell r="BA325">
            <v>3</v>
          </cell>
          <cell r="BB325">
            <v>0</v>
          </cell>
          <cell r="BC325">
            <v>46052</v>
          </cell>
          <cell r="BD325">
            <v>46052</v>
          </cell>
          <cell r="BE325" t="str">
            <v>SEGUROS DEL ESTADO S.A.</v>
          </cell>
          <cell r="BF325" t="str">
            <v>2 CUMPLIMIENTO</v>
          </cell>
          <cell r="BG325" t="str">
            <v>1 PÓLIZA</v>
          </cell>
          <cell r="BN325">
            <v>6743333</v>
          </cell>
          <cell r="BO325">
            <v>46112</v>
          </cell>
          <cell r="BP325">
            <v>46132</v>
          </cell>
          <cell r="BQ325">
            <v>46943333</v>
          </cell>
          <cell r="CJ325">
            <v>46232</v>
          </cell>
          <cell r="CK325">
            <v>6743333</v>
          </cell>
          <cell r="CM325" t="str">
            <v>ADICION Y OBLIGACIONES ESPECIFICAS //</v>
          </cell>
          <cell r="CN325">
            <v>46943333</v>
          </cell>
          <cell r="CO325" t="e">
            <v>#N/A</v>
          </cell>
          <cell r="CP325" t="e">
            <v>#N/A</v>
          </cell>
          <cell r="CQ325" t="e">
            <v>#N/A</v>
          </cell>
          <cell r="CR325">
            <v>80111600</v>
          </cell>
          <cell r="CS325" t="str">
            <v>https://community.secop.gov.co/Public/Tendering/OpportunityDetail/Index?noticeUID=CO1.NTC.9847551&amp;isFromPublicArea=True&amp;isModal=true&amp;asPopupView=true</v>
          </cell>
          <cell r="CT325" t="str">
            <v>En Ejecucion</v>
          </cell>
          <cell r="CU325">
            <v>46053</v>
          </cell>
          <cell r="CV325">
            <v>46112</v>
          </cell>
          <cell r="CW325" t="str">
            <v>ENERO</v>
          </cell>
          <cell r="CX325" t="e">
            <v>#N/A</v>
          </cell>
          <cell r="CY325">
            <v>1</v>
          </cell>
          <cell r="CZ325" t="e">
            <v>#VALUE!</v>
          </cell>
        </row>
        <row r="326">
          <cell r="D326" t="str">
            <v>330-2026</v>
          </cell>
          <cell r="E326" t="str">
            <v>CPS-238-2026</v>
          </cell>
          <cell r="F326" t="str">
            <v>Contrato de Prestacion De Servicios Profesionales</v>
          </cell>
          <cell r="G326" t="str">
            <v>Contratación directa</v>
          </cell>
          <cell r="H326" t="str">
            <v>VANESSA ALEJANDRA LOZANO LOPEZ</v>
          </cell>
          <cell r="I326" t="str">
            <v>Cédula</v>
          </cell>
          <cell r="J326">
            <v>1070972485</v>
          </cell>
          <cell r="K326">
            <v>4</v>
          </cell>
          <cell r="L326">
            <v>0</v>
          </cell>
          <cell r="M326" t="str">
            <v>Natural</v>
          </cell>
          <cell r="N326" t="str">
            <v>Ninguno</v>
          </cell>
          <cell r="O326">
            <v>34565</v>
          </cell>
          <cell r="P326">
            <v>46192</v>
          </cell>
          <cell r="Q326">
            <v>31</v>
          </cell>
          <cell r="R326" t="str">
            <v>INGENIERO (A) AMBIENTAL</v>
          </cell>
          <cell r="S326" t="str">
            <v>CALLE 6A # 6-44</v>
          </cell>
          <cell r="T326" t="str">
            <v>BOGOTA D.C.</v>
          </cell>
          <cell r="U326" t="str">
            <v>COLOMBIA</v>
          </cell>
          <cell r="V326" t="str">
            <v>VANELOZANO1908@GMAIL.COM</v>
          </cell>
          <cell r="W326">
            <v>3176983428</v>
          </cell>
          <cell r="X326" t="str">
            <v>NA</v>
          </cell>
          <cell r="Y326" t="str">
            <v>NA</v>
          </cell>
          <cell r="Z326" t="str">
            <v>Titulo profesional + titulo especializacion de 0 meses de experiencia profesional a 22 meses de experiencia profesional (Resolución 861 de 2025)</v>
          </cell>
          <cell r="AA326" t="str">
            <v>El CONTRATISTA se obliga a prestar a LA ENTIDAD, con plena autonomía técnica y administrativa servicios profesionales especializados para apoyar la ejecución técnica y operativa de los programas ONDAS y Colombia Robótica de la Dirección de Vocaciones y Formación.</v>
          </cell>
          <cell r="AB326" t="str">
            <v>2.2.2.1. Apoyar a la Dirección de Vocaciones y Formación en el seguimiento
técnico y operativo de los programas ONDAS y Colombia Robótica.
2.2.2.2. Apoyar de manera operativa la supervisión de los programas, proyectos,
y estrategias de la Dirección de Vocaciones y Formación.
2.2.2.3. Acompañar los trámites necesarios para adelantar la ejecución y
liquidación de los contratos y convenios a cargo de la Dirección de Vocaciones y Formación en CTeI, y entregar los documentos soporte que le correspondan para
efectuarlos.
2.2.2.4. Elaborar insumos para apoyar de manera operativa, logística y
financiera a la supervisión de los programas, proyectos, y estrategias de la
Dirección de Vocaciones y Formación.
2.2.2.5. Acompañar y apoyar a la Dirección de Vocaciones y Formación en las
actividades derivadas de la supervisión de contratos y/o convenios, emitir
alertas y presentar informes que indiquen el seguimiento a los procesos.
2.2.2.6. Participar en las reuniones, comités tanto internos como externos
relacionados con el objeto contractual y hacer seguimiento a los compromisos
establecidos en cada reunión, cuando se requiera.
2.2.2.7. Apoyar la elaboración de informes y consolidación de insumos de
respuestas a requerimientos, peticiones y solicitudes de información, ayudas de
memoria, actas, y otros documentos relacionados con el cumplimiento del objeto
y las obligaciones contractuales.
2.2.2.8. Mantener los controles que permitan que la información sea confiable,
veraz, oportuna, garantizando el adecuado acceso a la información, de la
Dirección de Vocaciones y Formación.
2.2.2.9. Apoyar y acompañar en los distintos espacios de divulgación y
apropiación social de los planes, programas y proyectos del desarrollo de las
vocaciones en CTeI de los niños, niñas, adolescentes y jóvenes.
2.2.2.10. Apoyar y participar en las reuniones externas e internas de la dirección
de acuerdo con las solicitudes que realice el supervisor.
2.2.2.11. Entregar a la supervisión del Contrato los informes que se soliciten
sobre cualquier aspecto y/o resultados obtenidos cuando así se requiera.
2.2.2.12. Cargar toda la información que se produzca en desarrollo del contrato
en el lugar designado para tal fin por el supervisor del contrato.
2.2.2.13. Presentar los informes que se soliciten sobre cualquier aspecto y/o
resultados obtenidos en cada actividad encomendada cuando así se requiera.</v>
          </cell>
          <cell r="AC326" t="str">
            <v>2.2.2.1. Apoyar a la Dirección de Vocaciones y Formación en el seguimiento técnico y operativo de los programas ONDAS y Colombia Robótica.
2.2.2.2. Apoyar de manera operativa la supervisión de los programas, proyectos, y estrategias de la Dirección de Vocaciones y Formación.
2.2.2.3. Acompañar los trámites necesarios para adelantar la ejecución y liquidación de los contratos y convenios a cargo de la Dirección de Vocaciones y Formación en CTeI, y entregar los documentos soporte que le correspondan para efectuarlos.
2.2.2.4. Elaborar insumos para apoyar de manera operativa, logística y financiera a la supervisión de los programas, proyectos, y estrategias de la Dirección de Vocaciones y Formación.
2.2.2.5. Acompañar y apoyar a la Dirección de Vocaciones y Formación en las actividades derivadas de la supervisión de contratos y/o convenios, emitir alertas y presentar informes que indiquen el seguimiento a los procesos.
2.2.2.6. Participar en las reuniones, comités tanto internos como externos relacionados con el objeto contractual y hacer seguimiento a los compromisos establecidos en cada reunión, cuando se requiera.
2.2.2.7. Apoyar la elaboración de informes y consolidación de insumos de respuestas a requerimientos, peticiones y solicitudes de información, ayudas de memoria, actas, y otros documentos relacionados con el cumplimiento del objeto y las obligaciones contractuales.
2.2.2.8. Mantener los controles que permitan que la información sea confiable, veraz, oportuna, garantizando el adecuado acceso a la información, de la Dirección de Vocaciones y Formación.
2.2.2.9. Apoyar y acompañar en los distintos espacios de divulgación y apropiación social de los planes, programas y proyectos del desarrollo de las vocaciones en CTeI de los niños, niñas, adolescentes y jóvenes.
2.2.2.10. Apoyar y participar en las reuniones externas e internas de la dirección de acuerdo con las solicitudes que realice el supervisor.
2.2.2.11. Entregar a la supervisión del Contrato los informes que se soliciten sobre cualquier aspecto y/o resultados obtenidos cuando así se requiera.
2.2.2.12. Cargar toda la información que se produzca en desarrollo del contrato en el lugar designado para tal fin por el supervisor del contrato.
2.2.2.13. Presentar los informes que se soliciten sobre cualquier aspecto y/o resultados obtenidos en cada actividad encomendada cuando así se requiera.</v>
          </cell>
          <cell r="AD326" t="str">
            <v>Dirección de Vocaciones y Formación</v>
          </cell>
          <cell r="AE326" t="str">
            <v>ANDRES FELIPE VALENCIA LOPEZ</v>
          </cell>
          <cell r="AF326">
            <v>75097407</v>
          </cell>
          <cell r="AG326" t="str">
            <v>Secretaria General</v>
          </cell>
          <cell r="AH326">
            <v>46050</v>
          </cell>
          <cell r="AI326">
            <v>46051</v>
          </cell>
          <cell r="AJ326">
            <v>46231</v>
          </cell>
          <cell r="AK326">
            <v>180</v>
          </cell>
          <cell r="AL326">
            <v>36000000</v>
          </cell>
          <cell r="AM326" t="str">
            <v>No</v>
          </cell>
          <cell r="AN326">
            <v>6000000</v>
          </cell>
          <cell r="AS326" t="str">
            <v>INVERSION</v>
          </cell>
          <cell r="AT326" t="str">
            <v>NACION</v>
          </cell>
          <cell r="AU326" t="str">
            <v>No</v>
          </cell>
          <cell r="AW326" t="str">
            <v>Supervisión</v>
          </cell>
          <cell r="AX326" t="str">
            <v>MARCELA CABANZO GONZALEZ</v>
          </cell>
          <cell r="AY326" t="str">
            <v>Cédula</v>
          </cell>
          <cell r="AZ326">
            <v>1143828125</v>
          </cell>
          <cell r="BA326">
            <v>7</v>
          </cell>
          <cell r="BB326">
            <v>0</v>
          </cell>
          <cell r="BC326">
            <v>46051</v>
          </cell>
          <cell r="BD326">
            <v>46050</v>
          </cell>
          <cell r="BE326" t="str">
            <v>SEGUROS DEL ESTADO S.A.</v>
          </cell>
          <cell r="BF326" t="str">
            <v>2 CUMPLIMIENTO</v>
          </cell>
          <cell r="BG326" t="str">
            <v>1 PÓLIZA</v>
          </cell>
          <cell r="CJ326">
            <v>46231</v>
          </cell>
          <cell r="CK326">
            <v>0</v>
          </cell>
          <cell r="CN326">
            <v>36000000</v>
          </cell>
          <cell r="CO326" t="e">
            <v>#N/A</v>
          </cell>
          <cell r="CP326" t="e">
            <v>#N/A</v>
          </cell>
          <cell r="CQ326" t="e">
            <v>#N/A</v>
          </cell>
          <cell r="CR326">
            <v>80111600</v>
          </cell>
          <cell r="CS326" t="str">
            <v>https://community.secop.gov.co/Public/Tendering/OpportunityDetail/Index?noticeUID=CO1.NTC.9830773&amp;isFromPublicArea=True&amp;isModal=true&amp;asPopupView=true</v>
          </cell>
          <cell r="CT326" t="str">
            <v>En Ejecucion</v>
          </cell>
          <cell r="CU326">
            <v>46053</v>
          </cell>
          <cell r="CW326" t="str">
            <v>ENERO</v>
          </cell>
          <cell r="CX326" t="e">
            <v>#N/A</v>
          </cell>
          <cell r="CY326">
            <v>7</v>
          </cell>
          <cell r="CZ326" t="e">
            <v>#VALUE!</v>
          </cell>
        </row>
        <row r="327">
          <cell r="D327" t="str">
            <v>331-2026</v>
          </cell>
          <cell r="E327" t="str">
            <v>CPS-239-2026</v>
          </cell>
          <cell r="F327" t="str">
            <v>Contrato de Prestacion De Servicios Profesionales</v>
          </cell>
          <cell r="G327" t="str">
            <v>Contratación directa</v>
          </cell>
          <cell r="H327" t="str">
            <v>PAULA ANDREA ACEVEDO RINCON</v>
          </cell>
          <cell r="I327" t="str">
            <v>Cédula</v>
          </cell>
          <cell r="J327">
            <v>1016095162</v>
          </cell>
          <cell r="K327">
            <v>1</v>
          </cell>
          <cell r="L327">
            <v>0</v>
          </cell>
          <cell r="M327" t="str">
            <v>Natural</v>
          </cell>
          <cell r="N327" t="str">
            <v>Ninguno</v>
          </cell>
          <cell r="O327">
            <v>35577</v>
          </cell>
          <cell r="P327">
            <v>46192</v>
          </cell>
          <cell r="Q327">
            <v>29</v>
          </cell>
          <cell r="R327" t="str">
            <v>ADMINISTRADOR PUBLICO</v>
          </cell>
          <cell r="S327" t="str">
            <v xml:space="preserve">CARRERA 120  # 17 92 </v>
          </cell>
          <cell r="T327" t="str">
            <v>BOGOTA D.C.</v>
          </cell>
          <cell r="U327" t="str">
            <v>COLOMBIA</v>
          </cell>
          <cell r="V327" t="str">
            <v>PAULA.ACEVEDO527@GMAIL.COM</v>
          </cell>
          <cell r="W327">
            <v>3223654181</v>
          </cell>
          <cell r="X327" t="str">
            <v>NA</v>
          </cell>
          <cell r="Y327" t="str">
            <v>NA</v>
          </cell>
          <cell r="Z327" t="str">
            <v>Titulo profesional + titulo especializacion de 22 meses de experiencia profesional a 32 meses de experiencia profesional (Resolución 861 de 2025)</v>
          </cell>
          <cell r="AA327" t="str">
            <v>El CONTRATISTA se obliga a prestar a LA ENTIDAD, con plena autonomía, técnica y administrativa, servicios profesionales especializados para apoyar el análisis y caracterización de la información cualitativa y cuantitativa de fuentes primarias y secundarias, a nivel nacional, regional y de la diáspora científica, de la Dirección de Vocaciones y Formación.</v>
          </cell>
          <cell r="AB327" t="str">
            <v>2.2.2.1. Apoyar la recolección y sistematización de información cualitativa y
cuantitativa capturada en ejercicio del diseño y ejecución de los planes y
programas de la Dirección de Vocaciones y Formación.
2.2.2.2. Apoyar las acciones y gestiones necesarias para la operación y ejecución
en el marco de los términos de referencia y documentos asociados a las convocatorias de la Dirección de Vocaciones y Formación nivel nacional, regional
y con las alianzas que se generen.
2.2.2.3. Apoyar en la generación de los reportes de ejecución de mecanismos
de participación en CTeI de la Dirección de Vocaciones y Formación, que permita
dar cuenta del avance y cumplimiento de las metas e indicadores de gestión y
resultado.
2.2.2.4. Apoyar el seguimiento a la implementación y evaluación continua de
instrumentos y mecanismos de la Dirección de Vocaciones y Formación.
2.2.2.5. Apoyar a la coordinación con el diseño e implementación de
lineamientos para el fomento de vocaciones científicas en jóvenes.
2.2.2.6. Apoyar y gestionar la articulación de la Dirección de Vocaciones y
Formación con los actores del SNCTeI para fortalecer la gestión en materia de
política pública, el fomento de vocaciones científicas en jóvenes y la formación
e inserción laboral de alto nivel.
2.2.2.7. Apoyar la realización del seguimiento técnico a la oferta de jóvenes
investigadores e innovadores, y formación e inserción laboral de alto nivel.
2.2.2.8. Participar en las reuniones, comités tanto internos como externos
relacionados con el objeto contractual y hacer seguimiento a los compromisos
establecidos en cada reunión, cuando se requiera.
2.2.2.9. Apoyar la elaboración de informes y consolidación de insumos de
respuestas a requerimientos, peticiones y solicitudes de información, ayudas de
memoria, actas, y otros documentos relacionados con el cumplimiento del objeto
y las obligaciones contractuales.
2.2.2.10. Mantener los controles que permitan que la información sea confiable,
veraz, oportuna, garantizando el adecuado acceso a la información, de la
Dirección de Vocaciones y Formación.
2.2.2.11. Apoyar y acompañar en los distintos espacios de divulgación y
apropiación social de los planes, programas y proyectos del desarrollo de las
vocaciones en CTeI de los niños, niñas, adolescentes y jóvenes.
2.2.2.12. Apoyar y participar en las reuniones externas e internas de la dirección
de acuerdo con las solicitudes que realice el supervisor.
2.2.2.13. Entregar a la supervisión del Contrato los informes que se soliciten
sobre cualquier aspecto y/o resultados obtenidos cuando así se requiera.
2.2.2.14. Cargar toda la información que se produzca en desarrollo del contrato
en el lugar designado para tal fin por el supervisor del contrato.
2.2.2.15. Presentar los informes que se soliciten sobre cualquier aspecto y/o
resultados obtenidos en cada actividad encomendada cuando así se requiera.</v>
          </cell>
          <cell r="AC327" t="str">
            <v>2.2.2.1. Apoyar la recolección y sistematización de información cualitativa y cuantitativa capturada en ejercicio del diseño y ejecución de los planes y programas de la Dirección de Vocaciones y Formación.
2.2.2.2. Apoyar las acciones y gestiones necesarias para la operación y ejecución en el marco de los términos de referencia y documentos asociados a las convocatorias de la Dirección de Vocaciones y Formación nivel nacional, regional y con las alianzas que se generen.
2.2.2.3. Apoyar en la generación de los reportes de ejecución de mecanismos de participación en CTeI de la Dirección de Vocaciones y Formación, que permita dar cuenta del avance y cumplimiento de las metas e indicadores de gestión y resultado.
2.2.2.4. Apoyar el seguimiento a la implementación y evaluación continua de instrumentos y mecanismos de la Dirección de Vocaciones y Formación.
2.2.2.5. Apoyar a la coordinación con el diseño e implementación de lineamientos para el fomento de vocaciones científicas en jóvenes.
2.2.2.6. Apoyar y gestionar la articulación de la Dirección de Vocaciones y Formación con los actores del SNCTeI para fortalecer la gestión en materia de política pública, el fomento de vocaciones científicas en jóvenes y la formación e inserción laboral de alto nivel.
2.2.2.7. Apoyar la realización del seguimiento técnico a la oferta de jóvenes investigadores e innovadores, y formación e inserción laboral de alto nivel.
2.2.2.8. Participar en las reuniones, comités tanto internos como externos relacionados con el objeto contractual y hacer seguimiento a los compromisos establecidos en cada reunión, cuando se requiera.
2.2.2.9. Apoyar la elaboración de informes y consolidación de insumos de respuestas a requerimientos, peticiones y solicitudes de información, ayudas de memoria, actas, y otros documentos relacionados con el cumplimiento del objeto y las obligaciones contractuales.
2.2.2.10. Mantener los controles que permitan que la información sea confiable, veraz, oportuna, garantizando el adecuado acceso a la información, de la Dirección de Vocaciones y Formación.
2.2.2.11. Apoyar y acompañar en los distintos espacios de divulgación y apropiación social de los planes, programas y proyectos del desarrollo de las vocaciones en CTeI de los niños, niñas, adolescentes y jóvenes.
2.2.2.12. Apoyar y participar en las reuniones externas e internas de la dirección de acuerdo con las solicitudes que realice el supervisor.
2.2.2.13. Entregar a la supervisión del Contrato los informes que se soliciten sobre cualquier aspecto y/o resultados obtenidos cuando así se requiera.
2.2.2.14. Cargar toda la información que se produzca en desarrollo del contrato en el lugar designado para tal fin por el supervisor del contrato.
2.2.2.15. Presentar los informes que se soliciten sobre cualquier aspecto y/o resultados obtenidos en cada actividad encomendada cuando así se requiera.</v>
          </cell>
          <cell r="AD327" t="str">
            <v>Dirección de Vocaciones y Formación</v>
          </cell>
          <cell r="AE327" t="str">
            <v>ANDRES FELIPE VALENCIA LOPEZ</v>
          </cell>
          <cell r="AF327">
            <v>75097407</v>
          </cell>
          <cell r="AG327" t="str">
            <v>Secretaria General</v>
          </cell>
          <cell r="AH327">
            <v>46050</v>
          </cell>
          <cell r="AI327">
            <v>46051</v>
          </cell>
          <cell r="AJ327">
            <v>46231</v>
          </cell>
          <cell r="AK327">
            <v>180</v>
          </cell>
          <cell r="AL327">
            <v>42000000</v>
          </cell>
          <cell r="AM327" t="str">
            <v>No</v>
          </cell>
          <cell r="AN327">
            <v>7000000</v>
          </cell>
          <cell r="AS327" t="str">
            <v>INVERSION</v>
          </cell>
          <cell r="AT327" t="str">
            <v>NACION</v>
          </cell>
          <cell r="AU327" t="str">
            <v>No</v>
          </cell>
          <cell r="AW327" t="str">
            <v>Supervisión</v>
          </cell>
          <cell r="AX327" t="str">
            <v>MARCELA CABANZO GONZALEZ</v>
          </cell>
          <cell r="AY327" t="str">
            <v>Cédula</v>
          </cell>
          <cell r="AZ327">
            <v>1143828125</v>
          </cell>
          <cell r="BA327">
            <v>7</v>
          </cell>
          <cell r="BB327">
            <v>0</v>
          </cell>
          <cell r="BC327">
            <v>46051</v>
          </cell>
          <cell r="BD327">
            <v>46050</v>
          </cell>
          <cell r="BE327" t="str">
            <v>ASEGURADORA SOLIDARIA DE COLOMBIA</v>
          </cell>
          <cell r="BF327" t="str">
            <v>2 CUMPLIMIENTO</v>
          </cell>
          <cell r="BG327" t="str">
            <v>1 PÓLIZA</v>
          </cell>
          <cell r="CJ327">
            <v>46231</v>
          </cell>
          <cell r="CK327">
            <v>0</v>
          </cell>
          <cell r="CN327">
            <v>42000000</v>
          </cell>
          <cell r="CO327" t="e">
            <v>#N/A</v>
          </cell>
          <cell r="CP327" t="e">
            <v>#N/A</v>
          </cell>
          <cell r="CQ327" t="e">
            <v>#N/A</v>
          </cell>
          <cell r="CR327">
            <v>80111600</v>
          </cell>
          <cell r="CS327" t="str">
            <v>https://community.secop.gov.co/Public/Tendering/OpportunityDetail/Index?noticeUID=CO1.NTC.9831146&amp;isFromPublicArea=True&amp;isModal=true&amp;asPopupView=true</v>
          </cell>
          <cell r="CT327" t="str">
            <v>En Ejecucion</v>
          </cell>
          <cell r="CU327">
            <v>46053</v>
          </cell>
          <cell r="CW327" t="str">
            <v>ENERO</v>
          </cell>
          <cell r="CX327" t="e">
            <v>#N/A</v>
          </cell>
          <cell r="CY327">
            <v>10</v>
          </cell>
          <cell r="CZ327" t="e">
            <v>#VALUE!</v>
          </cell>
        </row>
        <row r="328">
          <cell r="D328" t="str">
            <v>332-2026</v>
          </cell>
          <cell r="E328" t="str">
            <v>CPS-240-2026</v>
          </cell>
          <cell r="F328" t="str">
            <v>Contrato de Prestacion De Servicios Profesionales</v>
          </cell>
          <cell r="G328" t="str">
            <v>Contratación directa</v>
          </cell>
          <cell r="H328" t="str">
            <v>DANIELA DE JESUS ARTEAGA SEGURA</v>
          </cell>
          <cell r="I328" t="str">
            <v>Cédula</v>
          </cell>
          <cell r="J328">
            <v>1003072451</v>
          </cell>
          <cell r="K328">
            <v>9</v>
          </cell>
          <cell r="L328">
            <v>0</v>
          </cell>
          <cell r="M328" t="str">
            <v>Natural</v>
          </cell>
          <cell r="N328" t="str">
            <v>Ninguno</v>
          </cell>
          <cell r="O328">
            <v>36957</v>
          </cell>
          <cell r="P328">
            <v>46192</v>
          </cell>
          <cell r="Q328">
            <v>25</v>
          </cell>
          <cell r="R328" t="str">
            <v>ABOGADO</v>
          </cell>
          <cell r="S328" t="str">
            <v>CARREA 23A #4A-20 BARRIO CASCAJAL LORICA</v>
          </cell>
          <cell r="T328" t="str">
            <v>LORICA</v>
          </cell>
          <cell r="U328" t="str">
            <v>COLOMBIA</v>
          </cell>
          <cell r="V328" t="str">
            <v>ARTEAGASEGURAD@GMAIL.COM</v>
          </cell>
          <cell r="W328">
            <v>3235294043</v>
          </cell>
          <cell r="X328" t="str">
            <v>NA</v>
          </cell>
          <cell r="Y328" t="str">
            <v>NA</v>
          </cell>
          <cell r="Z328" t="str">
            <v>Titulo profesional + titulo especializacion de 0 meses de experiencia profesional a 22 meses de experiencia profesional (Resolución 861 de 2025)</v>
          </cell>
          <cell r="AA328" t="str">
            <v>El CONTRATISTA se obliga a prestar a LA ENTIDAD, con plena autonomía técnica y administrativa, servicios profesionales especializados para apoyar los diferentes programas y proyectos de la Dirección de Vocaciones y Formación en lo referente a población con enfoque diferencial.</v>
          </cell>
          <cell r="AB328" t="str">
            <v>2.2.2.1. Apoyar a la Dirección de Vocaciones y Formación en el diseño,
seguimiento y evaluación de planes, programas y proyectos para el fomento de
vocaciones científicas en jóvenes y la formación e inserción laboral de alto nivel.
2.2.2.2. Apoyar la elaboración de la caracterización, lineamientos y orientaciones
acerca de la inclusión de población con enfoque diferencial, de la Dirección de
Vocaciones y Formación.
2.2.2.3. Apoyar técnicamente a la Dirección de Vocaciones y Formación en la
formulación e implementación del programa Orquídeas.
2.2.2.4. Apoyar la creación y movilización de la Red de Mujeres Doctoras y
Jóvenes Investigadoras e Innovadoras del programa Orquídeas.
2.2.2.5. Apoyar la gestión con aliados para la consolidación de la estrategia de
inserción laboral de mujeres en el SNCTeI.
2.2.2.6. Apoyar la emisión de conceptos técnicos especializados, que
correspondan a la naturaleza del marco del objeto contractual, cuando se le
requiera.
2.2.2.7. Participar en las reuniones, comités tanto internos como externos
relacionados con el objeto contractual y hacer seguimiento a los compromisos
establecidos en cada reunión, cuando se requiera.
2.2.2.8. Apoyar la elaboración de informes y consolidación de insumos de
respuestas a requerimientos, peticiones y solicitudes de información, ayudas de
memoria, actas, y otros documentos relacionados con el cumplimiento del objeto
y las obligaciones contractuales.
2.2.2.9. Acompañar y apoyar a la Dirección de Vocaciones y Formación en las
actividades derivadas de la supervisión de contratos y/o convenios, emitir
alertas y presentar informes que indiquen el seguimiento a los procesos.
2.2.2.10. Mantener los controles que permitan que la información sea confiable,
veraz, oportuna, garantizando el adecuado acceso a la información, de la
Dirección de Vocaciones y Formación.
2.2.2.11. Acompañar y apoyar en los distintos espacios de divulgación y
apropiación social de los planes, programas y proyectos para la formación de
alto nivel.
2.2.2.12. Apoyar y participar en las reuniones externas e internas de la dirección
de acuerdo con las solicitudes que realice el supervisor.
2.2.2.13. Entregar a la supervisión del Contrato los informes que se soliciten
sobre cualquier aspecto y/o resultados obtenidos cuando así se requiera.
2.2.2.14. Cargar toda la información que se produzca en desarrollo del contrato
en el lugar designado para tal fin por el supervisor del contrato.
2.2.2.15. Presentar los informes que se soliciten sobre cualquier aspecto y/o
resultados obtenidos en cada actividad encomendada cuando así se requiera</v>
          </cell>
          <cell r="AC328" t="str">
            <v>2.2.2.1. Apoyar a la Dirección de Vocaciones y Formación en el diseño, seguimiento y evaluación de planes, programas y proyectos para el fomento de vocaciones científicas en jóvenes y la formación e inserción laboral de alto nivel.
2.2.2.2. Apoyar la elaboración de la caracterización, lineamientos y orientaciones acerca de la inclusión de población con enfoque diferencial, de la Dirección de Vocaciones y Formación.
2.2.2.3. Apoyar técnicamente a la Dirección de Vocaciones y Formación en la formulación e implementación del programa Orquídeas.
2.2.2.4. Apoyar la creación y movilización de la Red de Mujeres Doctoras y Jóvenes Investigadoras e Innovadoras del programa Orquídeas.
2.2.2.5. Apoyar la gestión con aliados para la consolidación de la estrategia de inserción laboral de mujeres en el SNCTeI.
2.2.2.6. Apoyar la emisión de conceptos técnicos especializados, que correspondan a la naturaleza del marco del objeto contractual, cuando se le requiera.
2.2.2.7. Participar en las reuniones, comités tanto internos como externos relacionados con el objeto contractual y hacer seguimiento a los compromisos establecidos en cada reunión, cuando se requiera.
2.2.2.8. Apoyar la elaboración de informes y consolidación de insumos de respuestas a requerimientos, peticiones y solicitudes de información, ayudas de memoria, actas, y otros documentos relacionados con el cumplimiento del objeto y las obligaciones contractuales.
2.2.2.9. Acompañar y apoyar a la Dirección de Vocaciones y Formación en las actividades derivadas de la supervisión de contratos y/o convenios, emitir alertas y presentar informes que indiquen el seguimiento a los procesos.
2.2.2.10. Mantener los controles que permitan que la información sea confiable, veraz, oportuna, garantizando el adecuado acceso a la información, de la Dirección de Vocaciones y Formación.
2.2.2.11. Acompañar y apoyar en los distintos espacios de divulgación y apropiación social de los planes, programas y proyectos para la formación de alto nivel.
2.2.2.12. Apoyar y participar en las reuniones externas e internas de la dirección de acuerdo con las solicitudes que realice el supervisor.
2.2.2.13. Entregar a la supervisión del Contrato los informes que se soliciten sobre cualquier aspecto y/o resultados obtenidos cuando así se requiera.
2.2.2.14. Cargar toda la información que se produzca en desarrollo del contrato en el lugar designado para tal fin por el supervisor del contrato.
2.2.2.15. Presentar los informes que se soliciten sobre cualquier aspecto y/o resultados obtenidos en cada actividad encomendada cuando así se requiera</v>
          </cell>
          <cell r="AD328" t="str">
            <v>Dirección de Vocaciones y Formación</v>
          </cell>
          <cell r="AE328" t="str">
            <v>ANDRES FELIPE VALENCIA LOPEZ</v>
          </cell>
          <cell r="AF328">
            <v>75097407</v>
          </cell>
          <cell r="AG328" t="str">
            <v>Secretaria General</v>
          </cell>
          <cell r="AH328">
            <v>46050</v>
          </cell>
          <cell r="AI328">
            <v>46051</v>
          </cell>
          <cell r="AJ328">
            <v>46231</v>
          </cell>
          <cell r="AK328">
            <v>180</v>
          </cell>
          <cell r="AL328">
            <v>41387814</v>
          </cell>
          <cell r="AM328" t="str">
            <v>No</v>
          </cell>
          <cell r="AN328">
            <v>6897969</v>
          </cell>
          <cell r="AS328" t="str">
            <v>INVERSION</v>
          </cell>
          <cell r="AT328" t="str">
            <v>NACION</v>
          </cell>
          <cell r="AU328" t="str">
            <v>No</v>
          </cell>
          <cell r="AW328" t="str">
            <v>Supervisión</v>
          </cell>
          <cell r="AX328" t="str">
            <v>MARCELA CABANZO GONZALEZ</v>
          </cell>
          <cell r="AY328" t="str">
            <v>Cédula</v>
          </cell>
          <cell r="AZ328">
            <v>1143828125</v>
          </cell>
          <cell r="BA328">
            <v>7</v>
          </cell>
          <cell r="BB328">
            <v>0</v>
          </cell>
          <cell r="BC328">
            <v>46051</v>
          </cell>
          <cell r="BD328">
            <v>46050</v>
          </cell>
          <cell r="BE328" t="str">
            <v>SEGUROS DEL ESTADO S.A.</v>
          </cell>
          <cell r="BF328" t="str">
            <v>2 CUMPLIMIENTO</v>
          </cell>
          <cell r="BG328" t="str">
            <v>1 PÓLIZA</v>
          </cell>
          <cell r="CJ328">
            <v>46231</v>
          </cell>
          <cell r="CK328">
            <v>0</v>
          </cell>
          <cell r="CN328">
            <v>41387814</v>
          </cell>
          <cell r="CO328" t="e">
            <v>#N/A</v>
          </cell>
          <cell r="CP328" t="e">
            <v>#N/A</v>
          </cell>
          <cell r="CQ328" t="e">
            <v>#N/A</v>
          </cell>
          <cell r="CR328">
            <v>80111600</v>
          </cell>
          <cell r="CS328" t="str">
            <v>https://community.secop.gov.co/Public/Tendering/OpportunityDetail/Index?noticeUID=CO1.NTC.9831601&amp;isFromPublicArea=True&amp;isModal=true&amp;asPopupView=true</v>
          </cell>
          <cell r="CT328" t="str">
            <v>En Ejecucion</v>
          </cell>
          <cell r="CU328">
            <v>46053</v>
          </cell>
          <cell r="CW328" t="str">
            <v>ENERO</v>
          </cell>
          <cell r="CX328" t="e">
            <v>#N/A</v>
          </cell>
          <cell r="CY328">
            <v>2</v>
          </cell>
          <cell r="CZ328" t="e">
            <v>#VALUE!</v>
          </cell>
        </row>
        <row r="329">
          <cell r="D329" t="str">
            <v>334-2026</v>
          </cell>
          <cell r="E329" t="str">
            <v>CPS-242-2026</v>
          </cell>
          <cell r="F329" t="str">
            <v>Contrato de Prestacion De Servicios Profesionales</v>
          </cell>
          <cell r="G329" t="str">
            <v>Contratación directa</v>
          </cell>
          <cell r="H329" t="str">
            <v xml:space="preserve">LINA FERNANDA RINCON OLAYA </v>
          </cell>
          <cell r="I329" t="str">
            <v>Cédula</v>
          </cell>
          <cell r="J329">
            <v>1015408287</v>
          </cell>
          <cell r="K329">
            <v>5</v>
          </cell>
          <cell r="L329">
            <v>0</v>
          </cell>
          <cell r="M329" t="str">
            <v>Natural</v>
          </cell>
          <cell r="N329" t="str">
            <v>Ninguno</v>
          </cell>
          <cell r="O329">
            <v>34182</v>
          </cell>
          <cell r="P329">
            <v>46192</v>
          </cell>
          <cell r="Q329">
            <v>32</v>
          </cell>
          <cell r="R329" t="str">
            <v>ABOGADO - COMUNICADOR SOCIAL</v>
          </cell>
          <cell r="S329" t="str">
            <v>CALLE 10 # 79 85 TORRE 31 APTO 584</v>
          </cell>
          <cell r="T329" t="str">
            <v>BOGOTA D.C.</v>
          </cell>
          <cell r="U329" t="str">
            <v>COLOMBIA</v>
          </cell>
          <cell r="V329" t="str">
            <v>LINAFERNANDA0618@GMAIL.COM</v>
          </cell>
          <cell r="W329">
            <v>3142585940</v>
          </cell>
          <cell r="X329" t="str">
            <v>NA</v>
          </cell>
          <cell r="Y329" t="str">
            <v>NA</v>
          </cell>
          <cell r="Z329" t="str">
            <v>Titulo profesional de 22 o mas meses de experiencia profesional (Resolución 861 de 2025)</v>
          </cell>
          <cell r="AA329" t="str">
            <v>El CONTRATISTA se obliga a prestar a la ENTIDAD, con plena autonomía, técnica y administrativa, los servicios profesionales a la Oficina Asesora de Comunicaciones, para apoyar la generación, revisión y seguimiento de los contenidos de comunicación con el fin de fortalecer la comunicación interna del Ministerio, mediante el apoyo técnico en la planeación de tácticas comunicativas, generación de contenidos para canales institucionales, despliegue de campañas de cultura organizacional y la medición  del impacto de las estrategias, asegurando su alineación con el Plan Estratégico de Comunicaciones.</v>
          </cell>
          <cell r="AB329" t="str">
            <v>2.2.2.1 Apoyar la definición de la estrategia de Comunicación Interna.
2.2.2.2 Apoyar el diseño y la ejecución de las campañas de Comunicación Interna.
2.2.2.3 Apoyar los contenidos de la divulgación de la información y las noticias relevantes de la entidad a través de los
diferentes canales internos.
2.2.2.4 Gestionar los canales de comunicación interna a través de tácticas que incentiven la participación de los usuarios
(funcionarios y contratistas).
2.2.2.5 Acompañar a las áreas en las reuniones en las que se solicite presencia del grupo de comunicaciones con el fin
de transmitir el mensaje y actividades que debe realizar el equipo.
2.2.2.6 Apoyar el seguimiento del contrato de plan de medios institucional 2026.
2.2.2.7 Adelantar las gestiones que se requieran como parte del rol de Agente C4 para movilizar los temas asociados al
fortalecimiento del desempeño institucional.
2.2.2.8. Apoyar la mejora continua del proceso de gestión de la comunicación estratégica en el marco del cumplimiento de
los requisitos del sistema integrado de gestión y de las políticas del modelo integrado de planeación y gestión
2.2.2.9. Asistir puntualmente a las reuniones de tráfico, comités y demás encuentros de la Oficina Asesora de
Comunicaciones a las que sea convocado o asignado por el jefe de la Oficina, para la debida coordinación de las tareas.</v>
          </cell>
          <cell r="AC329" t="str">
            <v>2.2.2.1 Apoyar la definición de la estrategia de Comunicación Interna.
2.2.2.2 Apoyar el diseño y la ejecución de las campañas de Comunicación Interna.
2.2.2.3 Apoyar los contenidos de la divulgación de la información y las noticias relevantes de la entidad a través de los diferentes canales internos.
2.2.2.4 Gestionar los canales de comunicación interna a través de tácticas que incentiven la participación de los usuarios (funcionarios y contratistas).
2.2.2.5 Acompañar a las áreas en las reuniones en las que se solicite presencia del grupo de comunicaciones con el fin de transmitir el mensaje y actividades que debe realizar el equipo.
2.2.2.6 Apoyar el seguimiento del contrato de plan de medios institucional 2026.
2.2.2.7 Adelantar las gestiones que se requieran como parte del rol de Agente C4 para movilizar los temas asociados al fortalecimiento del desempeño institucional.
2.2.2.8. Apoyar la mejora continua del proceso de gestión de la comunicación estratégica en el marco del cumplimiento de los requisitos del sistema integrado de gestión y de las políticas del modelo integrado de planeación y gestión
2.2.2.9. Asistir puntualmente a las reuniones de tráfico, comités y demás encuentros de la Oficina Asesora de Comunicaciones a las que sea convocado o asignado por el jefe de la Oficina, para la debida coordinación de las tareas.</v>
          </cell>
          <cell r="AD329" t="str">
            <v>Oficina Asesora de Comunicaciones</v>
          </cell>
          <cell r="AE329" t="str">
            <v>ANDRES FELIPE VALENCIA LOPEZ</v>
          </cell>
          <cell r="AF329">
            <v>75097407</v>
          </cell>
          <cell r="AG329" t="str">
            <v>Secretaria General</v>
          </cell>
          <cell r="AH329">
            <v>46050</v>
          </cell>
          <cell r="AI329">
            <v>46051</v>
          </cell>
          <cell r="AJ329">
            <v>46231</v>
          </cell>
          <cell r="AK329">
            <v>180</v>
          </cell>
          <cell r="AL329">
            <v>30162024</v>
          </cell>
          <cell r="AM329" t="str">
            <v>No</v>
          </cell>
          <cell r="AN329">
            <v>5027004</v>
          </cell>
          <cell r="AS329" t="str">
            <v>INVERSION</v>
          </cell>
          <cell r="AT329" t="str">
            <v>NACION</v>
          </cell>
          <cell r="AU329" t="str">
            <v>No</v>
          </cell>
          <cell r="AW329" t="str">
            <v>Supervisión</v>
          </cell>
          <cell r="AX329" t="str">
            <v>ANDRES FELIPE VALENCIA LOPEZ</v>
          </cell>
          <cell r="AY329" t="str">
            <v>Cédula</v>
          </cell>
          <cell r="AZ329">
            <v>75097407</v>
          </cell>
          <cell r="BA329">
            <v>3</v>
          </cell>
          <cell r="BB329">
            <v>0</v>
          </cell>
          <cell r="BC329">
            <v>46051</v>
          </cell>
          <cell r="BD329">
            <v>46050</v>
          </cell>
          <cell r="BE329" t="str">
            <v>SEGUROS DEL ESTADO S.A.</v>
          </cell>
          <cell r="BF329" t="str">
            <v>2 CUMPLIMIENTO</v>
          </cell>
          <cell r="BG329" t="str">
            <v>1 PÓLIZA</v>
          </cell>
          <cell r="CJ329">
            <v>46231</v>
          </cell>
          <cell r="CK329">
            <v>0</v>
          </cell>
          <cell r="CN329">
            <v>30162024</v>
          </cell>
          <cell r="CO329" t="e">
            <v>#N/A</v>
          </cell>
          <cell r="CP329" t="e">
            <v>#N/A</v>
          </cell>
          <cell r="CQ329" t="e">
            <v>#N/A</v>
          </cell>
          <cell r="CR329">
            <v>80111600</v>
          </cell>
          <cell r="CS329" t="str">
            <v>https://community.secop.gov.co/Public/Tendering/OpportunityDetail/Index?noticeUID=CO1.NTC.9846806&amp;isFromPublicArea=True&amp;isModal=true&amp;asPopupView=true</v>
          </cell>
          <cell r="CT329" t="str">
            <v>En Ejecucion</v>
          </cell>
          <cell r="CU329">
            <v>46053</v>
          </cell>
          <cell r="CW329" t="str">
            <v>ENERO</v>
          </cell>
          <cell r="CX329" t="e">
            <v>#N/A</v>
          </cell>
          <cell r="CY329">
            <v>6</v>
          </cell>
          <cell r="CZ329" t="e">
            <v>#VALUE!</v>
          </cell>
        </row>
        <row r="330">
          <cell r="D330" t="str">
            <v>335-2026</v>
          </cell>
          <cell r="E330" t="str">
            <v>CPS-243-2026</v>
          </cell>
          <cell r="F330" t="str">
            <v>Contrato de Prestacion De Servicios Profesionales</v>
          </cell>
          <cell r="G330" t="str">
            <v>Contratación directa</v>
          </cell>
          <cell r="H330" t="str">
            <v>BENJAMIN MATEUS BARRETO</v>
          </cell>
          <cell r="I330" t="str">
            <v>Cédula</v>
          </cell>
          <cell r="J330">
            <v>79892288</v>
          </cell>
          <cell r="K330">
            <v>8</v>
          </cell>
          <cell r="L330">
            <v>0</v>
          </cell>
          <cell r="M330" t="str">
            <v>Natural</v>
          </cell>
          <cell r="N330" t="str">
            <v>Ninguno</v>
          </cell>
          <cell r="O330">
            <v>28310</v>
          </cell>
          <cell r="P330">
            <v>46192</v>
          </cell>
          <cell r="Q330">
            <v>48</v>
          </cell>
          <cell r="R330" t="str">
            <v>ECONOMISTA</v>
          </cell>
          <cell r="S330" t="str">
            <v xml:space="preserve">CARRERA 52  # 165 58 TORRE 8 APTO 503 </v>
          </cell>
          <cell r="T330" t="str">
            <v>MONTERREY</v>
          </cell>
          <cell r="U330" t="str">
            <v>COLOMBIA</v>
          </cell>
          <cell r="V330" t="str">
            <v>BENJAMINMATEUSB@HOTMAIL.ES</v>
          </cell>
          <cell r="W330">
            <v>3218091016</v>
          </cell>
          <cell r="X330" t="str">
            <v>NA</v>
          </cell>
          <cell r="Y330" t="str">
            <v>NA</v>
          </cell>
          <cell r="Z330" t="str">
            <v>Titulo profesional + titulo especializacion de 22 meses de experiencia profesional a 32 meses de experiencia profesional (Resolución 861 de 2025)</v>
          </cell>
          <cell r="AA330" t="str">
            <v>El CONTRATISTA se obliga a prestar a la ENTIDAD, con plena autonomía técnica y administrativa, servicios profesionales especializados orientados a brindar apoyo técnico en la estructuración y formulación de políticas públicas en materia de beneficios tributarios de ciencia, tecnología e innovación, en el marco de la Dirección de Desarrollo Tecnológico e Innovación del Ministerio.</v>
          </cell>
          <cell r="AB330" t="str">
            <v>2.2.1.1 Apoyar en el diseño de la política de CTel en materia de Beneficios tributarios.
2.2.1.2 Apoyar las actividades de apertura, seguimiento y cierre de las convocatorias y proyectos recibidos
para acceder al programa de beneficios tributarios teniendo con base a la nueva normatividad de la reforma
tributaria en Ciencia, Tecnología e Innovación establecidos por Ley.
2.2.1.3 Apoyar en la creación y fortalecimiento de los instrumentos para la ampliación de capacidades, el
desarrollo de actividades de CTel y la transferencia de conocimiento y tecnología entre la Universidad, Empresa,
Estado y Sociedad.
2.2.1.4 Apoyar la gestión administrativa y revisión técnica de los conceptos de evaluación de los proyectos
recibidos en la Secretaría técnica del Consejo Nacional de Beneficios Tributarios que buscan acceder al
beneficio tributario.
2.2.1.5 Asistir y preparar el material necesario para reuniones y comités de beneficios tributarios
2.2.1.6 Reportar informes de SINERGIA, SIGOB, GINA y los demás que se requieran de las diferentes áreas
de la entidad respecto del programa de Beneficios Tributarios.
2.2.1.7 Proyectar conceptos y respuesta a consultas de beneficios tributarios en el sistema de información
dispuesto por el Ministerio de Ciencia Tecnología e Innovación
2.2.1.8 Fomentar, de manera articulada con los diferentes Sistemas Nacionales, la divulgación y
fortalecimiento de mecanismos e instrumentos encaminados a la innovación y Competitividad de los sectores
productivos
2.2.1.9 Proyectar reportes e informes relacionados al Beneficio tributario a cargo.</v>
          </cell>
          <cell r="AC330" t="str">
            <v>2.2.1.1 Apoyar en el diseño de la política de CTel en materia de Beneficios tributarios.
2.2.1.2 Apoyar las actividades de apertura, seguimiento y cierre de las convocatorias y proyectos recibidos para acceder al programa de beneficios tributarios teniendo con base a la nueva normatividad de la reforma tributaria en Ciencia, Tecnología e Innovación establecidos por Ley.
2.2.1.3 Apoyar en la creación y fortalecimiento de los instrumentos para la ampliación de capacidades, el desarrollo de actividades de CTel y la transferencia de conocimiento y tecnología entre la Universidad, Empresa, Estado y Sociedad.
2.2.1.4 Apoyar la gestión administrativa y revisión técnica de los conceptos de evaluación de los proyectos recibidos en la Secretaría técnica del Consejo Nacional de Beneficios Tributarios que buscan acceder al beneficio tributario.
2.2.1.5 Asistir y preparar el material necesario para reuniones y comités de beneficios tributarios
2.2.1.6 Reportar informes de SINERGIA, SIGOB, GINA y los demás que se requieran de las diferentes áreas de la entidad respecto del programa de Beneficios Tributarios.
2.2.1.7 Proyectar conceptos y respuesta a consultas de beneficios tributarios en el sistema de información dispuesto por el Ministerio de Ciencia Tecnología e Innovación
2.2.1.8 Fomentar, de manera articulada con los diferentes Sistemas Nacionales, la divulgación y fortalecimiento de mecanismos e instrumentos encaminados a la innovación y Competitividad de los sectores productivos
2.2.1.9 Proyectar reportes e informes relacionados al Beneficio tributario a cargo.</v>
          </cell>
          <cell r="AD330" t="str">
            <v>Dirección de Desarrollo Tecnológico e Innovación</v>
          </cell>
          <cell r="AE330" t="str">
            <v>ANDRES FELIPE VALENCIA LOPEZ</v>
          </cell>
          <cell r="AF330">
            <v>75097407</v>
          </cell>
          <cell r="AG330" t="str">
            <v>Secretaria General</v>
          </cell>
          <cell r="AH330">
            <v>46050</v>
          </cell>
          <cell r="AI330">
            <v>46051</v>
          </cell>
          <cell r="AJ330">
            <v>46231</v>
          </cell>
          <cell r="AK330">
            <v>180</v>
          </cell>
          <cell r="AL330">
            <v>54000000</v>
          </cell>
          <cell r="AM330" t="str">
            <v>No</v>
          </cell>
          <cell r="AN330">
            <v>9000000</v>
          </cell>
          <cell r="AS330" t="str">
            <v>INVERSION</v>
          </cell>
          <cell r="AT330" t="str">
            <v>NACION</v>
          </cell>
          <cell r="AU330" t="str">
            <v>No</v>
          </cell>
          <cell r="AW330" t="str">
            <v>Supervisión</v>
          </cell>
          <cell r="AX330" t="str">
            <v>JUAN PABLO RODRIGUEZ RINCON</v>
          </cell>
          <cell r="AY330" t="str">
            <v>Cédula</v>
          </cell>
          <cell r="AZ330">
            <v>79878803</v>
          </cell>
          <cell r="BA330">
            <v>3</v>
          </cell>
          <cell r="BB330">
            <v>0</v>
          </cell>
          <cell r="BC330">
            <v>46051</v>
          </cell>
          <cell r="BD330">
            <v>46050</v>
          </cell>
          <cell r="BE330" t="str">
            <v>SEGUROS DEL ESTADO S.A.</v>
          </cell>
          <cell r="BF330" t="str">
            <v>2 CUMPLIMIENTO</v>
          </cell>
          <cell r="BG330" t="str">
            <v>1 PÓLIZA</v>
          </cell>
          <cell r="CJ330">
            <v>46231</v>
          </cell>
          <cell r="CK330">
            <v>0</v>
          </cell>
          <cell r="CN330">
            <v>54000000</v>
          </cell>
          <cell r="CO330" t="e">
            <v>#N/A</v>
          </cell>
          <cell r="CP330" t="e">
            <v>#N/A</v>
          </cell>
          <cell r="CQ330" t="e">
            <v>#N/A</v>
          </cell>
          <cell r="CR330">
            <v>80111600</v>
          </cell>
          <cell r="CS330" t="str">
            <v>https://community.secop.gov.co/Public/Tendering/OpportunityDetail/Index?noticeUID=CO1.NTC.9839244&amp;isFromPublicArea=True&amp;isModal=true&amp;asPopupView=true</v>
          </cell>
          <cell r="CT330" t="str">
            <v>En Ejecucion</v>
          </cell>
          <cell r="CU330">
            <v>46053</v>
          </cell>
          <cell r="CW330" t="str">
            <v>ENERO</v>
          </cell>
          <cell r="CX330" t="e">
            <v>#N/A</v>
          </cell>
          <cell r="CY330">
            <v>3</v>
          </cell>
          <cell r="CZ330" t="e">
            <v>#VALUE!</v>
          </cell>
        </row>
        <row r="331">
          <cell r="D331" t="str">
            <v>336-2026</v>
          </cell>
          <cell r="E331" t="str">
            <v>CPS-244-2026</v>
          </cell>
          <cell r="F331" t="str">
            <v>Contrato de Prestacion De Servicios Profesionales</v>
          </cell>
          <cell r="G331" t="str">
            <v>Contratación directa</v>
          </cell>
          <cell r="H331" t="str">
            <v>JUAN CAMILO GIOVANNI FERNANDEZ DE VICTORIA</v>
          </cell>
          <cell r="I331" t="str">
            <v>Cédula</v>
          </cell>
          <cell r="J331">
            <v>1061780536</v>
          </cell>
          <cell r="K331">
            <v>4</v>
          </cell>
          <cell r="L331">
            <v>0</v>
          </cell>
          <cell r="M331" t="str">
            <v>Natural</v>
          </cell>
          <cell r="N331" t="str">
            <v>Ninguno</v>
          </cell>
          <cell r="O331">
            <v>34849</v>
          </cell>
          <cell r="P331">
            <v>46192</v>
          </cell>
          <cell r="Q331">
            <v>31</v>
          </cell>
          <cell r="R331" t="str">
            <v>ABOGADO</v>
          </cell>
          <cell r="S331" t="str">
            <v>CALLE 34N # 9 - 76, APTO 205</v>
          </cell>
          <cell r="T331" t="str">
            <v>POPAYAN</v>
          </cell>
          <cell r="U331" t="str">
            <v>COLOMBIA</v>
          </cell>
          <cell r="V331" t="str">
            <v>JUANFERNANDEZDV@GMAIL.COM</v>
          </cell>
          <cell r="W331">
            <v>3205615054</v>
          </cell>
          <cell r="X331" t="str">
            <v>NA</v>
          </cell>
          <cell r="Y331" t="str">
            <v>NA</v>
          </cell>
          <cell r="Z331" t="str">
            <v>Titulo profesional + titulo especializacion de 22 meses de experiencia profesional a 32 meses de experiencia profesional (Resolución 861 de 2025)</v>
          </cell>
          <cell r="AA331" t="str">
            <v>El CONTRATISTA se obliga a prestar a LA ENTIDAD, con plena autonomía técnica y administrativa servicios profesionales especializados para apoyar jurídicamente los diferentes programas y proyectos, así como la supervisión de contratos y/o convenios a cargo de la Dirección de Vocaciones y Formación en CTeI.</v>
          </cell>
          <cell r="AB331" t="str">
            <v>2.2.2.1. Apoyar y asesorar jurídicamente a la Dirección de Vocaciones y
Formación en el diseño, seguimiento y evaluación de planes, programas y
proyectos para el fomento de las vocaciones y formación de alto nivel.
2.2.2.2. Apoyar jurídicamente en la proyección y/o revisión, orientación y
trámite de los actos administrativos, informes, procesos contractuales y
documentos que deba suscribir la Dirección de Vocaciones y Formación.
2.2.2.3. Apoyar jurídicamente la definición de lineamientos técnicos para el
diseño y/o fortalecimiento de instrumentos y mecanismos para el fomento de
las vocaciones y formación de alto nivel.
2.2.2.4. Apoyar jurídicamente en la preparación y presentación de respuestas a
peticiones, requerimientos y consultas que le sean asignados a la Dirección de
Vocaciones y Formación.
2.2.2.5. Apoyar la emisión de conceptos técnicos especializados, que
correspondan a la naturaleza del marco del objeto contractual, cuando se le
requiera.
2.2.2.6. Elaborar y reportar la información asociada al programa ONDAS en lo
relacionado a planes e indicadores.
2.2.2.7. Apoyar y acompañar en los distintos espacios de divulgación y
apropiación social de los planes, programas y proyectos para el desarrollo de las
vocaciones en CTeI en los niños, niñas, adolescentes y jóvenes.
2.2.2.8. Participar en las reuniones, comités tanto internos como externos
relacionados con el objeto contractual y hacer seguimiento a los compromisos
establecidos en cada reunión, cuando se requiera.
2.2.2.9. Apoyar la elaboración de informes y consolidación de insumos de
respuestas a requerimientos, peticiones y solicitudes de información, ayudas de
memoria, actas, y otros documentos relacionados con el cumplimiento del objeto
y las obligaciones contractuales.
2.2.2.10. Elaborar insumos para apoyar de manera jurídica a la supervisión de
los programas, proyectos, y estrategias de la Dirección de Vocaciones y
Formación.
2.2.2.11. Acompañar y apoyar a la Dirección de Vocaciones y Formación en las
actividades derivadas de la supervisión de contratos y/o convenios, emitir
alertas y presentar informes que indiquen el seguimiento a los procesos.
2.2.2.12. Mantener los controles que permitan que la información sea confiable,
veraz, oportuna, garantizando el adecuado acceso a la información, de la
Dirección de Vocaciones y Formación.
2.2.2.13. Apoyar y participar en las reuniones externas e internas de la dirección
de acuerdo con las solicitudes que realice el supervisor.
2.2.2.14. Entregar a la supervisión del Contrato los informes que se soliciten
sobre cualquier aspecto y/o resultados obtenidos cuando así se requiera.
2.2.2.15. Cargar toda la información que se produzca en desarrollo del contrato
en el lugar designado para tal fin por el supervisor del contrato.
2.2.2.16. Presentar los informes que se soliciten sobre cualquier aspecto y/o
resultados obtenidos en cada actividad encomendada cuando así se requiera.</v>
          </cell>
          <cell r="AC331" t="str">
            <v>2.2.2.1. Apoyar y asesorar jurídicamente a la Dirección de Vocaciones y Formación en el diseño, seguimiento y evaluación de planes, programas y proyectos para el fomento de las vocaciones y formación de alto nivel.
2.2.2.2. Apoyar jurídicamente en la proyección y/o revisión, orientación y trámite de los actos administrativos, informes, procesos contractuales y documentos que deba suscribir la Dirección de Vocaciones y Formación.
2.2.2.3. Apoyar jurídicamente la definición de lineamientos técnicos para el diseño y/o fortalecimiento de instrumentos y mecanismos para el fomento de las vocaciones y formación de alto nivel.
2.2.2.4. Apoyar jurídicamente en la preparación y presentación de respuestas a peticiones, requerimientos y consultas que le sean asignados a la Dirección de Vocaciones y Formación.
2.2.2.5. Apoyar la emisión de conceptos técnicos especializados, que correspondan a la naturaleza del marco del objeto contractual, cuando se le requiera.
2.2.2.6. Elaborar y reportar la información asociada al programa ONDAS en lo relacionado a planes e indicadores.
2.2.2.7. Apoyar y acompañar en los distintos espacios de divulgación y apropiación social de los planes, programas y proyectos para el desarrollo de las vocaciones en CTeI en los niños, niñas, adolescentes y jóvenes.
2.2.2.8. Participar en las reuniones, comités tanto internos como externos relacionados con el objeto contractual y hacer seguimiento a los compromisos establecidos en cada reunión, cuando se requiera.
2.2.2.9. Apoyar la elaboración de informes y consolidación de insumos de respuestas a requerimientos, peticiones y solicitudes de información, ayudas de memoria, actas, y otros documentos relacionados con el cumplimiento del objeto y las obligaciones contractuales.
2.2.2.10. Elaborar insumos para apoyar de manera jurídica a la supervisión de los programas, proyectos, y estrategias de la Dirección de Vocaciones y Formación.
2.2.2.11. Acompañar y apoyar a la Dirección de Vocaciones y Formación en las actividades derivadas de la supervisión de contratos y/o convenios, emitir alertas y presentar informes que indiquen el seguimiento a los procesos.
2.2.2.12. Mantener los controles que permitan que la información sea confiable, veraz, oportuna, garantizando el adecuado acceso a la información, de la Dirección de Vocaciones y Formación.
2.2.2.13. Apoyar y participar en las reuniones externas e internas de la dirección de acuerdo con las solicitudes que realice el supervisor.
2.2.2.14. Entregar a la supervisión del Contrato los informes que se soliciten sobre cualquier aspecto y/o resultados obtenidos cuando así se requiera.
2.2.2.15. Cargar toda la información que se produzca en desarrollo del contrato en el lugar designado para tal fin por el supervisor del contrato.
2.2.2.16. Presentar los informes que se soliciten sobre cualquier aspecto y/o resultados obtenidos en cada actividad encomendada cuando así se requiera.</v>
          </cell>
          <cell r="AD331" t="str">
            <v>Dirección de Vocaciones y Formación</v>
          </cell>
          <cell r="AE331" t="str">
            <v>ANDRES FELIPE VALENCIA LOPEZ</v>
          </cell>
          <cell r="AF331">
            <v>75097407</v>
          </cell>
          <cell r="AG331" t="str">
            <v>Secretaria General</v>
          </cell>
          <cell r="AH331">
            <v>46050</v>
          </cell>
          <cell r="AI331">
            <v>46051</v>
          </cell>
          <cell r="AJ331">
            <v>46231</v>
          </cell>
          <cell r="AK331">
            <v>180</v>
          </cell>
          <cell r="AL331">
            <v>48000000</v>
          </cell>
          <cell r="AM331" t="str">
            <v>No</v>
          </cell>
          <cell r="AN331">
            <v>8000000</v>
          </cell>
          <cell r="AS331" t="str">
            <v>INVERSION</v>
          </cell>
          <cell r="AT331" t="str">
            <v>NACION</v>
          </cell>
          <cell r="AU331" t="str">
            <v>No</v>
          </cell>
          <cell r="AW331" t="str">
            <v>Supervisión</v>
          </cell>
          <cell r="AX331" t="str">
            <v>MARCELA CABANZO GONZALEZ</v>
          </cell>
          <cell r="AY331" t="str">
            <v>Cédula</v>
          </cell>
          <cell r="AZ331">
            <v>1143828125</v>
          </cell>
          <cell r="BA331">
            <v>7</v>
          </cell>
          <cell r="BB331">
            <v>0</v>
          </cell>
          <cell r="BC331">
            <v>46051</v>
          </cell>
          <cell r="BD331">
            <v>46050</v>
          </cell>
          <cell r="BE331" t="str">
            <v>SEGUROS DEL ESTADO S.A.</v>
          </cell>
          <cell r="BF331" t="str">
            <v>2 CUMPLIMIENTO</v>
          </cell>
          <cell r="BG331" t="str">
            <v>1 PÓLIZA</v>
          </cell>
          <cell r="CJ331">
            <v>46231</v>
          </cell>
          <cell r="CK331">
            <v>0</v>
          </cell>
          <cell r="CN331">
            <v>48000000</v>
          </cell>
          <cell r="CO331" t="e">
            <v>#N/A</v>
          </cell>
          <cell r="CP331" t="e">
            <v>#N/A</v>
          </cell>
          <cell r="CQ331" t="e">
            <v>#N/A</v>
          </cell>
          <cell r="CR331">
            <v>80111600</v>
          </cell>
          <cell r="CS331" t="str">
            <v>https://community.secop.gov.co/Public/Tendering/OpportunityDetail/Index?noticeUID=CO1.NTC.9846859&amp;isFromPublicArea=True&amp;isModal=true&amp;asPopupView=true</v>
          </cell>
          <cell r="CT331" t="str">
            <v>En Ejecucion</v>
          </cell>
          <cell r="CU331">
            <v>46053</v>
          </cell>
          <cell r="CW331" t="str">
            <v>ENERO</v>
          </cell>
          <cell r="CX331" t="e">
            <v>#N/A</v>
          </cell>
          <cell r="CY331">
            <v>7</v>
          </cell>
          <cell r="CZ331" t="e">
            <v>#VALUE!</v>
          </cell>
        </row>
        <row r="332">
          <cell r="D332" t="str">
            <v>337-2026</v>
          </cell>
          <cell r="E332" t="str">
            <v>CD-005-2026</v>
          </cell>
          <cell r="F332" t="str">
            <v>Prestación De Servicios</v>
          </cell>
          <cell r="G332" t="str">
            <v>Contratación directa</v>
          </cell>
          <cell r="H332" t="str">
            <v>BANANA SCRIPT SAS</v>
          </cell>
          <cell r="I332" t="str">
            <v>Nit</v>
          </cell>
          <cell r="J332">
            <v>901725011</v>
          </cell>
          <cell r="K332">
            <v>1</v>
          </cell>
          <cell r="L332" t="str">
            <v>PERSONA JURIDICA</v>
          </cell>
          <cell r="M332" t="str">
            <v>Jurídica</v>
          </cell>
          <cell r="N332" t="str">
            <v>Ninguno</v>
          </cell>
          <cell r="O332" t="str">
            <v>N/A</v>
          </cell>
          <cell r="P332">
            <v>46192</v>
          </cell>
          <cell r="Q332" t="e">
            <v>#VALUE!</v>
          </cell>
          <cell r="R332" t="str">
            <v>N/A</v>
          </cell>
          <cell r="S332" t="str">
            <v>CR 51 NO 103B-81 OFICINA 502</v>
          </cell>
          <cell r="T332" t="str">
            <v>BOGOTA D.C.</v>
          </cell>
          <cell r="U332" t="str">
            <v>COLOMBIA</v>
          </cell>
          <cell r="V332" t="str">
            <v>INFO@BANANASCRIPT.IO</v>
          </cell>
          <cell r="W332">
            <v>3155252973</v>
          </cell>
          <cell r="X332" t="str">
            <v/>
          </cell>
          <cell r="Y332">
            <v>0</v>
          </cell>
          <cell r="Z332">
            <v>0</v>
          </cell>
          <cell r="AA332" t="str">
            <v>Prestación de servicios de actualización, mantenimiento y soporte técnico especializado, según requerimientos del Sistema de Información de Gestión de Proyectos - SIGP del Ministerio de Ciencia, Tecnología e Innovación.</v>
          </cell>
          <cell r="AB332" t="str">
            <v>3.3.1. Ejecutar el objeto contratado y cumplir con todas las especificaciones en
el tiempo y forma establecidas en el contrato, el plan de trabajo acordado
y en la propuesta presentada por el contratista.
3.3.2. Hacer entrega del plan de trabajo dentro de los cinco (5) días hábiles siguientes al inicio de ejecución del contrato.
3.3.3. Mantener durante la ejecución del contrato, el recurso humano técnico
necesario y presentado en la propuesta para el desarrollo del contrato en
todas sus etapas, propicios para la correcta construcción, instalación y
funcionamiento de la solución a implementar.
3.3.4. Atender oportunamente las necesidades funcionales, requerimientos
técnicos, errores, incidencias, inquietudes y sugerencias asociadas con el
funcionamiento del Sistema de Información de Gestión de Proyectos –
SIGP, que le realice el supervisor, en aras de garantizar su correcto
funcionamiento.
3.3.5. Realizar los mantenimientos adaptativos y/o evolutivos de los módulos
definidos en el numeral 4. Análisis que soporta el valor estimado del
Contrato del Sistema de Información de Gestión de Proyectos – SIGP,
según lo requiera el Ministerio.
3.3.6. Ejecutar el mantenimiento adaptativo y/o evolutivo del SIGP según los
lineamientos técnicos de la Oficina de Tecnologías e Información,
comunicados por el Líder Técnico a través del sistema institucional de
gestión de requerimientos, para el cual se proporcionarán los accesos
necesarios. No se podrá iniciar ninguna actividad relacionada con la
solución del requerimiento si no se cuenta con la aprobación del supervisor,
la cual se notificará al contratista únicamente a través de la herramienta
de mesa de servicios.
3.3.7. Alinear el desarrollo de sus gestiones técnicas a los lineamientos y
directrices definidos por la Oficina de Tecnologías y Sistemas de
Información – OTSI, así como garantizar buenas prácticas de Ingeniería de
software mediante la aplicación de metodologías y herramientas que
permitan cumplir las especificaciones de los requerimientos de acuerdo con
los términos del contrato.
3.3.8. Cumplir con los plazos y productos establecidos para el desarrollo y
cumplimiento de las actividades, de acuerdo con la propuesta presentada
y las obligaciones consagradas en el contrato.
3.3.9. Elaborar y/o actualizar y entregar por cada solución tecnológica
implementada en el marco del cumplimiento del objeto contractual, los
siguientes soportes:
3.3.9.1. La documentación relacionada con el desarrollo e implementación del
software.
3.3.9.2. El código fuente de la implementación de las funcionalidades
encargadas.
3.3.9.3. Los archivos de despliegue (instalador, paquetes, scripts) de acuerdo
con la tecnología de software que aplique en los proyectos asignados.
3.3.9.4. Los manuales técnicos y funcionales, guías e instructivos actualizados
a que haya lugar.
3.3.9.5. Realizar la transferencia de conocimiento de la solución tecnológica
entregada mediante capacitaciones y documentación técnica al
personal designado por el Ministerio, garantizando la apropiación del
conocimiento para la operación y mantenimiento del sistema.
3.3.9.6. Hacer entrega de la documentación respectiva a través de las
plataformas dispuestas por el ministerio para dicho propósito.
3.3.10. Asegurar el cumplimiento de una garantía mínima de un (1) año por los
ajustes y/o desarrollos de software implementados, contados a partir del
recibo a satisfacción por parte del supervisor del contrato.
3.3.11. Reconocer que mediante la suscripción del contrato se configura un
contrato de obra por encargo de conformidad con el artículo 20 de la Ley
23 de 1982. Así las cosas, toda obra creada bajo la presente relación
contractual será realizada por el/los autores/es designados por el
CONTRATISTA, de conformidad con el plan de trabajo y la descripción
señalada por el MINISTERIO DE CIENCIA, TECNOLOGÍA E INNOVACIÓN o
la persona que este designe para ello. La obra encargada estará
conformada por su soporte material y/o digital y por los derechos de autor
que se confieren a su/s autor/es por el hecho de la creación, los cuales
serán transferidos al el MINISTERIO DE CIENCIA, TECNOLOGÍA E
INNOVACIÓN en su calidad de encargante.
3.3.12. Prestar el servicio de soporte cumpliendo con los siguientes criterios y
tiempos de respuesta, de acuerdo con los Acuerdos de Niveles de Servicio
– ANS que se relacionan en el siguiente cuadro:
Nivel Descripción
Tiempo de
inicio de
gestión
Tiempo de
Solución
Telefónico/
Remotamente
Tiempo de
Solución En
sitio
Crítico
bloqueante
Sin acceso al sistema
El usuario no puede utilizar
las funcionalidades principales
del sistema.
No es posible realizar algún
trabajo productivo mediante
el sistema.
15
minutos 1 hora 2 horas
Alto El sistema está operando,
pero con restricciones.
15
minutos 2 horas 4 horas
Medio
No se encuentran disponibles
algunas funciones o
componentes de la solución
que generan un impacto
mínimo para los usuarios.
Las limitaciones no son
críticas para la operación.
El impacto no genera un
15
minutos 4 horas 8 horas
Nivel Descripción
Tiempo de
inicio de
gestión
Tiempo de
Solución
Telefónico/
Remotamente
Tiempo de
Solución En
sitio
riesgo considerable, pero
es necesario resolverlo.
Bajo
Mal funcionamiento de la
interfaz de usuario, que
impide la correcta ejecución
del sistema.
15
minutos 8 horas 16 horas
3.3.13. Garantizar el servicio de soporte técnico en la modalidad presencial o
remota de 5x8 (cinco días a la semana por 8 horas diarias) y en casos
especiales de cierre de convocatoria o urgencias informadas por el
Ministerio, deberá ofrecer un servicio de 7x24 (7 días de la semana por 24
horas diarias).
3.3.14. Realizar actividades asociadas como ajustes, actualizaciones de software,
ventanas de mantenimiento o cualquier otra que genere indisponibilidad
del servicio, en un horario no hábil, teniendo en cuenta que el Ministerio
cuenta con un horario laboral de lunes a viernes de 7:00am a 5:00 pm.
3.3.15. Hacer uso de las herramientas disponibles por el Ministerio para apoyar las
actividades de monitoreo, automatización y control de la entrega de
software, así como las de seguimiento que permitan disponer
oportunamente de la información y garantizar la calidad de los productos.
3.3.16. Realizar en el término del contrato por lo menos dos (02) mantenimientos
preventivos y entregar el respectivo reporte o informe de las actividades
realizadas. Estos mantenimientos deben incluir como mínimo las siguientes
actividades:
3.3.16.1. Revisión del funcionamiento general de la plataforma
3.3.16.2. Matriz de Riesgos Operacionales del Sistema y su Plan de Manejo y
recomendaciones al supervisor del contrato.
3.3.16.3. Revisión y depuración de los logs de eventos registrados.
3.3.16.4. Recomendar las adecuaciones de la plataforma tecnológica por
mejora y/o actualización de las herramientas, framework, estructura
de datos, frontend y backend.
3.3.17. Presentar los informes técnicos mensualmente con los soportes técnicos
documentales para la correspondiente validación de cumplimiento y la
facturación, según corresponda su presentación.
3.3.18. Cumplir con las obligaciones legales y aquellas que por naturaleza del
contrato le correspondan y que garanticen su cabal y oportuna ejecución.
3.3.19. Suscribir y proporcionar los documentos a que haya lugar para la completa
y correcta ejecución del contrato, así como su liquidación.</v>
          </cell>
          <cell r="AC332" t="str">
            <v>3.3.1. Ejecutar el objeto contratado y cumplir con todas las especificaciones en el tiempo y forma establecidas en el contrato, el plan de trabajo acordado y en la propuesta presentada por el contratista. 3.3.2. Hacer entrega del plan de trabajo dentro de los cinco (5) días hábiles siguientes al inicio de ejecución del contrato. 3.3.3. Mantener durante la ejecución del contrato, el recurso humano técnico necesario y presentado en la propuesta para el desarrollo del contrato en todas sus etapas, propicios para la correcta construcción, instalación y funcionamiento de la solución a implementar. 3.3.4. Atender oportunamente las necesidades funcionales, requerimientos técnicos, errores, incidencias, inquietudes y sugerencias asociadas con el funcionamiento del Sistema de Información de Gestión de Proyectos – SIGP, que le realice el supervisor, en aras de garantizar su correcto funcionamiento. 3.3.5. Realizar los mantenimientos adaptativos y/o evolutivos de los módulos definidos en el numeral 4. Análisis que soporta el valor estimado del Contrato del Sistema de Información de Gestión de Proyectos – SIGP, según lo requiera el Ministerio. 3.3.6. Ejecutar el mantenimiento adaptativo y/o evolutivo del SIGP según los lineamientos técnicos de la Oficina de Tecnologías e Información, comunicados por el Líder Técnico a través del sistema institucional de gestión de requerimientos, para el cual se proporcionarán los accesos necesarios. No se podrá iniciar ninguna actividad relacionada con la solución del requerimiento si no se cuenta con la aprobación del supervisor, la cual se notificará al contratista únicamente a través de la herramienta de mesa de servicios. 3.3.7. Alinear el desarrollo de sus gestiones técnicas a los lineamientos y directrices definidos por la Oficina de Tecnologías y Sistemas de Información – OTSI, así como garantizar buenas prácticas de Ingeniería de software mediante la aplicación de metodologías y herramientas que permitan cumplir las especificaciones de los requerimientos de acuerdo con los términos del contrato. 3.3.8. Cumplir con los plazos y productos establecidos para el desarrollo y cumplimiento de las actividades, de acuerdo con la propuesta presentada y las obligaciones consagradas en el contrato. 3.3.9. Elaborar y/o actualizar y entregar por cada solución tecnológica implementada en el marco del cumplimiento del objeto contractual, los siguientes soportes: 3.3.9.1. La documentación relacionada con el desarrollo e implementación del software. 3.3.9.2. El código fuente de la implementación de las funcionalidades encargadas. 3.3.9.3. Los archivos de despliegue (instalador, paquetes, scripts) de acuerdo con la tecnología de software que aplique en los proyectos asignados. 3.3.9.4. Los manuales técnicos y funcionales, guías e instructivos actualizados a que haya lugar. 3.3.9.5. Realizar la transferencia de conocimiento de la solución tecnológica entregada mediante capacitaciones y documentación técnica al personal designado por el Ministerio, garantizando la apropiación del conocimiento para la operación y mantenimiento del sistema. 3.3.9.6. Hacer entrega de la documentación respectiva a través de las plataformas dispuestas por el ministerio para dicho propósito. 3.3.10. Asegurar el cumplimiento de una garantía mínima de un (1) año por los ajustes y/o desarrollos de software implementados, contados a partir del recibo a satisfacción por parte del supervisor del contrato. 3.3.11. Reconocer que mediante la suscripción del contrato se configura un contrato de obra por encargo de conformidad con el artículo 20 de la Ley 23 de 1982. Así las cosas, toda obra creada bajo la presente relación contractual será realizada por el/los autores/es designados por el CONTRATISTA, de conformidad con el plan de trabajo y la descripción señalada por el MINISTERIO DE CIENCIA, TECNOLOGÍA E INNOVACIÓN o la persona que este designe para ello. La obra encargada estará conformada por su soporte material y/o digital y por los derechos de autor que se confieren a su/s autor/es por el hecho de la creación, los cuales serán transferidos al el MINISTERIO DE CIENCIA, TECNOLOGÍA E INNOVACIÓN en su calidad de encargante. 3.3.12. Prestar el servicio de soporte cumpliendo con los siguientes criterios y tiempos de respuesta, de acuerdo con los Acuerdos de Niveles de Servicio – ANS que se relacionan en el siguiente cuadro: Nivel Descripción Tiempo de inicio de gestión Tiempo de Solución Telefónico/ Remotamente Tiempo de Solución En sitio Crítico bloqueante Sin acceso al sistema El usuario no puede utilizar las funcionalidades principales del sistema. No es posible realizar algún trabajo productivo mediante el sistema. 15 minutos 1 hora 2 horas Alto El sistema está operando, pero con restricciones. 15 minutos 2 horas 4 horas Medio No se encuentran disponibles algunas funciones o componentes de la solución que generan un impacto mínimo para los usuarios. Las limitaciones no son críticas para la operación. El impacto no genera un 15 minutos 4 horas 8 horas Nivel Descripción Tiempo de inicio de gestión Tiempo de Solución Telefónico/ Remotamente Tiempo de Solución En sitio riesgo considerable, pero es necesario resolverlo. Bajo Mal funcionamiento de la interfaz de usuario, que impide la correcta ejecución del sistema. 15 minutos 8 horas 16 horas 3.3.13. Garantizar el servicio de soporte técnico en la modalidad presencial o remota de 5x8 (cinco días a la semana por 8 horas diarias) y en casos especiales de cierre de convocatoria o urgencias informadas por el Ministerio, deberá ofrecer un servicio de 7x24 (7 días de la semana por 24 horas diarias). 3.3.14. Realizar actividades asociadas como ajustes, actualizaciones de software, ventanas de mantenimiento o cualquier otra que genere indisponibilidad del servicio, en un horario no hábil, teniendo en cuenta que el Ministerio cuenta con un horario laboral de lunes a viernes de 7:00am a 5:00 pm. 3.3.15. Hacer uso de las herramientas disponibles por el Ministerio para apoyar las actividades de monitoreo, automatización y control de la entrega de software, así como las de seguimiento que permitan disponer oportunamente de la información y garantizar la calidad de los productos. 3.3.16. Realizar en el término del contrato por lo menos dos (02) mantenimientos preventivos y entregar el respectivo reporte o informe de las actividades realizadas. Estos mantenimientos deben incluir como mínimo las siguientes actividades: 3.3.16.1. Revisión del funcionamiento general de la plataforma 3.3.16.2. Matriz de Riesgos Operacionales del Sistema y su Plan de Manejo y recomendaciones al supervisor del contrato. 3.3.16.3. Revisión y depuración de los logs de eventos registrados. 3.3.16.4. Recomendar las adecuaciones de la plataforma tecnológica por mejora y/o actualización de las herramientas, framework, estructura de datos, frontend y backend. 3.3.17. Presentar los informes técnicos mensualmente con los soportes técnicos documentales para la correspondiente validación de cumplimiento y la facturación, según corresponda su presentación. 3.3.18. Cumplir con las obligaciones legales y aquellas que por naturaleza del contrato le correspondan y que garanticen su cabal y oportuna ejecución. 3.3.19. Suscribir y proporcionar los documentos a que haya lugar para la completa y correcta ejecución del contrato, así como su liquidación.</v>
          </cell>
          <cell r="AD332" t="str">
            <v>Oficina de Tecnologías y Sistemas de Información</v>
          </cell>
          <cell r="AE332" t="str">
            <v>ANDRES FELIPE VALENCIA LOPEZ</v>
          </cell>
          <cell r="AF332">
            <v>75097407</v>
          </cell>
          <cell r="AG332" t="str">
            <v>Secretaria General</v>
          </cell>
          <cell r="AH332">
            <v>46051</v>
          </cell>
          <cell r="AI332">
            <v>46070</v>
          </cell>
          <cell r="AJ332">
            <v>46387</v>
          </cell>
          <cell r="AK332">
            <v>317</v>
          </cell>
          <cell r="AL332">
            <v>335588330</v>
          </cell>
          <cell r="AM332" t="str">
            <v>No</v>
          </cell>
          <cell r="AN332">
            <v>0</v>
          </cell>
          <cell r="AO332">
            <v>39126</v>
          </cell>
          <cell r="AP332">
            <v>34626</v>
          </cell>
          <cell r="AQ332">
            <v>46051</v>
          </cell>
          <cell r="AR332" t="str">
            <v>C-3999-1000-1-53105B-3999062-02</v>
          </cell>
          <cell r="AS332" t="str">
            <v>INVERSION</v>
          </cell>
          <cell r="AT332" t="str">
            <v>NACION</v>
          </cell>
          <cell r="AU332" t="str">
            <v>No</v>
          </cell>
          <cell r="AW332" t="str">
            <v>Supervisión</v>
          </cell>
          <cell r="AX332" t="str">
            <v>MAR JENNY ROMERO ACOSTA</v>
          </cell>
          <cell r="AY332" t="str">
            <v>Cédula</v>
          </cell>
          <cell r="AZ332">
            <v>52479713</v>
          </cell>
          <cell r="BA332">
            <v>9</v>
          </cell>
          <cell r="BB332">
            <v>0</v>
          </cell>
          <cell r="BC332">
            <v>46070</v>
          </cell>
          <cell r="BD332">
            <v>46057</v>
          </cell>
          <cell r="BE332" t="str">
            <v>SEGUROS DEL ESTADO S.A.</v>
          </cell>
          <cell r="BF332" t="str">
            <v xml:space="preserve">44 CUMPLIM+ CALIDAD_CORRECTO FUNCIONAM D LOS BIENES SUMIN </v>
          </cell>
          <cell r="BG332" t="str">
            <v>1 PÓLIZA</v>
          </cell>
          <cell r="CJ332">
            <v>46387</v>
          </cell>
          <cell r="CK332">
            <v>0</v>
          </cell>
          <cell r="CN332">
            <v>335588330</v>
          </cell>
          <cell r="CO332" t="e">
            <v>#N/A</v>
          </cell>
          <cell r="CP332" t="e">
            <v>#N/A</v>
          </cell>
          <cell r="CQ332" t="e">
            <v>#N/A</v>
          </cell>
          <cell r="CR332">
            <v>80111600</v>
          </cell>
          <cell r="CS332" t="str">
            <v>https://community.secop.gov.co/Public/Tendering/OpportunityDetail/Index?noticeUID=CO1.NTC.9876433&amp;isFromPublicArea=True&amp;isModal=true&amp;asPopupView=true</v>
          </cell>
          <cell r="CT332" t="str">
            <v>En Ejecucion</v>
          </cell>
          <cell r="CU332">
            <v>46081</v>
          </cell>
          <cell r="CV332">
            <v>46081</v>
          </cell>
          <cell r="CW332" t="str">
            <v>FEBRERO</v>
          </cell>
          <cell r="CX332" t="e">
            <v>#N/A</v>
          </cell>
          <cell r="CY332">
            <v>10</v>
          </cell>
          <cell r="CZ332">
            <v>0</v>
          </cell>
        </row>
        <row r="333">
          <cell r="D333" t="str">
            <v>338-2026</v>
          </cell>
          <cell r="E333" t="str">
            <v>CPS-245-2026</v>
          </cell>
          <cell r="F333" t="str">
            <v>Contrato de Prestacion De Servicios Profesionales</v>
          </cell>
          <cell r="G333" t="str">
            <v>Contratación directa</v>
          </cell>
          <cell r="H333" t="str">
            <v>ARGEMIRO REYES CORREA</v>
          </cell>
          <cell r="I333" t="str">
            <v>Cédula</v>
          </cell>
          <cell r="J333">
            <v>13874106</v>
          </cell>
          <cell r="K333">
            <v>1</v>
          </cell>
          <cell r="L333" t="str">
            <v>MASCULINO</v>
          </cell>
          <cell r="M333" t="str">
            <v>Natural</v>
          </cell>
          <cell r="N333" t="str">
            <v>Ninguno</v>
          </cell>
          <cell r="O333">
            <v>29883</v>
          </cell>
          <cell r="P333">
            <v>46192</v>
          </cell>
          <cell r="Q333">
            <v>44</v>
          </cell>
          <cell r="R333" t="str">
            <v>DISEÑADOR GRAFICO</v>
          </cell>
          <cell r="S333" t="str">
            <v xml:space="preserve">CALLE 57  # 37 A 38 APTO 401 </v>
          </cell>
          <cell r="T333" t="str">
            <v>BUCARAMANGA</v>
          </cell>
          <cell r="U333" t="str">
            <v>COLOMBIA</v>
          </cell>
          <cell r="V333" t="str">
            <v>MILOREYES@GMAIL.COM</v>
          </cell>
          <cell r="W333">
            <v>3174105777</v>
          </cell>
          <cell r="X333" t="str">
            <v>NA</v>
          </cell>
          <cell r="Y333" t="str">
            <v>NA</v>
          </cell>
          <cell r="Z333" t="str">
            <v>Titulo profesional + titulo especializacion de 22 meses de experiencia profesional a 32 meses de experiencia profesional (Resolución 861 de 2025)</v>
          </cell>
          <cell r="AA333" t="str">
            <v>El CONTRATISTA se obliga a prestar a la ENTIDAD, con plena autonomía, técnica y administrativa, los servicios profesionales especializados de diseño gráfico en la Dirección de Talento Humano, para apoyar la creación de estrategias de comunicación internas y externas, campañas, conceptualización e ilustración de piezas para diferentes públicos en pro de los procedimientos definidos por el Ministerio de Ciencia Tecnología e Innovación.</v>
          </cell>
          <cell r="AB333" t="str">
            <v xml:space="preserve">2.2.2.1 Promover los procesos creativos de las estrategias de comunicación relacionadas con convocatorias,
programas, proyectos y eventos del Ministerio de Ciencia Tecnología e Innovación para su difusión
a través de medios impresos y/o digitales.
2.2.2.2 Velar por la correcta aplicación de la imagen institucional del Ministerio de Ciencia, Tecnología e
Innovación, en las piezas gráficas internas o externas, siguiendo los lineamientos del Sistema Gráfico
Institucional y los parámetros emitidos por la Oficina Asesora de Comunicaciones del ministerio.
2.2.2.3 Articular con el equipo creativo encargado de la comunicación gráfica de la entidad, en la creación
de conceptos, estrategias de divulgación y lineamientos de las campañas.
2.2.2.4 Actualizar el banco de imágenes con los productos de diseño gráfico en los repositorios designados
por la Entidad, manteniendo actualizado el archivo digital destinado por la entidad para tal fin.
2.2.2.5 Promover el uso adecuado de imágenes, fotografías o vectores necesarios libres de derechos de uso
o acreditando los elementos utilizados.
2.2.2.6 Apoyar la gestión de contenidos, estrategias, campañas de marketing y publicidad digital para redes
sociales para la promoción de programas, convocatorias y eventos del Ministerio de Ciencia,
Tecnología e Innovación
2.2.2.7 Realizar la revisión, verificación y validación de todas las piezas gráficas que sean que sean
producidas y solicitadas para publicación por parte de las áreas del Ministerio.
2.2.2.8. Elaborar las presentaciones gráficas requeridas por el despacho ministerial, los viceministerios y
áreas, así como la oficina asesora de comunicaciones relacionadas con el objeto del contrato.
2.2.2.9 Apoyar la toma de fotografías y elaboración de videos, cuando sea requerido de acuerdo con las
necesidades de la OAC
2.2.2.10. Asistir a las reuniones de la Dirección de Talento Humano a las cuales sea convocado y a las que
le asigne el jefe de la Dirección. </v>
          </cell>
          <cell r="AC333" t="str">
            <v xml:space="preserve">2.2.2.1 Promover los procesos creativos de las estrategias de comunicación relacionadas con convocatorias, programas, proyectos y eventos del Ministerio de Ciencia Tecnología e Innovación para su difusión a través de medios impresos y/o digitales.
2.2.2.2 Velar por la correcta aplicación de la imagen institucional del Ministerio de Ciencia, Tecnología e Innovación, en las piezas gráficas internas o externas, siguiendo los lineamientos del Sistema Gráfico Institucional y los parámetros emitidos por la Oficina Asesora de Comunicaciones del ministerio.
2.2.2.3 Articular con el equipo creativo encargado de la comunicación gráfica de la entidad, en la creación de conceptos, estrategias de divulgación y lineamientos de las campañas.
2.2.2.4 Actualizar el banco de imágenes con los productos de diseño gráfico en los repositorios designados por la Entidad, manteniendo actualizado el archivo digital destinado por la entidad para tal fin.
2.2.2.5 Promover el uso adecuado de imágenes, fotografías o vectores necesarios libres de derechos de uso o acreditando los elementos utilizados.
2.2.2.6 Apoyar la gestión de contenidos, estrategias, campañas de marketing y publicidad digital para redes sociales para la promoción de programas, convocatorias y eventos del Ministerio de Ciencia, Tecnología e Innovación
2.2.2.7 Realizar la revisión, verificación y validación de todas las piezas gráficas que sean que sean producidas y solicitadas para publicación por parte de las áreas del Ministerio.
2.2.2.8. Elaborar las presentaciones gráficas requeridas por el despacho ministerial, los viceministerios y áreas, así como la oficina asesora de comunicaciones relacionadas con el objeto del contrato.
2.2.2.9 Apoyar la toma de fotografías y elaboración de videos, cuando sea requerido de acuerdo con las necesidades de la OAC
2.2.2.10. Asistir a las reuniones de la Dirección de Talento Humano a las cuales sea convocado y a las que le asigne el jefe de la Dirección. </v>
          </cell>
          <cell r="AD333" t="str">
            <v>Dirección de Talento Humano</v>
          </cell>
          <cell r="AE333" t="str">
            <v>ANDRES FELIPE VALENCIA LOPEZ</v>
          </cell>
          <cell r="AF333">
            <v>75097407</v>
          </cell>
          <cell r="AG333" t="str">
            <v>Secretaria General</v>
          </cell>
          <cell r="AH333">
            <v>46050</v>
          </cell>
          <cell r="AI333">
            <v>46051</v>
          </cell>
          <cell r="AJ333">
            <v>46231</v>
          </cell>
          <cell r="AK333">
            <v>180</v>
          </cell>
          <cell r="AL333">
            <v>51000000</v>
          </cell>
          <cell r="AM333" t="str">
            <v>No</v>
          </cell>
          <cell r="AN333">
            <v>8500000</v>
          </cell>
          <cell r="AS333" t="str">
            <v>INVERSION</v>
          </cell>
          <cell r="AT333" t="str">
            <v>NACION</v>
          </cell>
          <cell r="AU333" t="str">
            <v>No</v>
          </cell>
          <cell r="AW333" t="str">
            <v>Supervisión</v>
          </cell>
          <cell r="AX333" t="str">
            <v>FELIPE ALEJANDRO GONZALEZ SABOGAL</v>
          </cell>
          <cell r="AY333" t="str">
            <v>Cédula</v>
          </cell>
          <cell r="AZ333">
            <v>1110464163</v>
          </cell>
          <cell r="BA333">
            <v>3</v>
          </cell>
          <cell r="BB333" t="str">
            <v>Director de Talento Humano</v>
          </cell>
          <cell r="BC333">
            <v>46051</v>
          </cell>
          <cell r="BD333">
            <v>46051</v>
          </cell>
          <cell r="BE333" t="str">
            <v>COMPAÑIA MUNDIAL DE SEGUROS S.A</v>
          </cell>
          <cell r="BF333" t="str">
            <v>2 CUMPLIMIENTO</v>
          </cell>
          <cell r="BG333" t="str">
            <v>1 PÓLIZA</v>
          </cell>
          <cell r="CJ333">
            <v>46231</v>
          </cell>
          <cell r="CK333">
            <v>0</v>
          </cell>
          <cell r="CN333">
            <v>51000000</v>
          </cell>
          <cell r="CO333" t="e">
            <v>#N/A</v>
          </cell>
          <cell r="CP333" t="e">
            <v>#N/A</v>
          </cell>
          <cell r="CQ333" t="e">
            <v>#N/A</v>
          </cell>
          <cell r="CR333">
            <v>80111600</v>
          </cell>
          <cell r="CS333" t="str">
            <v>https://community.secop.gov.co/Public/Tendering/OpportunityDetail/Index?noticeUID=CO1.NTC.9852319&amp;isFromPublicArea=True&amp;isModal=true&amp;asPopupView=true</v>
          </cell>
          <cell r="CT333" t="str">
            <v>En Ejecucion</v>
          </cell>
          <cell r="CU333">
            <v>46053</v>
          </cell>
          <cell r="CW333" t="str">
            <v>ENERO</v>
          </cell>
          <cell r="CX333" t="e">
            <v>#N/A</v>
          </cell>
          <cell r="CY333">
            <v>1</v>
          </cell>
          <cell r="CZ333" t="e">
            <v>#VALUE!</v>
          </cell>
        </row>
        <row r="334">
          <cell r="D334" t="str">
            <v>339-2026</v>
          </cell>
          <cell r="E334" t="str">
            <v>CPS-246-2026</v>
          </cell>
          <cell r="F334" t="str">
            <v>Contrato de Prestacion De Servicios Profesionales</v>
          </cell>
          <cell r="G334" t="str">
            <v>Contratación directa</v>
          </cell>
          <cell r="H334" t="str">
            <v xml:space="preserve">MARIA FERNANDA CORREDOR BENAVIDES </v>
          </cell>
          <cell r="I334" t="str">
            <v>Cédula</v>
          </cell>
          <cell r="J334">
            <v>1010101135</v>
          </cell>
          <cell r="K334">
            <v>7</v>
          </cell>
          <cell r="L334">
            <v>0</v>
          </cell>
          <cell r="M334" t="str">
            <v>Natural</v>
          </cell>
          <cell r="N334" t="str">
            <v>Ninguno</v>
          </cell>
          <cell r="O334">
            <v>36593</v>
          </cell>
          <cell r="P334">
            <v>46192</v>
          </cell>
          <cell r="Q334">
            <v>26</v>
          </cell>
          <cell r="R334" t="str">
            <v>DISEÑADOR GRAFICO</v>
          </cell>
          <cell r="S334" t="str">
            <v>CR 16 # 61-36</v>
          </cell>
          <cell r="T334" t="str">
            <v>BOGOTA D.C.</v>
          </cell>
          <cell r="U334" t="str">
            <v>COLOMBIA</v>
          </cell>
          <cell r="V334" t="str">
            <v>MAFECORREDOR7@GMAIL.COM</v>
          </cell>
          <cell r="W334">
            <v>3202385573</v>
          </cell>
          <cell r="X334" t="str">
            <v>NA</v>
          </cell>
          <cell r="Y334" t="str">
            <v>NA</v>
          </cell>
          <cell r="Z334" t="str">
            <v>Titulo profesional + titulo especializacion de 0 meses de experiencia profesional a 22 meses de experiencia profesional (Resolución 861 de 2025)</v>
          </cell>
          <cell r="AA334" t="str">
            <v>El CONTRATISTA se obliga a prestar a la ENTIDAD, con plena autonomía, técnica y administrativa, sus servicios profesionales especializados en la Oficina Asesora de Comunicaciones para apoyar la creación, estructuración, e ilustración de piezas y contenidos gráficos para diferentes públicos con el fin de promover información generada por las dependencias del ministerio bajo el plan estratégico de Minciencias, de conformidad con los lineamientos y normas definidas por el mismo</v>
          </cell>
          <cell r="AB334" t="str">
            <v>2.2.2.1 Apoyar el diseño, creación de líneas gráficas, diagramación de los contenidos que se generen
relacionados con convocatorias, programas, proyectos y eventos del Ministerio de Ciencia Tecnología e Innovación para su difusión a través de medios impresos y/o digitales.
2.2.2.2 Apoyar en el diseño y la generación de piezas audiovisuales destinadas a la divulgación de los objetivos
estratégicos y actividades misionales de la entidad
2.2.2.3 Asegurar el uso adecuado de imágenes, fotografías o vectores necesarios libres de derechos de uso o
acreditando los elementos utilizados.
2.2.2.4. Elaborar las presentaciones gráficas requeridas por el despacho ministerial, los viceministerios y áreas,
así como la oficina asesora de comunicaciones relacionadas con el objeto del contrato.
2.2.2.5. Actualizar el banco de imágenes con los productos de diseño gráfico en los repositorios designados por
la Entidad, manteniendo actualizado el archivo digital destinado por la entidad para tal fin.
2.2.2.6. Diseñar piezas gráficas y campañas visuales dirigidas al público interno para fortalecer la apropiación del
ADN institucional, los valores del Ministerio y la cultura organizacional.
2.2.2.7. Diagramar y producir boletines informativos, piezas de bienestar y comunicados internos que aseguren
un flujo de información claro, oportuno y visualmente coherente para todos los colaboradores.
2.2.2.8. Asistir a las reuniones de tráfico de la Oficina Asesora de Comunicaciones a las cuales sea convocada
y a las que le asigne el jefe de la OAC.</v>
          </cell>
          <cell r="AC334" t="str">
            <v>2.2.2.1 Apoyar el diseño, creación de líneas gráficas, diagramación de los contenidos que se generen relacionados con convocatorias, programas, proyectos y eventos del Ministerio de Ciencia Tecnología e Innovación para su difusión a través de medios impresos y/o digitales.
2.2.2.2 Apoyar en el diseño y la generación de piezas audiovisuales destinadas a la divulgación de los objetivos estratégicos y actividades misionales de la entidad
2.2.2.3 Asegurar el uso adecuado de imágenes, fotografías o vectores necesarios libres de derechos de uso o acreditando los elementos utilizados.
2.2.2.4. Elaborar las presentaciones gráficas requeridas por el despacho ministerial, los viceministerios y áreas, así como la oficina asesora de comunicaciones relacionadas con el objeto del contrato.
2.2.2.5. Actualizar el banco de imágenes con los productos de diseño gráfico en los repositorios designados por la Entidad, manteniendo actualizado el archivo digital destinado por la entidad para tal fin.
2.2.2.6. Diseñar piezas gráficas y campañas visuales dirigidas al público interno para fortalecer la apropiación del ADN institucional, los valores del Ministerio y la cultura organizacional.
2.2.2.7. Diagramar y producir boletines informativos, piezas de bienestar y comunicados internos que aseguren un flujo de información claro, oportuno y visualmente coherente para todos los colaboradores.
2.2.2.8. Asistir a las reuniones de tráfico de la Oficina Asesora de Comunicaciones a las cuales sea convocada y a las que le asigne el jefe de la OAC.</v>
          </cell>
          <cell r="AD334" t="str">
            <v>Oficina Asesora de Comunicaciones</v>
          </cell>
          <cell r="AE334" t="str">
            <v>ANDRES FELIPE VALENCIA LOPEZ</v>
          </cell>
          <cell r="AF334">
            <v>75097407</v>
          </cell>
          <cell r="AG334" t="str">
            <v>Secretaria General</v>
          </cell>
          <cell r="AH334">
            <v>46051</v>
          </cell>
          <cell r="AI334">
            <v>46052</v>
          </cell>
          <cell r="AJ334">
            <v>46232</v>
          </cell>
          <cell r="AK334">
            <v>180</v>
          </cell>
          <cell r="AL334">
            <v>36000000</v>
          </cell>
          <cell r="AM334" t="str">
            <v>No</v>
          </cell>
          <cell r="AN334">
            <v>6000000</v>
          </cell>
          <cell r="AS334" t="str">
            <v>INVERSION</v>
          </cell>
          <cell r="AT334" t="str">
            <v>NACION</v>
          </cell>
          <cell r="AU334" t="str">
            <v>No</v>
          </cell>
          <cell r="AW334" t="str">
            <v>Supervisión</v>
          </cell>
          <cell r="AX334" t="str">
            <v>ANDRES FELIPE VALENCIA LOPEZ</v>
          </cell>
          <cell r="AY334" t="str">
            <v>Cédula</v>
          </cell>
          <cell r="AZ334">
            <v>75097407</v>
          </cell>
          <cell r="BA334">
            <v>3</v>
          </cell>
          <cell r="BB334">
            <v>0</v>
          </cell>
          <cell r="BC334">
            <v>46052</v>
          </cell>
          <cell r="BD334">
            <v>46052</v>
          </cell>
          <cell r="BE334" t="str">
            <v>SEGUROS DEL ESTADO S.A.</v>
          </cell>
          <cell r="BF334" t="str">
            <v>2 CUMPLIMIENTO</v>
          </cell>
          <cell r="BG334" t="str">
            <v>1 PÓLIZA</v>
          </cell>
          <cell r="CJ334">
            <v>46232</v>
          </cell>
          <cell r="CK334">
            <v>0</v>
          </cell>
          <cell r="CN334">
            <v>36000000</v>
          </cell>
          <cell r="CO334" t="e">
            <v>#N/A</v>
          </cell>
          <cell r="CP334" t="e">
            <v>#N/A</v>
          </cell>
          <cell r="CQ334" t="e">
            <v>#N/A</v>
          </cell>
          <cell r="CR334">
            <v>80111600</v>
          </cell>
          <cell r="CS334" t="str">
            <v>https://community.secop.gov.co/Public/Tendering/OpportunityDetail/Index?noticeUID=CO1.NTC.9852640&amp;isFromPublicArea=True&amp;isModal=true&amp;asPopupView=true</v>
          </cell>
          <cell r="CT334" t="str">
            <v>En Ejecucion</v>
          </cell>
          <cell r="CU334">
            <v>46053</v>
          </cell>
          <cell r="CW334" t="str">
            <v>ENERO</v>
          </cell>
          <cell r="CX334" t="e">
            <v>#N/A</v>
          </cell>
          <cell r="CY334">
            <v>4</v>
          </cell>
          <cell r="CZ334" t="e">
            <v>#VALUE!</v>
          </cell>
        </row>
        <row r="335">
          <cell r="D335" t="str">
            <v>340-2026</v>
          </cell>
          <cell r="E335" t="str">
            <v>CPS-247-2026</v>
          </cell>
          <cell r="F335" t="str">
            <v>Contrato de Prestacion De Servicios Profesionales</v>
          </cell>
          <cell r="G335" t="str">
            <v>Contratación directa</v>
          </cell>
          <cell r="H335" t="str">
            <v>ELSA ROCIO JOYA JIMENEZ</v>
          </cell>
          <cell r="I335" t="str">
            <v>Cédula</v>
          </cell>
          <cell r="J335">
            <v>63534932</v>
          </cell>
          <cell r="K335">
            <v>0</v>
          </cell>
          <cell r="L335">
            <v>0</v>
          </cell>
          <cell r="M335" t="str">
            <v>Natural</v>
          </cell>
          <cell r="N335" t="str">
            <v>Ninguno</v>
          </cell>
          <cell r="O335">
            <v>30258</v>
          </cell>
          <cell r="P335">
            <v>46192</v>
          </cell>
          <cell r="Q335">
            <v>43</v>
          </cell>
          <cell r="R335" t="str">
            <v>ECONOMISTA</v>
          </cell>
          <cell r="S335" t="str">
            <v>CR 70D 50 49 AP 201</v>
          </cell>
          <cell r="T335" t="str">
            <v>BUCARAMANGA</v>
          </cell>
          <cell r="U335" t="str">
            <v>COLOMBIA</v>
          </cell>
          <cell r="V335" t="str">
            <v>ELSAROCIOJOYA@GMAIL.COM</v>
          </cell>
          <cell r="W335">
            <v>3162320568</v>
          </cell>
          <cell r="X335" t="str">
            <v>NA</v>
          </cell>
          <cell r="Y335" t="str">
            <v>NA</v>
          </cell>
          <cell r="Z335" t="str">
            <v>Titulo profesional + titulo especializacion de 33 o mas meses de experiencia profesional (Resolución 861 de 2025)</v>
          </cell>
          <cell r="AA335" t="str">
            <v>El CONTRATISTA se obliga a prestar a la ENTIDAD, con plena autonomía técnica y administrativa, servicios profesionales especializados orientados a apoyar las actividades de supervisión, seguimiento y gestión contractual de los programas y proyectos derivados de los mecanismos e instrumentos de Ciencia, Tecnología e Innovación CTeI que se formulen, ejecuten o administren en el marco de las competencias de la Dirección de Desarrollo Tecnológico e Innovación del Ministerio de Ciencia, Tecnología e Innovación.</v>
          </cell>
          <cell r="AB335" t="str">
            <v>2.2.2.1. Apoyar la elaboración de conceptos técnicos y financieros de seguimiento de los informes que sean
presentados a Minciencias en el marco de los convenios y/o contratos que le sean asignados, referentes al
programa de Jóvenes en Ciencia para la Paz, en el marco de la estrategia de innovación empresarial.
2.2.2.2. Documentar la totalidad de la información de los convenios que le sean asignados, garantizando que
las actas, reportes, informes, comunicados y demás que se generen en el marco del programa Jóvenes en
Ciencia para la Paz asociado a la estrategia de innovación empresarial, se encuentren debidamente firmados
y archivados en los sistemas que Minciencias disponga para tal fin.
2.2.2.3. Apoyar y participar en eventos, reuniones, comités y visitas técnicas vinculadas al desarrollo de los
convenios y/o contratos celebrados en el marco del programa de Jóvenes en Ciencia para la Paz asociado a la
estrategia de innovación empresarial de acuerdo al rol que se le asigne.
2.2.2.4. Apoyar la elaboración y envío de las actas de los comités y reuniones asociadas a los proyectos
desarrollados en el marco del programa de Jóvenes en Ciencia para la Paz, para revisión y trámite de firmas
durante los primeros (5) cinco días hábiles siguientes a la realización de la sesión.
2.2.2.5. Preparar las reuniones de comités, mesas de trabajo y demás que se requieran en desarrollo del
programa Jóvenes en Ciencia para la Paz asociado a la estrategia de innovación empresarial, generando la
documentación respectiva como presentaciones, documentos técnicos, análisis de información, etc.
2.2.2.6. Elaborar los reportes y responder derechos de petición o solicitudes, que se generen en el desarrollo
las actividades de supervisión, seguimiento y gestión contractual de los programas y proyectos derivados de los mecanismos e instrumentos de Ciencia, Tecnología e Innovación (CTeI) que se formulen, ejecuten o
administren en el marco de la estrategia de innovación empresarial.
2.2.2.7 Apoyar la gestión y reporte en las plataformas de información dispuestas por el Gobierno Nacional para
el seguimiento técnico y financiero de las acciones asociadas a las estrategias desarrolladas en el marco de la
estrategia de innovación empresarial de la Dirección de Desarrollo Tecnológico e Innovación.
2.2.2.8 Desarrollar las acciones en el marco del proceso de evaluación de la política de CTel, en las temáticas
de competencia de la Dirección de Desarrollo Tecnológico e Innovación y los instrumentos y mecanismos
definidos para su ejecución.
2.2.2.9 Participar en la gestión y promoción de instrumentos de financiación para el desarrollo de actividades
de CteI, relacionados con las funciones de la Dirección de Desarrollo Tecnológico e Innovación.
2.2.2.10 Elaborar conceptos técnicos de CTeI, en las temáticas relacionadas con el desarrollo tecnológico y la
innovación.</v>
          </cell>
          <cell r="AC335" t="str">
            <v>2.2.2.1. Apoyar la elaboración de conceptos técnicos y financieros de seguimiento de los informes que sean presentados a Minciencias en el marco de los convenios y/o contratos que le sean asignados, referentes al programa de Jóvenes en Ciencia para la Paz, en el marco de la estrategia de innovación empresarial.
2.2.2.2. Documentar la totalidad de la información de los convenios que le sean asignados, garantizando que las actas, reportes, informes, comunicados y demás que se generen en el marco del programa Jóvenes en Ciencia para la Paz asociado a la estrategia de innovación empresarial, se encuentren debidamente firmados y archivados en los sistemas que Minciencias disponga para tal fin.
2.2.2.3. Apoyar y participar en eventos, reuniones, comités y visitas técnicas vinculadas al desarrollo de los convenios y/o contratos celebrados en el marco del programa de Jóvenes en Ciencia para la Paz asociado a la estrategia de innovación empresarial de acuerdo al rol que se le asigne.
2.2.2.4. Apoyar la elaboración y envío de las actas de los comités y reuniones asociadas a los proyectos desarrollados en el marco del programa de Jóvenes en Ciencia para la Paz, para revisión y trámite de firmas durante los primeros (5) cinco días hábiles siguientes a la realización de la sesión.
2.2.2.5. Preparar las reuniones de comités, mesas de trabajo y demás que se requieran en desarrollo del programa Jóvenes en Ciencia para la Paz asociado a la estrategia de innovación empresarial, generando la documentación respectiva como presentaciones, documentos técnicos, análisis de información, etc.
2.2.2.6. Elaborar los reportes y responder derechos de petición o solicitudes, que se generen en el desarrollo las actividades de supervisión, seguimiento y gestión contractual de los programas y proyectos derivados de los mecanismos e instrumentos de Ciencia, Tecnología e Innovación (CTeI) que se formulen, ejecuten o administren en el marco de la estrategia de innovación empresarial.
2.2.2.7 Apoyar la gestión y reporte en las plataformas de información dispuestas por el Gobierno Nacional para el seguimiento técnico y financiero de las acciones asociadas a las estrategias desarrolladas en el marco de la estrategia de innovación empresarial de la Dirección de Desarrollo Tecnológico e Innovación.
2.2.2.8 Desarrollar las acciones en el marco del proceso de evaluación de la política de CTel, en las temáticas de competencia de la Dirección de Desarrollo Tecnológico e Innovación y los instrumentos y mecanismos definidos para su ejecución.
2.2.2.9 Participar en la gestión y promoción de instrumentos de financiación para el desarrollo de actividades de CteI, relacionados con las funciones de la Dirección de Desarrollo Tecnológico e Innovación.
2.2.2.10 Elaborar conceptos técnicos de CTeI, en las temáticas relacionadas con el desarrollo tecnológico y la innovación.</v>
          </cell>
          <cell r="AD335" t="str">
            <v>Dirección de Desarrollo Tecnológico e Innovación</v>
          </cell>
          <cell r="AE335" t="str">
            <v>ANDRES FELIPE VALENCIA LOPEZ</v>
          </cell>
          <cell r="AF335">
            <v>75097407</v>
          </cell>
          <cell r="AG335" t="str">
            <v>Secretaria General</v>
          </cell>
          <cell r="AH335">
            <v>46051</v>
          </cell>
          <cell r="AI335">
            <v>46052</v>
          </cell>
          <cell r="AJ335">
            <v>46232</v>
          </cell>
          <cell r="AK335">
            <v>180</v>
          </cell>
          <cell r="AL335">
            <v>60000000</v>
          </cell>
          <cell r="AM335" t="str">
            <v>No</v>
          </cell>
          <cell r="AN335">
            <v>10000000</v>
          </cell>
          <cell r="AS335" t="str">
            <v>INVERSION</v>
          </cell>
          <cell r="AT335" t="str">
            <v>NACION</v>
          </cell>
          <cell r="AU335" t="str">
            <v>No</v>
          </cell>
          <cell r="AW335" t="str">
            <v>Supervisión</v>
          </cell>
          <cell r="AX335" t="str">
            <v>JUAN PABLO RODRIGUEZ RINCON</v>
          </cell>
          <cell r="AY335" t="str">
            <v>Cédula</v>
          </cell>
          <cell r="AZ335">
            <v>79878803</v>
          </cell>
          <cell r="BA335">
            <v>3</v>
          </cell>
          <cell r="BB335">
            <v>0</v>
          </cell>
          <cell r="BC335">
            <v>46051</v>
          </cell>
          <cell r="BD335">
            <v>46051</v>
          </cell>
          <cell r="BE335" t="str">
            <v>SEGUROS DEL ESTADO S.A.</v>
          </cell>
          <cell r="BF335" t="str">
            <v>2 CUMPLIMIENTO</v>
          </cell>
          <cell r="BG335" t="str">
            <v>1 PÓLIZA</v>
          </cell>
          <cell r="CJ335">
            <v>46232</v>
          </cell>
          <cell r="CK335">
            <v>0</v>
          </cell>
          <cell r="CN335">
            <v>60000000</v>
          </cell>
          <cell r="CO335" t="e">
            <v>#N/A</v>
          </cell>
          <cell r="CP335" t="e">
            <v>#N/A</v>
          </cell>
          <cell r="CQ335" t="e">
            <v>#N/A</v>
          </cell>
          <cell r="CR335">
            <v>80111600</v>
          </cell>
          <cell r="CS335" t="str">
            <v>https://community.secop.gov.co/Public/Tendering/OpportunityDetail/Index?noticeUID=CO1.NTC.9875020&amp;isFromPublicArea=True&amp;isModal=true&amp;asPopupView=true</v>
          </cell>
          <cell r="CT335" t="str">
            <v>En Ejecucion</v>
          </cell>
          <cell r="CU335">
            <v>46053</v>
          </cell>
          <cell r="CW335" t="str">
            <v>ENERO</v>
          </cell>
          <cell r="CX335" t="e">
            <v>#N/A</v>
          </cell>
          <cell r="CY335">
            <v>0</v>
          </cell>
          <cell r="CZ335" t="e">
            <v>#VALUE!</v>
          </cell>
        </row>
        <row r="336">
          <cell r="D336" t="str">
            <v>341-2026</v>
          </cell>
          <cell r="E336" t="str">
            <v>CPS-248-2026</v>
          </cell>
          <cell r="F336" t="str">
            <v>Contrato de Prestacion De Servicios Profesionales</v>
          </cell>
          <cell r="G336" t="str">
            <v>Contratación directa</v>
          </cell>
          <cell r="H336" t="str">
            <v>OSCAR ROBERTO MURCIA MARTINEZ</v>
          </cell>
          <cell r="I336" t="str">
            <v>Cédula</v>
          </cell>
          <cell r="J336">
            <v>1014193756</v>
          </cell>
          <cell r="K336">
            <v>9</v>
          </cell>
          <cell r="L336" t="str">
            <v>MASCULINO</v>
          </cell>
          <cell r="M336" t="str">
            <v>Natural</v>
          </cell>
          <cell r="N336" t="str">
            <v>Ninguno</v>
          </cell>
          <cell r="O336">
            <v>32359</v>
          </cell>
          <cell r="P336">
            <v>46192</v>
          </cell>
          <cell r="Q336">
            <v>37</v>
          </cell>
          <cell r="R336" t="str">
            <v>INGENIERO INDUSTRIAL</v>
          </cell>
          <cell r="S336" t="str">
            <v>CALLE 72 # 103 A - 39</v>
          </cell>
          <cell r="T336" t="str">
            <v>BOGOTA D.C.</v>
          </cell>
          <cell r="U336" t="str">
            <v>COLOMBIA</v>
          </cell>
          <cell r="V336" t="str">
            <v>OSCARMURCIA22@GMAIL.COM</v>
          </cell>
          <cell r="W336">
            <v>3506546829</v>
          </cell>
          <cell r="X336" t="str">
            <v>NA</v>
          </cell>
          <cell r="Y336" t="str">
            <v>NA</v>
          </cell>
          <cell r="Z336" t="str">
            <v>Titulo profesional de 0 a 21 mas meses de experiencia profesional (Resolución 861 de 2025)</v>
          </cell>
          <cell r="AA336" t="str">
            <v xml:space="preserve">El CONTRATISTA se obliga a prestar a la ENTIDAD, con plena autonomía, técnica y administrativa, los servicios profesionales a la Secretaría General del Ministerio de Ciencia, Tecnología e Innovación, en el proceso de orientación y servicio a la ciudadanía a través de los diferentes canales de atención dispuestos por la entidad, así como el trámite oportuno, radicación de las peticiones, quejas, reclamos, denuncias y sugerencias allegadas por los grupos de interés y de valor y gestión de calidad en el proceso, acorde con los procesos,
procedimientos definidos, las normas y políticas que regulan la materia. </v>
          </cell>
          <cell r="AB336" t="str">
            <v>2.2.2.1 Recibir, tramitar y dar respuesta a las solicitudes de información presentadas por los grupos de
interés y de valor a través de los canales de atención (chat virtual, canal telefónico, correo
electrónico y demás canales autorizados por el Ministerio) que le hayan sido asignadas, de
conformidad con el procedimiento definido que regulan la materia.
2.2.2.2 Apoyar el seguimiento y control a las peticiones, quejas, reclamos, denuncias y sugerencias
presentados por los grupos de interés y de valor, relacionados con la prestación de los servicios
de la entidad.
2.2.2.3 Apoyar el seguimiento y control a la calidad de las respuestas generadas de cara a los grupos de
interés y de valor con el fin de velar por la pertinencia de la información suministrada.
2.2.2.4 Participar en reuniones, mesas de trabajo, eventos y demás actividades programadas en materia
de atención al ciudadano, en las que sea convocado.
2.2.2.5 Apoyar el seguimiento a las solicitudes tipificadas como trámite y PQRSD escaladas a las otras
dependencias de la Entidad, para llevar un control y trazabilidad de las respuestas, de conformidad
con el proceso y los procedimientos definidos.
2.2.2.6 Apoyar la implementación de los lineamientos que emita la Secretaría General con el fin de cumplir
con las políticas de atención al ciudadano y de las estrategias que se formulen para mejorar la
gestión de las peticiones, quejas, reclamos, sugerencias y denuncias.
2.2.2.7 Apoyar la gestión de los asuntos administrativos relacionados con el funcionamiento del equipo a
cargo de la atención al ciudadano.
2.2.2.8 Realizar informes de las peticiones, quejas, reclamos, sugerencias y denuncias por cada una de
las direcciones y demás reportes que sean solicitados.
2.2.2.9 Apoyar el seguimiento a la satisfacción y desarrollo en la medición de la experiencia de la
ciudadanía de conformidad con el modelo, la estrategia o los lineamientos de interacción con los
grupos de valor y los procesos de la entidad.
2.2.2.10 Realizar informes de las peticiones, quejas, reclamos, sugerencias y denuncias analizando y
evaluando desde un enfoque diferencial, psicosocial, los grupos de valor que se comunican con la
entidad con el fin de garantizar una atención integral, oportuna y acorde con los principios de
equidad, inclusión y respeto por la diversidad.
2.2.2.11 Apoyar la elaboración y actualización de los documentos que dan cuenta de la política de servicio
al ciudadano, incorporados en el Sistema de Gestión de Calidad.</v>
          </cell>
          <cell r="AC336" t="str">
            <v>2.2.2.1 Recibir, tramitar y dar respuesta a las solicitudes de información presentadas por los grupos de interés y de valor a través de los canales de atención (chat virtual, canal telefónico, correo electrónico y demás canales autorizados por el Ministerio) que le hayan sido asignadas, de conformidad con el procedimiento definido que regulan la materia.
2.2.2.2 Apoyar el seguimiento y control a las peticiones, quejas, reclamos, denuncias y sugerencias presentados por los grupos de interés y de valor, relacionados con la prestación de los servicios de la entidad.
2.2.2.3 Apoyar el seguimiento y control a la calidad de las respuestas generadas de cara a los grupos de interés y de valor con el fin de velar por la pertinencia de la información suministrada.
2.2.2.4 Participar en reuniones, mesas de trabajo, eventos y demás actividades programadas en materia de atención al ciudadano, en las que sea convocado.
2.2.2.5 Apoyar el seguimiento a las solicitudes tipificadas como trámite y PQRSD escaladas a las otras dependencias de la Entidad, para llevar un control y trazabilidad de las respuestas, de conformidad con el proceso y los procedimientos definidos.
2.2.2.6 Apoyar la implementación de los lineamientos que emita la Secretaría General con el fin de cumplir con las políticas de atención al ciudadano y de las estrategias que se formulen para mejorar la gestión de las peticiones, quejas, reclamos, sugerencias y denuncias.
2.2.2.7 Apoyar la gestión de los asuntos administrativos relacionados con el funcionamiento del equipo a cargo de la atención al ciudadano.
2.2.2.8 Realizar informes de las peticiones, quejas, reclamos, sugerencias y denuncias por cada una de las direcciones y demás reportes que sean solicitados.
2.2.2.9 Apoyar el seguimiento a la satisfacción y desarrollo en la medición de la experiencia de la ciudadanía de conformidad con el modelo, la estrategia o los lineamientos de interacción con los grupos de valor y los procesos de la entidad.
2.2.2.10 Realizar informes de las peticiones, quejas, reclamos, sugerencias y denuncias analizando y evaluando desde un enfoque diferencial, psicosocial, los grupos de valor que se comunican con la entidad con el fin de garantizar una atención integral, oportuna y acorde con los principios de equidad, inclusión y respeto por la diversidad.
2.2.2.11 Apoyar la elaboración y actualización de los documentos que dan cuenta de la política de servicio al ciudadano, incorporados en el Sistema de Gestión de Calidad.</v>
          </cell>
          <cell r="AD336" t="str">
            <v>Secretaría General</v>
          </cell>
          <cell r="AE336" t="str">
            <v>ANDRES FELIPE VALENCIA LOPEZ</v>
          </cell>
          <cell r="AF336">
            <v>75097407</v>
          </cell>
          <cell r="AG336" t="str">
            <v>Secretaria General</v>
          </cell>
          <cell r="AH336">
            <v>46051</v>
          </cell>
          <cell r="AI336">
            <v>46052</v>
          </cell>
          <cell r="AJ336">
            <v>46232</v>
          </cell>
          <cell r="AK336">
            <v>180</v>
          </cell>
          <cell r="AL336">
            <v>27000000</v>
          </cell>
          <cell r="AM336" t="str">
            <v>No</v>
          </cell>
          <cell r="AN336">
            <v>4500000</v>
          </cell>
          <cell r="AS336" t="str">
            <v>INVERSION</v>
          </cell>
          <cell r="AT336" t="str">
            <v>NACION</v>
          </cell>
          <cell r="AU336" t="str">
            <v>No</v>
          </cell>
          <cell r="AW336" t="str">
            <v>Supervisión</v>
          </cell>
          <cell r="AX336" t="str">
            <v>ANDRES FELIPE VALENCIA LOPEZ</v>
          </cell>
          <cell r="AY336" t="str">
            <v>Cédula</v>
          </cell>
          <cell r="AZ336">
            <v>75097407</v>
          </cell>
          <cell r="BA336">
            <v>3</v>
          </cell>
          <cell r="BB336">
            <v>0</v>
          </cell>
          <cell r="BC336">
            <v>46052</v>
          </cell>
          <cell r="BD336">
            <v>46051</v>
          </cell>
          <cell r="BE336" t="str">
            <v>SEGUROS DEL ESTADO S.A.</v>
          </cell>
          <cell r="BF336" t="str">
            <v>2 CUMPLIMIENTO</v>
          </cell>
          <cell r="BG336" t="str">
            <v>1 PÓLIZA</v>
          </cell>
          <cell r="CJ336">
            <v>46232</v>
          </cell>
          <cell r="CK336">
            <v>0</v>
          </cell>
          <cell r="CN336">
            <v>27000000</v>
          </cell>
          <cell r="CO336" t="e">
            <v>#N/A</v>
          </cell>
          <cell r="CP336" t="e">
            <v>#N/A</v>
          </cell>
          <cell r="CQ336" t="e">
            <v>#N/A</v>
          </cell>
          <cell r="CR336">
            <v>80111600</v>
          </cell>
          <cell r="CS336" t="str">
            <v>https://community.secop.gov.co/Public/Tendering/OpportunityDetail/Index?noticeUID=CO1.NTC.9876876&amp;isFromPublicArea=True&amp;isModal=true&amp;asPopupView=true</v>
          </cell>
          <cell r="CT336" t="str">
            <v>En Ejecucion</v>
          </cell>
          <cell r="CU336">
            <v>46053</v>
          </cell>
          <cell r="CW336" t="str">
            <v>ENERO</v>
          </cell>
          <cell r="CX336" t="e">
            <v>#N/A</v>
          </cell>
          <cell r="CY336">
            <v>2</v>
          </cell>
          <cell r="CZ336" t="e">
            <v>#VALUE!</v>
          </cell>
        </row>
        <row r="337">
          <cell r="D337" t="str">
            <v>342-2026</v>
          </cell>
          <cell r="E337" t="str">
            <v>CPS-249-2026</v>
          </cell>
          <cell r="F337" t="str">
            <v>Contrato de Prestacion De Servicios Profesionales</v>
          </cell>
          <cell r="G337" t="str">
            <v>Contratación directa</v>
          </cell>
          <cell r="H337" t="str">
            <v>JUAN ESTEBAN MENESES GUASTAR</v>
          </cell>
          <cell r="I337" t="str">
            <v>Cédula</v>
          </cell>
          <cell r="J337">
            <v>1018461048</v>
          </cell>
          <cell r="K337">
            <v>7</v>
          </cell>
          <cell r="L337" t="str">
            <v>MASCULINO</v>
          </cell>
          <cell r="M337" t="str">
            <v>Natural</v>
          </cell>
          <cell r="N337" t="str">
            <v>Ninguno</v>
          </cell>
          <cell r="O337">
            <v>34159</v>
          </cell>
          <cell r="P337">
            <v>46192</v>
          </cell>
          <cell r="Q337">
            <v>32</v>
          </cell>
          <cell r="R337" t="str">
            <v>INGENIERO ELECTRONICO</v>
          </cell>
          <cell r="S337" t="str">
            <v xml:space="preserve">CALLE 32  # 13 A 51 TORRE 1 APARTAMENTO 906 </v>
          </cell>
          <cell r="T337" t="str">
            <v>PASTO</v>
          </cell>
          <cell r="U337" t="str">
            <v>COLOMBIA</v>
          </cell>
          <cell r="V337" t="str">
            <v>JUAN.ESTEBAN.MENESES.GUASTAR@GMAIL.COM</v>
          </cell>
          <cell r="W337">
            <v>3186077690</v>
          </cell>
          <cell r="X337" t="str">
            <v>NA</v>
          </cell>
          <cell r="Y337" t="str">
            <v>NA</v>
          </cell>
          <cell r="Z337" t="str">
            <v>Titulo profesional + titulo especializacion de 22 meses de experiencia profesional a 32 meses de experiencia profesional (Resolución 861 de 2025)</v>
          </cell>
          <cell r="AA337" t="str">
            <v>Prestar a la entidad, con plena autonomía, técnica y administrativa, servicios profesionales para brindar apoyo, acompañamiento y soporte a la Dirección de Ciencia en las actividades relacionadas con la generación de información, consultas técnicas, análisis de información, actualización de visualizadores de información, producción de datos abiertos y para el desarrollo de modelos matemáticos en el marco de la implementación de los modelos Cienciométricos de grupos, investigadores, pares evaluadores, publicaciones y actores del Sistema Nacional de Ciencia, Tecnología e Innovación – SNCTeI , dando estricto cumplimiento al proceso y procedimientos establecidos por la Entidad.</v>
          </cell>
          <cell r="AB337" t="str">
            <v>2.2.2.1. Apoyar la construcción de la política y los modelos necesarios para la consolidación de las capacidades
del SNCTeI a través del desarrollo de la Convocatoria Nacional de Grupos de Investigación e Investigadores.
2.2.2.2. Apoyar a la Dirección de Ciencia el proceso de medición y reconocimiento de grupos e investigadores,
revistas, pares y centros a través del uso de aplicaciones de herramientas informáticas, actualización de
modelos matemáticos, generación de información, consultas técnicas, análisis de información, actualización de
visualizadores de información y producción de datos abiertos.
2.2.2.3. Analizar y evaluar técnicamente de manera periódica la construcción, metodología e implementación
de las operaciones estadísticas para: grupos de investigación, investigadores y revistas científicas nacionales.
2.2.2.4. Generar reportes de la base de datos de la Plataforma SCienTI de acuerdo con las solicitudes o
necesidades requeridas, a nivel interno y externo.
2.2.2.5. Asistir y participar en los consejos, comités, comisiones, reuniones, mesas y/o demás espacios que
indique el supervisor del contrato o que sean convocados y que se encuentren relacionados con el objeto y
obligaciones contractuales.
2.2.2.6. Proyectar de acuerdo con su competencia, y con relación a los asuntos asignados, respuestas a las
consultas, peticiones, quejas y reclamos radicadas en la dependencia por los usuarios internos y externos,
tomando en consideración los términos de Ley y los procedimientos internos establecidos.
2.2.2.7. Apoyar la elaboración de informes, presentaciones, conceptos técnicos relacionados con las temáticas
de competencia de la Dirección de Ciencia.</v>
          </cell>
          <cell r="AC337" t="str">
            <v>2.2.2.1. Apoyar la construcción de la política y los modelos necesarios para la consolidación de las capacidades del SNCTeI a través del desarrollo de la Convocatoria Nacional de Grupos de Investigación e Investigadores.
2.2.2.2. Apoyar a la Dirección de Ciencia el proceso de medición y reconocimiento de grupos e investigadores, revistas, pares y centros a través del uso de aplicaciones de herramientas informáticas, actualización de modelos matemáticos, generación de información, consultas técnicas, análisis de información, actualización de visualizadores de información y producción de datos abiertos.
2.2.2.3. Analizar y evaluar técnicamente de manera periódica la construcción, metodología e implementación de las operaciones estadísticas para: grupos de investigación, investigadores y revistas científicas nacionales.
2.2.2.4. Generar reportes de la base de datos de la Plataforma SCienTI de acuerdo con las solicitudes o necesidades requeridas, a nivel interno y externo.
2.2.2.5. Asistir y participar en los consejos, comités, comisiones, reuniones, mesas y/o demás espacios que indique el supervisor del contrato o que sean convocados y que se encuentren relacionados con el objeto y obligaciones contractuales.
2.2.2.6. Proyectar de acuerdo con su competencia, y con relación a los asuntos asignados, respuestas a las consultas, peticiones, quejas y reclamos radicadas en la dependencia por los usuarios internos y externos, tomando en consideración los términos de Ley y los procedimientos internos establecidos.
2.2.2.7. Apoyar la elaboración de informes, presentaciones, conceptos técnicos relacionados con las temáticas de competencia de la Dirección de Ciencia.</v>
          </cell>
          <cell r="AD337" t="str">
            <v>Dirección de Ciencia</v>
          </cell>
          <cell r="AE337" t="str">
            <v>ANDRES FELIPE VALENCIA LOPEZ</v>
          </cell>
          <cell r="AF337">
            <v>75097407</v>
          </cell>
          <cell r="AG337" t="str">
            <v>Secretaria General</v>
          </cell>
          <cell r="AH337">
            <v>46051</v>
          </cell>
          <cell r="AI337">
            <v>46052</v>
          </cell>
          <cell r="AJ337">
            <v>46232</v>
          </cell>
          <cell r="AK337">
            <v>180</v>
          </cell>
          <cell r="AL337">
            <v>47740500</v>
          </cell>
          <cell r="AM337" t="str">
            <v>No</v>
          </cell>
          <cell r="AN337">
            <v>8256750</v>
          </cell>
          <cell r="AS337" t="str">
            <v>INVERSION</v>
          </cell>
          <cell r="AT337" t="str">
            <v>NACION</v>
          </cell>
          <cell r="AU337" t="str">
            <v>No</v>
          </cell>
          <cell r="AW337" t="str">
            <v>Supervisión</v>
          </cell>
          <cell r="AX337" t="str">
            <v xml:space="preserve">KEVIN FERNANDO HENAO MARTINEZ </v>
          </cell>
          <cell r="AY337" t="str">
            <v>Cédula</v>
          </cell>
          <cell r="AZ337">
            <v>1152202917</v>
          </cell>
          <cell r="BA337">
            <v>9</v>
          </cell>
          <cell r="BB337" t="str">
            <v>Asesor, Código 1020 Grado 13</v>
          </cell>
          <cell r="BC337">
            <v>46051</v>
          </cell>
          <cell r="BD337">
            <v>46051</v>
          </cell>
          <cell r="BE337" t="str">
            <v>SEGUROS DEL ESTADO S.A.</v>
          </cell>
          <cell r="BF337" t="str">
            <v>2 CUMPLIMIENTO</v>
          </cell>
          <cell r="BG337" t="str">
            <v>1 PÓLIZA</v>
          </cell>
          <cell r="BN337">
            <v>590000</v>
          </cell>
          <cell r="BO337">
            <v>46174</v>
          </cell>
          <cell r="BP337" t="str">
            <v>FALTA</v>
          </cell>
          <cell r="BQ337">
            <v>47740500</v>
          </cell>
          <cell r="CJ337">
            <v>46232</v>
          </cell>
          <cell r="CK337">
            <v>590000</v>
          </cell>
          <cell r="CM337" t="str">
            <v>ADICION Y OBLIGACIONES ESPECIFICAS //</v>
          </cell>
          <cell r="CN337">
            <v>48330500</v>
          </cell>
          <cell r="CO337" t="e">
            <v>#N/A</v>
          </cell>
          <cell r="CP337" t="e">
            <v>#N/A</v>
          </cell>
          <cell r="CQ337" t="e">
            <v>#N/A</v>
          </cell>
          <cell r="CR337">
            <v>80111600</v>
          </cell>
          <cell r="CS337" t="str">
            <v>https://community.secop.gov.co/Public/Tendering/OpportunityDetail/Index?noticeUID=CO1.NTC.9877183&amp;isFromPublicArea=True&amp;isModal=true&amp;asPopupView=true</v>
          </cell>
          <cell r="CT337" t="str">
            <v>En Ejecucion</v>
          </cell>
          <cell r="CU337">
            <v>46053</v>
          </cell>
          <cell r="CV337">
            <v>46203</v>
          </cell>
          <cell r="CW337" t="str">
            <v>JUNIO</v>
          </cell>
          <cell r="CX337" t="e">
            <v>#N/A</v>
          </cell>
          <cell r="CY337">
            <v>4</v>
          </cell>
          <cell r="CZ337" t="e">
            <v>#VALUE!</v>
          </cell>
        </row>
        <row r="338">
          <cell r="D338" t="str">
            <v>343-2026</v>
          </cell>
          <cell r="E338" t="str">
            <v>CPS-250-2026</v>
          </cell>
          <cell r="F338" t="str">
            <v>Contrato de Prestacion De Servicios Profesionales</v>
          </cell>
          <cell r="G338" t="str">
            <v>Contratación directa</v>
          </cell>
          <cell r="H338" t="str">
            <v>LEIDY CAROLINA PACHECO LEON</v>
          </cell>
          <cell r="I338" t="str">
            <v>Cédula</v>
          </cell>
          <cell r="J338">
            <v>52888072</v>
          </cell>
          <cell r="K338">
            <v>0</v>
          </cell>
          <cell r="L338" t="str">
            <v>FEMENINO</v>
          </cell>
          <cell r="M338" t="str">
            <v>Natural</v>
          </cell>
          <cell r="N338" t="str">
            <v>Ninguno</v>
          </cell>
          <cell r="O338">
            <v>30200</v>
          </cell>
          <cell r="P338">
            <v>46192</v>
          </cell>
          <cell r="Q338">
            <v>43</v>
          </cell>
          <cell r="R338" t="str">
            <v>INGENIERO ELECTRONICO</v>
          </cell>
          <cell r="S338" t="str">
            <v xml:space="preserve">CARRERA 31 C  # 1 A 33 </v>
          </cell>
          <cell r="T338" t="str">
            <v>BOGOTA D.C.</v>
          </cell>
          <cell r="U338" t="str">
            <v>COLOMBIA</v>
          </cell>
          <cell r="V338" t="str">
            <v>INGLEIDY.888@GMAIL.COM</v>
          </cell>
          <cell r="W338">
            <v>3144141696</v>
          </cell>
          <cell r="X338" t="str">
            <v>NA</v>
          </cell>
          <cell r="Y338" t="str">
            <v>NA</v>
          </cell>
          <cell r="Z338" t="str">
            <v>Titulo profesional + titulo especializacion de 22 meses de experiencia profesional a 32 meses de experiencia profesional (Resolución 861 de 2025)</v>
          </cell>
          <cell r="AA338" t="str">
            <v>EL CONTRATISTA se compromete a prestar a la ENTIDAD, con plena autonomía técnica y administrativa, servicios profesionales especializados para orientar la implementación de la Política de Gobierno Digital y la estrategia de transformación digital institucional, apoyando la planeación, estructuración, seguimiento y articulación de los habilitadores de Gobierno Digital, el Plan Estratégico de Tecnologías de la Información (PETI) y la articulación con MinTIC, conforme a los lineamientos del Ministerio de Ciencia, Tecnología e Innovación.</v>
          </cell>
          <cell r="AB338" t="str">
            <v>2.2.2.1. Orientar la implementación de la Política de Gobierno Digital en el Ministerio, actuando
como enlace técnico con el Ministerio TIC (MinTIC), participando en mesas de trabajo,
reuniones y espacios relacionados, y articulando con las dependencias institucionales la
ejecución de lineamientos, metas e iniciativas asociadas.
2.2.2.2. Apoyar en la gestión, seguimiento y actualización del Plan Estratégico de Tecnologías de la
Información (PETI), asegurando su alineación con los objetivos estratégicos institucionales,
las metas de Gobierno Digital y el fortalecimiento de la investigación, innovación y
prestación de servicios del sector científico y tecnológico.
2.2.2.3. Gestionar iniciativas y proyectos de transformación digital institucional, incluyendo
automatización de procesos, simplificación de trámites y fortalecimiento de servicios
digitales, así como la elaboración y actualización de lineamientos, políticas, estrategias y
planes en materia de transformación digital y tecnologías de la información.
2.2.2.4. Apoyar en la gestión de la arquitectura empresarial institucional, incluyendo arquitectura
de negocio, información, aplicaciones y tecnología, asegurando su alineación con el Marco
de Referencia de Arquitectura Empresarial del Estado colombiano.
2.2.2.5. Apoyar en la gestión de la interoperabilidad institucional, incluyendo el diseño,
implementación y documentación de servicios de intercambio de información con entidades
del SNCTI y del Estado, asegurando el cumplimiento de estándares y marcos de referencia
aplicables.
2.2.2.6. Apoyar en el desarrollo y sostenimiento del Modelo Integrado de Planeación y Gestión
(MIPG) en lo relacionado con la dimensión de gestión del conocimiento y la innovación,
articulando las iniciativas de transformación digital con las políticas de gestión y desempeño institucional.
2.2.2.7. Apoyar en el seguimiento e implementación del Plan Anual de Adquisiciones de la OTSI
desde la perspectiva de Gobierno Digital, elaborando informes periódicos del estado de
contratación y ejecución que permitan la toma de decisiones para el cumplimiento de metas
institucionales.
2.2.2.8. Elaborar reportes e indicadores de avance de la Política de Gobierno Digital, consolidar
evidencias para seguimiento de MinTIC y garantizar el cumplimiento de lineamientos,
marcos normativos, estándares y mejores prácticas en materia de Gobierno Digital y
Transformación Digital.
2.2.2.9.Colaborar con los diferentes grupos de la OTSI y dependencias institucionales en la
implementación de iniciativas de transformación digital, atención de requerimientos de
Gobierno Digital y articulación de proyectos tecnológicos con los objetivos estratégicos
institucionales.</v>
          </cell>
          <cell r="AC338" t="str">
            <v>2.2.2.1. Orientar la implementación de la Política de Gobierno Digital en el Ministerio, actuando como enlace técnico con el Ministerio TIC (MinTIC), participando en mesas de trabajo, reuniones y espacios relacionados, y articulando con las dependencias institucionales la ejecución de lineamientos, metas e iniciativas asociadas.
2.2.2.2. Apoyar en la gestión, seguimiento y actualización del Plan Estratégico de Tecnologías de la Información (PETI), asegurando su alineación con los objetivos estratégicos institucionales, las metas de Gobierno Digital y el fortalecimiento de la investigación, innovación y prestación de servicios del sector científico y tecnológico.
2.2.2.3. Gestionar iniciativas y proyectos de transformación digital institucional, incluyendo automatización de procesos, simplificación de trámites y fortalecimiento de servicios digitales, así como la elaboración y actualización de lineamientos, políticas, estrategias y planes en materia de transformación digital y tecnologías de la información.
2.2.2.4. Apoyar en la gestión de la arquitectura empresarial institucional, incluyendo arquitectura de negocio, información, aplicaciones y tecnología, asegurando su alineación con el Marco de Referencia de Arquitectura Empresarial del Estado colombiano.
2.2.2.5. Apoyar en la gestión de la interoperabilidad institucional, incluyendo el diseño, implementación y documentación de servicios de intercambio de información con entidades del SNCTI y del Estado, asegurando el cumplimiento de estándares y marcos de referencia aplicables.
2.2.2.6. Apoyar en el desarrollo y sostenimiento del Modelo Integrado de Planeación y Gestión (MIPG) en lo relacionado con la dimensión de gestión del conocimiento y la innovación, articulando las iniciativas de transformación digital con las políticas de gestión y desempeño institucional.
2.2.2.7. Apoyar en el seguimiento e implementación del Plan Anual de Adquisiciones de la OTSI desde la perspectiva de Gobierno Digital, elaborando informes periódicos del estado de contratación y ejecución que permitan la toma de decisiones para el cumplimiento de metas institucionales.
2.2.2.8. Elaborar reportes e indicadores de avance de la Política de Gobierno Digital, consolidar evidencias para seguimiento de MinTIC y garantizar el cumplimiento de lineamientos, marcos normativos, estándares y mejores prácticas en materia de Gobierno Digital y Transformación Digital.
2.2.2.9.Colaborar con los diferentes grupos de la OTSI y dependencias institucionales en la implementación de iniciativas de transformación digital, atención de requerimientos de Gobierno Digital y articulación de proyectos tecnológicos con los objetivos estratégicos institucionales.</v>
          </cell>
          <cell r="AD338" t="str">
            <v>Oficina de Tecnologías y Sistemas de Información</v>
          </cell>
          <cell r="AE338" t="str">
            <v>ANDRES FELIPE VALENCIA LOPEZ</v>
          </cell>
          <cell r="AF338">
            <v>75097407</v>
          </cell>
          <cell r="AG338" t="str">
            <v>Secretaria General</v>
          </cell>
          <cell r="AH338">
            <v>46051</v>
          </cell>
          <cell r="AI338">
            <v>46051</v>
          </cell>
          <cell r="AJ338">
            <v>46231</v>
          </cell>
          <cell r="AK338">
            <v>180</v>
          </cell>
          <cell r="AL338">
            <v>51000000</v>
          </cell>
          <cell r="AM338" t="str">
            <v>No</v>
          </cell>
          <cell r="AN338">
            <v>8500000</v>
          </cell>
          <cell r="AS338" t="str">
            <v>INVERSION</v>
          </cell>
          <cell r="AT338" t="str">
            <v>NACION</v>
          </cell>
          <cell r="AU338" t="str">
            <v>No</v>
          </cell>
          <cell r="AW338" t="str">
            <v>Supervisión</v>
          </cell>
          <cell r="AX338" t="str">
            <v>JOSE IGNACION ESPAÑOL PEREZ</v>
          </cell>
          <cell r="AY338" t="str">
            <v>Cédula</v>
          </cell>
          <cell r="AZ338">
            <v>79873235</v>
          </cell>
          <cell r="BA338">
            <v>7</v>
          </cell>
          <cell r="BB338">
            <v>0</v>
          </cell>
          <cell r="BC338">
            <v>46051</v>
          </cell>
          <cell r="BD338">
            <v>46051</v>
          </cell>
          <cell r="BE338" t="str">
            <v>ASEGURADORA SOLIDARIA DE COLOMBIA</v>
          </cell>
          <cell r="BF338" t="str">
            <v>2 CUMPLIMIENTO</v>
          </cell>
          <cell r="BG338" t="str">
            <v>1 PÓLIZA</v>
          </cell>
          <cell r="CJ338">
            <v>46231</v>
          </cell>
          <cell r="CK338">
            <v>0</v>
          </cell>
          <cell r="CN338">
            <v>51000000</v>
          </cell>
          <cell r="CO338" t="e">
            <v>#N/A</v>
          </cell>
          <cell r="CP338" t="e">
            <v>#N/A</v>
          </cell>
          <cell r="CQ338" t="e">
            <v>#N/A</v>
          </cell>
          <cell r="CR338">
            <v>80111600</v>
          </cell>
          <cell r="CS338" t="str">
            <v>https://community.secop.gov.co/Public/Tendering/OpportunityDetail/Index?noticeUID=CO1.NTC.9865863&amp;isFromPublicArea=True&amp;isModal=true&amp;asPopupView=true</v>
          </cell>
          <cell r="CT338" t="str">
            <v>En Ejecucion</v>
          </cell>
          <cell r="CU338">
            <v>46053</v>
          </cell>
          <cell r="CW338" t="str">
            <v>ENERO</v>
          </cell>
          <cell r="CX338" t="e">
            <v>#N/A</v>
          </cell>
          <cell r="CY338">
            <v>0</v>
          </cell>
          <cell r="CZ338" t="e">
            <v>#VALUE!</v>
          </cell>
        </row>
        <row r="339">
          <cell r="D339" t="str">
            <v>344-2026</v>
          </cell>
          <cell r="E339" t="str">
            <v>CPS-251-2026</v>
          </cell>
          <cell r="F339" t="str">
            <v>Contrato de Prestacion De Servicios Profesionales</v>
          </cell>
          <cell r="G339" t="str">
            <v>Contratación directa</v>
          </cell>
          <cell r="H339" t="str">
            <v>GINA LORENA LOPEZ CASTRO
CEDIDO A:
CRISTIAN JAVIER ORTIZ OROZCO</v>
          </cell>
          <cell r="I339" t="str">
            <v>Cédula</v>
          </cell>
          <cell r="J339">
            <v>1016070707</v>
          </cell>
          <cell r="K339">
            <v>7</v>
          </cell>
          <cell r="L339" t="str">
            <v>MASCULINO</v>
          </cell>
          <cell r="M339" t="str">
            <v>Natural</v>
          </cell>
          <cell r="N339" t="str">
            <v>Ninguno</v>
          </cell>
          <cell r="O339">
            <v>34643</v>
          </cell>
          <cell r="P339">
            <v>46192</v>
          </cell>
          <cell r="Q339">
            <v>31</v>
          </cell>
          <cell r="R339" t="str">
            <v>ABOGADO</v>
          </cell>
          <cell r="S339" t="str">
            <v>CALLE 131B NO. 54-21</v>
          </cell>
          <cell r="T339" t="str">
            <v>ARAUCA</v>
          </cell>
          <cell r="U339" t="str">
            <v>COLOMBIA</v>
          </cell>
          <cell r="V339" t="str">
            <v>CRISTIAN.ORTIZ05@HOTMAIL.COM</v>
          </cell>
          <cell r="W339">
            <v>3166231652</v>
          </cell>
          <cell r="X339" t="str">
            <v>NA</v>
          </cell>
          <cell r="Y339" t="str">
            <v>NA</v>
          </cell>
          <cell r="Z339" t="str">
            <v>Titulo profesional + titulo especializacion de 22 meses de experiencia profesional a 32 meses de experiencia profesional (Resolución 861 de 2025)</v>
          </cell>
          <cell r="AA339" t="str">
            <v>EL LA CONTRATISTA se obliga a prestar a la ENTIDAD, con plena autonomía técnica y administrativa, servicios profesionales especializados a la Dirección de Talento Humano, destinados a la asesoría jurídica especializada, el acompañamiento técnico- estratégico, el soporte normativo y la articulación integral de los procesos jurídicos asociados a la gestión del Talento Humano, en concordancia con los lineamientos institucionales, los procedimientos definidos por el Ministerio y el marco normativo
vigente que regula la materia.</v>
          </cell>
          <cell r="AB339" t="str">
            <v>2.2.2.1 Brindar apoyo y acompañamiento jurídico especializado a la Dirección de Talento Humano en los
procesos estratégicos relacionados con la gestión del talento humano, aplicando la normatividad
vigente, la doctrina administrativa y la jurisprudencia aplicable.
2.2.2.2 Asesorar y acompañar la implementación, ejecución y seguimiento de políticas,
planes,programas y procesos propios de la gestión del Talento Humano, emitiendo conceptos
técnicos y jurídicos dentro del ámbito de su competencia.
2.2.2.3 Apoyar y acompañar la formulación, ejecución y evaluación de planes estratégicos y programas
de talento humano en las fases de ingreso, permanencia y retiro de los servidores públicos,
conforme al marco legal vigente.
2.2.2.4 Asistir y apoyar jurídicamente los procesos de selección, provisión, ascenso y concursos de
mérito, incluyendo las gestiones ante la Comisión Nacional del Servicio Civil – CNSC, de acuerdo
con la normativa aplicable.
2.2.2.5 Brindar asesoría y acompañamiento en la elaboración, revisión y proyección de actos
administrativos relacionados con la vinculación, desvinculación, situaciones administrativas y
demás actuaciones propias de la gestión del Talento Humano.
2.2.2.6 Apoyar y asesorar a la Dirección de Talento Humano en los procesos de planeación del talento
humano, incluyendo el diseño, actualización y seguimiento del Plan Anual de Vacantes y del
Manual de Funciones y Competencias Laborales.
2.2.2.7 Acompañar jurídicamente la articulación con la Secretaría General, la Oficina Asesora de
Planeación e Innovación Institucional y demás dependencias, en el ejercicio del control
administrativo y en los acuerdos de gestión de los gerentes públicos.
2.2.2.8 Brindar apoyo y asesoría en los procesos relacionados con nómina, prestaciones sociales,
afiliaciones al sistema de seguridad social y demás reconocimientos económicos, conforme a las
disposiciones legales vigentes.
2.2.2.9 Apoyar y acompañar jurídicamente la atención, análisis y proyección de respuestas a derechos de
petición, reclamaciones, recursos, acciones de tutela, requerimientos de entes de control y demás
actuaciones asignadas en materia de talento humano.
2.2.2.10 Brindar acompañamiento jurídico y apoyo técnico a los comités, instancias de participación y
relaciones sindicales que lidera la Dirección de Talento Humano, incluyendo el seguimiento a
acuerdos colectivos y la proyección de los actos administrativos correspondientes.</v>
          </cell>
          <cell r="AC339" t="str">
            <v>2.2.2.1 Brindar apoyo y acompañamiento jurídico especializado a la Dirección de Talento Humano en los procesos estratégicos relacionados con la gestión del talento humano, aplicando la normatividad vigente, la doctrina administrativa y la jurisprudencia aplicable.
2.2.2.2 Asesorar y acompañar la implementación, ejecución y seguimiento de políticas, planes,programas y procesos propios de la gestión del Talento Humano, emitiendo conceptos técnicos y jurídicos dentro del ámbito de su competencia.
2.2.2.3 Apoyar y acompañar la formulación, ejecución y evaluación de planes estratégicos y programas de talento humano en las fases de ingreso, permanencia y retiro de los servidores públicos, conforme al marco legal vigente.
2.2.2.4 Asistir y apoyar jurídicamente los procesos de selección, provisión, ascenso y concursos de mérito, incluyendo las gestiones ante la Comisión Nacional del Servicio Civil – CNSC, de acuerdo con la normativa aplicable.
2.2.2.5 Brindar asesoría y acompañamiento en la elaboración, revisión y proyección de actos administrativos relacionados con la vinculación, desvinculación, situaciones administrativas y demás actuaciones propias de la gestión del Talento Humano.
2.2.2.6 Apoyar y asesorar a la Dirección de Talento Humano en los procesos de planeación del talento humano, incluyendo el diseño, actualización y seguimiento del Plan Anual de Vacantes y del Manual de Funciones y Competencias Laborales.
2.2.2.7 Acompañar jurídicamente la articulación con la Secretaría General, la Oficina Asesora de Planeación e Innovación Institucional y demás dependencias, en el ejercicio del control administrativo y en los acuerdos de gestión de los gerentes públicos.
2.2.2.8 Brindar apoyo y asesoría en los procesos relacionados con nómina, prestaciones sociales, afiliaciones al sistema de seguridad social y demás reconocimientos económicos, conforme a las disposiciones legales vigentes.
2.2.2.9 Apoyar y acompañar jurídicamente la atención, análisis y proyección de respuestas a derechos de petición, reclamaciones, recursos, acciones de tutela, requerimientos de entes de control y demás actuaciones asignadas en materia de talento humano.
2.2.2.10 Brindar acompañamiento jurídico y apoyo técnico a los comités, instancias de participación y relaciones sindicales que lidera la Dirección de Talento Humano, incluyendo el seguimiento a acuerdos colectivos y la proyección de los actos administrativos correspondientes.</v>
          </cell>
          <cell r="AD339" t="str">
            <v>Dirección de Talento Humano</v>
          </cell>
          <cell r="AE339" t="str">
            <v>ANDRES FELIPE VALENCIA LOPEZ</v>
          </cell>
          <cell r="AF339">
            <v>75097407</v>
          </cell>
          <cell r="AG339" t="str">
            <v>Secretaria General</v>
          </cell>
          <cell r="AH339">
            <v>46051</v>
          </cell>
          <cell r="AI339">
            <v>46059</v>
          </cell>
          <cell r="AJ339">
            <v>46239</v>
          </cell>
          <cell r="AK339">
            <v>180</v>
          </cell>
          <cell r="AL339">
            <v>46350000</v>
          </cell>
          <cell r="AM339" t="str">
            <v>No</v>
          </cell>
          <cell r="AN339">
            <v>7725000</v>
          </cell>
          <cell r="AS339" t="str">
            <v>INVERSION</v>
          </cell>
          <cell r="AT339" t="str">
            <v>NACION</v>
          </cell>
          <cell r="AU339" t="str">
            <v>No</v>
          </cell>
          <cell r="AW339" t="str">
            <v>Supervisión</v>
          </cell>
          <cell r="AX339" t="str">
            <v>FELIPE ALEJANDRO GONZALEZ SABOGAL</v>
          </cell>
          <cell r="AY339" t="str">
            <v>Cédula</v>
          </cell>
          <cell r="AZ339">
            <v>1110464163</v>
          </cell>
          <cell r="BA339">
            <v>3</v>
          </cell>
          <cell r="BB339" t="str">
            <v>Director de Talento Humano</v>
          </cell>
          <cell r="BC339">
            <v>46059</v>
          </cell>
          <cell r="BD339">
            <v>46057</v>
          </cell>
          <cell r="BE339" t="str">
            <v>SEGUROS DEL ESTADO S.A.</v>
          </cell>
          <cell r="BF339" t="str">
            <v>2 CUMPLIMIENTO</v>
          </cell>
          <cell r="BG339" t="str">
            <v>1 PÓLIZA</v>
          </cell>
          <cell r="CD339">
            <v>46070</v>
          </cell>
          <cell r="CJ339">
            <v>46239</v>
          </cell>
          <cell r="CK339">
            <v>0</v>
          </cell>
          <cell r="CM339" t="str">
            <v>CEDIDO A:
CRISTIAN JAVIER ORTIZ OROZCO</v>
          </cell>
          <cell r="CN339">
            <v>46350000</v>
          </cell>
          <cell r="CO339" t="e">
            <v>#N/A</v>
          </cell>
          <cell r="CP339" t="e">
            <v>#N/A</v>
          </cell>
          <cell r="CQ339" t="e">
            <v>#N/A</v>
          </cell>
          <cell r="CR339">
            <v>80111600</v>
          </cell>
          <cell r="CS339" t="str">
            <v>https://community.secop.gov.co/Public/Tendering/OpportunityDetail/Index?noticeUID=CO1.NTC.9865742&amp;isFromPublicArea=True&amp;isModal=true&amp;asPopupView=true</v>
          </cell>
          <cell r="CT339" t="str">
            <v>En Ejecucion</v>
          </cell>
          <cell r="CU339">
            <v>46081</v>
          </cell>
          <cell r="CV339">
            <v>46081</v>
          </cell>
          <cell r="CW339" t="str">
            <v>FEBRERO</v>
          </cell>
          <cell r="CX339" t="e">
            <v>#N/A</v>
          </cell>
          <cell r="CY339">
            <v>4</v>
          </cell>
          <cell r="CZ339" t="e">
            <v>#VALUE!</v>
          </cell>
        </row>
        <row r="340">
          <cell r="D340" t="str">
            <v>345-2026</v>
          </cell>
          <cell r="E340" t="str">
            <v>CPS-252-2026</v>
          </cell>
          <cell r="F340" t="str">
            <v>Contrato de Prestacion De Servicios Profesionales</v>
          </cell>
          <cell r="G340" t="str">
            <v>Contratación directa</v>
          </cell>
          <cell r="H340" t="str">
            <v>HAROLD STICK ORTIZ ARENIZ
CEDIDO A:
JANNETH GONZALEZ QUIJANO</v>
          </cell>
          <cell r="I340" t="str">
            <v>Cédula</v>
          </cell>
          <cell r="J340">
            <v>1010219323</v>
          </cell>
          <cell r="K340">
            <v>3</v>
          </cell>
          <cell r="L340" t="str">
            <v>FEMENINO</v>
          </cell>
          <cell r="M340" t="str">
            <v>Natural</v>
          </cell>
          <cell r="N340" t="str">
            <v>Ninguno</v>
          </cell>
          <cell r="O340">
            <v>34704</v>
          </cell>
          <cell r="P340">
            <v>46192</v>
          </cell>
          <cell r="Q340">
            <v>31</v>
          </cell>
          <cell r="R340" t="str">
            <v>CONTADOR PUBLICO</v>
          </cell>
          <cell r="S340" t="str">
            <v xml:space="preserve">CALLE 587 C SUR  # 86 A 15 </v>
          </cell>
          <cell r="T340" t="str">
            <v>BOGOTA D.C.</v>
          </cell>
          <cell r="U340" t="str">
            <v>COLOMBIA</v>
          </cell>
          <cell r="V340" t="str">
            <v>JGQUIJANO18@GMAIL.COM</v>
          </cell>
          <cell r="W340">
            <v>3155256958</v>
          </cell>
          <cell r="X340" t="str">
            <v>NA</v>
          </cell>
          <cell r="Y340" t="str">
            <v>NA</v>
          </cell>
          <cell r="Z340" t="str">
            <v>Titulo profesional + titulo especializacion de 0 meses de experiencia profesional a 22 meses de experiencia profesional (Resolución 861 de 2025)</v>
          </cell>
          <cell r="AA340" t="str">
            <v>El CONTRATISTA se obliga a prestar, con plena autonomía técnica, administrativa y financiera y por sus propios medios, los servicios profesionales especializados al Ministerio de Ciencia, Tecnología e Innovación, para ejecutar el análisis financiero y económico de los procesos de contratación a cargo de la Entidad, así como para el levantamiento, diseño, desarrollo e implementación de herramientas, instrumentos y/o tableros de control orientados al seguimiento y control de la gestión presupuestal, financiera, contable y contractual. De igual manera, deberá brindar apoyo técnico al Grupo Interno de Apoyo Financiero y Presupuestal en la ejecución de las actividades propias de su competencia.</v>
          </cell>
          <cell r="AB340" t="str">
            <v>2.2.2.1 Estructurar y evaluar financieramente los procesos de
contratación del Ministerio que le sean asignados, realizando el respectivo
acompañamiento en las diferentes etapas del proceso.
2.2.2.2 Brindar apoyo con la estructuración de los análisis de sector y de
mercado en los procesos de selección que le sean requeridos por parte de la
Dirección Administrativa y Financiera.
2.2.2.3 Apoyar en la evaluación económica y financiera de las propuestas
presentadas en los procesos de selección pública que adelante el Ministerio de
Ciencia Tecnología e Innovación de acuerdo con lo regulado en los pliegos de
condiciones.
2.2.2.4 Brindar acompañamiento en la estructuración y definición de los
requisitos habilitantes financieros de los procesos de selección que le sean
requeridos por parte de la Dirección Administrativa y Financiera.
2.2.2.5 Apoyar en el levantamiento de las necesidades funcionales
específicas de seguimiento, monitoreo y control de los procesos
presupuestales, financieros, contables y contractuales del Ministerio, así como
en sus procedimientos.
2.2.2.6 Apoyar en el diseño y desarrollo de herramientas, instrumentos y/o tableros de control para el seguimiento, monitoreo y control de los procesos
presupuestales, financieros, contables y contractuales del Ministerio.
2.2.2.7 Apoyar en el diseño, elaboración y automatización de informes
financieros, presupuestales, contables y contractuales del Ministerio.
2.2.2.8 Colaborar con la asistencia y participación a reuniones, talleres,
mesas de trabajo, socializaciones y demás eventos que se requieran para el
cumplimiento de sus obligaciones.
2.2.2.9 Gestionar las Peticiones, Quejas, Reclamos y Sugerencias (PQRS)
que se deriven directamente de las actividades de acompañamiento económico
y financiero en los procesos de contratación, esto incluye la atención, análisis
y coordinación interna para dar respuesta y solución oportuna a los
requerimientos recibidos.
2.2.2.10 Apoyar en la elaboración, proyección, revisión, justificación y
presentación de los trámites presupuestales ante las instancias respectivas, así
como con su registro en el Sistema Integrado de Información Financiera – SIIF
Nación, o los aplicativos dispuestos para ello.
2.2.2.11 Apoyar las actividades operativas y administrativas del Grupo de
apoyo financiero y Presupuestal asignados por el supervisor del contrato, de
acuerdo con los tiempos y procedimiento establecidos.</v>
          </cell>
          <cell r="AC340" t="str">
            <v>2.2.2.1 Estructurar y evaluar financieramente los procesos de contratación del Ministerio que le sean asignados, realizando el respectivo acompañamiento en las diferentes etapas del proceso.
2.2.2.2 Brindar apoyo con la estructuración de los análisis de sector y de mercado en los procesos de selección que le sean requeridos por parte de la Dirección Administrativa y Financiera.
2.2.2.3 Apoyar en la evaluación económica y financiera de las propuestas presentadas en los procesos de selección pública que adelante el Ministerio de Ciencia Tecnología e Innovación de acuerdo con lo regulado en los pliegos de condiciones.
2.2.2.4 Brindar acompañamiento en la estructuración y definición de los requisitos habilitantes financieros de los procesos de selección que le sean requeridos por parte de la Dirección Administrativa y Financiera.
2.2.2.5 Apoyar en el levantamiento de las necesidades funcionales específicas de seguimiento, monitoreo y control de los procesos presupuestales, financieros, contables y contractuales del Ministerio, así como en sus procedimientos.
2.2.2.6 Apoyar en el diseño y desarrollo de herramientas, instrumentos y/o tableros de control para el seguimiento, monitoreo y control de los procesos presupuestales, financieros, contables y contractuales del Ministerio.
2.2.2.7 Apoyar en el diseño, elaboración y automatización de informes financieros, presupuestales, contables y contractuales del Ministerio.
2.2.2.8 Colaborar con la asistencia y participación a reuniones, talleres, mesas de trabajo, socializaciones y demás eventos que se requieran para el cumplimiento de sus obligaciones.
2.2.2.9 Gestionar las Peticiones, Quejas, Reclamos y Sugerencias (PQRS) que se deriven directamente de las actividades de acompañamiento económico y financiero en los procesos de contratación, esto incluye la atención, análisis y coordinación interna para dar respuesta y solución oportuna a los requerimientos recibidos.
2.2.2.10 Apoyar en la elaboración, proyección, revisión, justificación y presentación de los trámites presupuestales ante las instancias respectivas, así como con su registro en el Sistema Integrado de Información Financiera – SIIF Nación, o los aplicativos dispuestos para ello.
2.2.2.11 Apoyar las actividades operativas y administrativas del Grupo de apoyo financiero y Presupuestal asignados por el supervisor del contrato, de acuerdo con los tiempos y procedimiento establecidos.</v>
          </cell>
          <cell r="AD340" t="str">
            <v>Dirección Administrativa y Financiera</v>
          </cell>
          <cell r="AE340" t="str">
            <v>ANDRES FELIPE VALENCIA LOPEZ</v>
          </cell>
          <cell r="AF340">
            <v>75097407</v>
          </cell>
          <cell r="AG340" t="str">
            <v>Secretaria General</v>
          </cell>
          <cell r="AH340">
            <v>46051</v>
          </cell>
          <cell r="AI340">
            <v>46051</v>
          </cell>
          <cell r="AJ340">
            <v>46231</v>
          </cell>
          <cell r="AK340">
            <v>180</v>
          </cell>
          <cell r="AL340">
            <v>39000000</v>
          </cell>
          <cell r="AM340" t="str">
            <v>No</v>
          </cell>
          <cell r="AN340">
            <v>6500000</v>
          </cell>
          <cell r="AS340" t="str">
            <v>INVERSION</v>
          </cell>
          <cell r="AT340" t="str">
            <v>NACION</v>
          </cell>
          <cell r="AU340" t="str">
            <v>No</v>
          </cell>
          <cell r="AW340" t="str">
            <v>Supervisión</v>
          </cell>
          <cell r="AX340" t="str">
            <v>MIGUEL ANGEL LAVERDE SARMIENTO</v>
          </cell>
          <cell r="AY340" t="str">
            <v>Cédula</v>
          </cell>
          <cell r="AZ340">
            <v>1018406933</v>
          </cell>
          <cell r="BA340">
            <v>7</v>
          </cell>
          <cell r="BB340" t="str">
            <v>Director Administrativo y Financiero</v>
          </cell>
          <cell r="BC340">
            <v>46051</v>
          </cell>
          <cell r="BD340">
            <v>46051</v>
          </cell>
          <cell r="BE340" t="str">
            <v>COMPAÑIA MUNDIAL DE SEGUROS S.A</v>
          </cell>
          <cell r="BF340" t="str">
            <v>2 CUMPLIMIENTO</v>
          </cell>
          <cell r="BG340" t="str">
            <v>1 PÓLIZA</v>
          </cell>
          <cell r="CD340">
            <v>46169</v>
          </cell>
          <cell r="CJ340">
            <v>46231</v>
          </cell>
          <cell r="CK340">
            <v>0</v>
          </cell>
          <cell r="CM340" t="str">
            <v>CEDIDO A : JANNETH GONZALEZ QUIJANO</v>
          </cell>
          <cell r="CN340">
            <v>39000000</v>
          </cell>
          <cell r="CO340" t="e">
            <v>#N/A</v>
          </cell>
          <cell r="CP340" t="e">
            <v>#N/A</v>
          </cell>
          <cell r="CQ340" t="e">
            <v>#N/A</v>
          </cell>
          <cell r="CR340">
            <v>80111600</v>
          </cell>
          <cell r="CS340" t="str">
            <v>https://community.secop.gov.co/Public/Tendering/OpportunityDetail/Index?noticeUID=CO1.NTC.9866436&amp;isFromPublicArea=True&amp;isModal=true&amp;asPopupView=true</v>
          </cell>
          <cell r="CT340" t="str">
            <v>En Ejecucion</v>
          </cell>
          <cell r="CU340">
            <v>46053</v>
          </cell>
          <cell r="CV340">
            <v>46173</v>
          </cell>
          <cell r="CW340" t="str">
            <v>MAYO</v>
          </cell>
          <cell r="CX340" t="e">
            <v>#N/A</v>
          </cell>
          <cell r="CY340">
            <v>8</v>
          </cell>
          <cell r="CZ340" t="e">
            <v>#VALUE!</v>
          </cell>
        </row>
        <row r="341">
          <cell r="D341" t="str">
            <v>346-2026</v>
          </cell>
          <cell r="E341" t="str">
            <v>CPS-253-2026</v>
          </cell>
          <cell r="F341" t="str">
            <v>Contrato de Prestacion De Servicios Profesionales</v>
          </cell>
          <cell r="G341" t="str">
            <v>Contratación directa</v>
          </cell>
          <cell r="H341" t="str">
            <v>MARTHA CECILIA GARCIA DURAN
CEDIDO A:
JOSE JAIME SILVA BARRIOS</v>
          </cell>
          <cell r="I341" t="str">
            <v>Cédula</v>
          </cell>
          <cell r="J341">
            <v>1023941977</v>
          </cell>
          <cell r="K341">
            <v>2</v>
          </cell>
          <cell r="L341" t="str">
            <v>MASCULINO</v>
          </cell>
          <cell r="M341" t="str">
            <v>Natural</v>
          </cell>
          <cell r="N341" t="str">
            <v>Ninguno</v>
          </cell>
          <cell r="O341">
            <v>34819</v>
          </cell>
          <cell r="P341">
            <v>46192</v>
          </cell>
          <cell r="Q341">
            <v>31</v>
          </cell>
          <cell r="R341" t="str">
            <v>ABOGADO</v>
          </cell>
          <cell r="S341" t="str">
            <v>CALLE 63 SUR # 70D-75 TORRE 14 APT 803</v>
          </cell>
          <cell r="T341" t="str">
            <v>BOGOTA D.C.</v>
          </cell>
          <cell r="U341" t="str">
            <v>COLOMBIA</v>
          </cell>
          <cell r="V341" t="str">
            <v>JJ_9530@HOTMAIL.COM</v>
          </cell>
          <cell r="W341">
            <v>3178523115</v>
          </cell>
          <cell r="X341" t="str">
            <v>NA</v>
          </cell>
          <cell r="Y341" t="str">
            <v>NA</v>
          </cell>
          <cell r="Z341" t="str">
            <v>Titulo profesional + titulo especializacion de 22 meses de experiencia profesional a 32 meses de experiencia profesional (Resolución 861 de 2025)</v>
          </cell>
          <cell r="AA341" t="str">
            <v>EL/LA CONTRATISTA se obliga a prestar a la ENTIDAD, con plena autonomía técnica y administrativa, servicios profesionales especializados a la Dirección de Talento Humano, orientados a brindar apoyo, asesoría y acompañamiento jurídico en los asuntos relacionados con las relaciones sindicales, las situaciones administrativas y los movimientos de personal de los servidores públicos, en atención de las actuaciones derivadas de la gestión del talento humano, de conformidad con los procesos y procedimientos definidos por el Ministerio y la normatividad vigente que regula la materia.</v>
          </cell>
          <cell r="AB341" t="str">
            <v>2.2.2.1 Brindar apoyo y asesoría jurídica especializada a la Dirección de Talento Humano en los asuntos
relacionados con relaciones sindicales, negociación colectiva, seguimiento a acuerdos colectivos
y atención de conflictos laborales colectivos, conforme a la normatividad vigente.
2.2.2.2 Acompañar jurídicamente la gestión, análisis y trámite de las situaciones administrativas de los
servidores públicos, incluyendo encargos, comisiones, licencias, permisos, suspensiones, retiros
temporales o definitivos y demás figuras previstas en el régimen del empleo público.
2.2.2.3 Apoyar la gestión de los movimientos de personal, tales como traslados, reubicaciones, encargos,
provisiones temporales o definitivas, y demás actuaciones administrativas asociadas a la
administración del talento humano, garantizando su conformidad legal.
2.2.2.4 Proyectar, revisar y acompañar la expedición de los actos administrativos relacionados con
relaciones sindicales, situaciones administrativas y movimientos de personal, asegurando su
coherencia jurídica, motivación y observancia del debido proceso.
2.2.2.5 Brindar acompañamiento jurídico a la Dirección de Talento Humano en la atención y trámite de
derechos de petición, reclamaciones, recursos de ley, acciones de tutela y requerimientos de
entes de control, relacionado con las materias propias del objeto contractual.
2.2.2.6 Apoyar la articulación jurídica con la Secretaría General y demás dependencias del Ministerio en
el ejercicio del control administrativo y en la toma de decisiones relacionadas con la gestión del
talento humano.
2.2.2.7 Acompañar jurídicamente a la Dirección de Talento Humano en la interacción y actuaciones ante
organizaciones sindicales, mesas de diálogo, comités y espacios institucionales de concertación
laboral.
2.2.2.8 Asesorar y apoyar la revisión, actualización y aplicación del Manual de Funciones y
Competencias Laborales, en lo que respecta a movimientos de personal, provisión de empleos y
adecuación a las necesidades institucionales.
2.2.2.9 Brindar apoyo jurídico en las actuaciones y actividades que deban desarrollarse por parte de los
comités liderados por la Dirección de Talento Humano, cuando estas se relacionen con relaciones
laborales, situaciones administrativas o movimientos de personal.
2.2.2.10 Acompañar a la Dirección de Talento Humano en la interpretación, aplicación y divulgación de la
normatividad vigente en materia de empleo público, relaciones sindicales y administración de
personal, emitiendo conceptos jurídicos dentro del ámbito de su competencia.</v>
          </cell>
          <cell r="AC341" t="str">
            <v>2.2.2.1 Brindar apoyo y asesoría jurídica especializada a la Dirección de Talento Humano en los asuntos relacionados con relaciones sindicales, negociación colectiva, seguimiento a acuerdos colectivos y atención de conflictos laborales colectivos, conforme a la normatividad vigente.
2.2.2.2 Acompañar jurídicamente la gestión, análisis y trámite de las situaciones administrativas de los servidores públicos, incluyendo encargos, comisiones, licencias, permisos, suspensiones, retiros temporales o definitivos y demás figuras previstas en el régimen del empleo público.
2.2.2.3 Apoyar la gestión de los movimientos de personal, tales como traslados, reubicaciones, encargos, provisiones temporales o definitivas, y demás actuaciones administrativas asociadas a la administración del talento humano, garantizando su conformidad legal.
2.2.2.4 Proyectar, revisar y acompañar la expedición de los actos administrativos relacionados con relaciones sindicales, situaciones administrativas y movimientos de personal, asegurando su coherencia jurídica, motivación y observancia del debido proceso.
2.2.2.5 Brindar acompañamiento jurídico a la Dirección de Talento Humano en la atención y trámite de derechos de petición, reclamaciones, recursos de ley, acciones de tutela y requerimientos de entes de control, relacionado con las materias propias del objeto contractual.
2.2.2.6 Apoyar la articulación jurídica con la Secretaría General y demás dependencias del Ministerio en el ejercicio del control administrativo y en la toma de decisiones relacionadas con la gestión del talento humano.
2.2.2.7 Acompañar jurídicamente a la Dirección de Talento Humano en la interacción y actuaciones ante organizaciones sindicales, mesas de diálogo, comités y espacios institucionales de concertación laboral.
2.2.2.8 Asesorar y apoyar la revisión, actualización y aplicación del Manual de Funciones y Competencias Laborales, en lo que respecta a movimientos de personal, provisión de empleos y adecuación a las necesidades institucionales.
2.2.2.9 Brindar apoyo jurídico en las actuaciones y actividades que deban desarrollarse por parte de los comités liderados por la Dirección de Talento Humano, cuando estas se relacionen con relaciones laborales, situaciones administrativas o movimientos de personal.
2.2.2.10 Acompañar a la Dirección de Talento Humano en la interpretación, aplicación y divulgación de la normatividad vigente en materia de empleo público, relaciones sindicales y administración de personal, emitiendo conceptos jurídicos dentro del ámbito de su competencia.</v>
          </cell>
          <cell r="AD341" t="str">
            <v>Dirección de Talento Humano</v>
          </cell>
          <cell r="AE341" t="str">
            <v>ANDRES FELIPE VALENCIA LOPEZ</v>
          </cell>
          <cell r="AF341">
            <v>75097407</v>
          </cell>
          <cell r="AG341" t="str">
            <v>Secretaria General</v>
          </cell>
          <cell r="AH341">
            <v>46051</v>
          </cell>
          <cell r="AI341">
            <v>46052</v>
          </cell>
          <cell r="AJ341">
            <v>46232</v>
          </cell>
          <cell r="AK341">
            <v>180</v>
          </cell>
          <cell r="AL341">
            <v>46350000</v>
          </cell>
          <cell r="AM341" t="str">
            <v>No</v>
          </cell>
          <cell r="AN341">
            <v>7725000</v>
          </cell>
          <cell r="AS341" t="str">
            <v>INVERSION</v>
          </cell>
          <cell r="AT341" t="str">
            <v>NACION</v>
          </cell>
          <cell r="AU341" t="str">
            <v>No</v>
          </cell>
          <cell r="AW341" t="str">
            <v>Supervisión</v>
          </cell>
          <cell r="AX341" t="str">
            <v>FELIPE ALEJANDRO GONZALEZ SABOGAL</v>
          </cell>
          <cell r="AY341" t="str">
            <v>Cédula</v>
          </cell>
          <cell r="AZ341">
            <v>1110464163</v>
          </cell>
          <cell r="BA341">
            <v>3</v>
          </cell>
          <cell r="BB341" t="str">
            <v>Director de Talento Humano</v>
          </cell>
          <cell r="BC341">
            <v>46051</v>
          </cell>
          <cell r="BD341">
            <v>46051</v>
          </cell>
          <cell r="BE341" t="str">
            <v>SEGUROS DEL ESTADO S.A.</v>
          </cell>
          <cell r="BF341" t="str">
            <v>2 CUMPLIMIENTO</v>
          </cell>
          <cell r="BG341" t="str">
            <v>1 PÓLIZA</v>
          </cell>
          <cell r="CD341">
            <v>46070</v>
          </cell>
          <cell r="CJ341">
            <v>46232</v>
          </cell>
          <cell r="CK341">
            <v>0</v>
          </cell>
          <cell r="CM341" t="str">
            <v>CEDIDO A:
JOSE JAIME SILVA BARRIOS</v>
          </cell>
          <cell r="CN341">
            <v>46350000</v>
          </cell>
          <cell r="CO341" t="e">
            <v>#N/A</v>
          </cell>
          <cell r="CP341" t="e">
            <v>#N/A</v>
          </cell>
          <cell r="CQ341" t="e">
            <v>#N/A</v>
          </cell>
          <cell r="CR341">
            <v>80111600</v>
          </cell>
          <cell r="CS341" t="str">
            <v>https://community.secop.gov.co/Public/Tendering/OpportunityDetail/Index?noticeUID=CO1.NTC.9866268&amp;isFromPublicArea=True&amp;isModal=true&amp;asPopupView=true</v>
          </cell>
          <cell r="CT341" t="str">
            <v>En Ejecucion</v>
          </cell>
          <cell r="CU341">
            <v>46053</v>
          </cell>
          <cell r="CV341">
            <v>46081</v>
          </cell>
          <cell r="CW341" t="str">
            <v>FEBRERO</v>
          </cell>
          <cell r="CX341" t="e">
            <v>#N/A</v>
          </cell>
          <cell r="CY341">
            <v>9</v>
          </cell>
          <cell r="CZ341" t="e">
            <v>#VALUE!</v>
          </cell>
        </row>
        <row r="342">
          <cell r="D342" t="str">
            <v>347-2026</v>
          </cell>
          <cell r="E342" t="str">
            <v>CPS-254-2026</v>
          </cell>
          <cell r="F342" t="str">
            <v>Contrato de Prestacion De Servicios Profesionales</v>
          </cell>
          <cell r="G342" t="str">
            <v>Contratación directa</v>
          </cell>
          <cell r="H342" t="str">
            <v>YISED MARTINEZ CASTAÑO</v>
          </cell>
          <cell r="I342" t="str">
            <v>Cédula</v>
          </cell>
          <cell r="J342">
            <v>1112221822</v>
          </cell>
          <cell r="K342">
            <v>3</v>
          </cell>
          <cell r="L342">
            <v>0</v>
          </cell>
          <cell r="M342" t="str">
            <v>Natural</v>
          </cell>
          <cell r="N342" t="str">
            <v>Ninguno</v>
          </cell>
          <cell r="O342">
            <v>32482</v>
          </cell>
          <cell r="P342">
            <v>46192</v>
          </cell>
          <cell r="Q342">
            <v>37</v>
          </cell>
          <cell r="R342" t="str">
            <v>LICENCIADO (A) EN LENGUA CASTELLANA</v>
          </cell>
          <cell r="S342" t="str">
            <v>CARRERA 6 # 6C - 58 - INTERIOR 5 - APARTAMENTO 402</v>
          </cell>
          <cell r="T342" t="str">
            <v>CALI</v>
          </cell>
          <cell r="U342" t="str">
            <v>COLOMBIA</v>
          </cell>
          <cell r="V342" t="str">
            <v>YMARTINEZ@MINCIENCIAS.GOV.CO</v>
          </cell>
          <cell r="W342">
            <v>3177191330</v>
          </cell>
          <cell r="X342" t="str">
            <v>NA</v>
          </cell>
          <cell r="Y342" t="str">
            <v>NA</v>
          </cell>
          <cell r="Z342" t="str">
            <v>Titulo profesional + titulo especializacion de 0 meses de experiencia profesional a 22 meses de experiencia profesional (Resolución 861 de 2025)</v>
          </cell>
          <cell r="AA342" t="str">
            <v>El/La CONTRATISTA se obliga a prestar a la ENTIDAD, con plena autonomía, técnica y administrativa los servicios profesionales especializados para apoyar el proceso del sistema de gestión de calidad, lineamientos MIPG, desarrollo de planes, así como el apoyo técnico a los procesos de carrera administrativa de la Dirección de Talento Humano.</v>
          </cell>
          <cell r="AB342" t="str">
            <v>2.2.2.1 Apoyar técnicamente a la Dirección de Talento Humano en la elaboración, actualización, gestión y depuración de los
procedimientos, formatos y demás documentos del proceso de acuerdo con las directrices impartidas en el aplicativo
GINA.
2.2.2.2 Preparar en conjunto con los responsables de los procesos de la dirección de talento humano el reporte de los
indicadores de gestión, así como el reporte de los riesgos asociados en la herramienta destinada para tal fin.
2.2.2.3 Apoyar a la Dirección de Talento Humano en el adecuado registro, reporte de ejecución y seguimiento conforme a
los compromisos, tareas y reportes relacionados con el sistema de gestión de calidad establecidos durante la
vigencia en el aplicativo interno GINA para esta Dirección.
2.2.2.4 Brindar apoyo en la atención de las auditorías que desde los entes internos y externos que se programen, así como
dar respuesta a los requerimientos que hagan las Oficinas de Control Interno y la Oficina Asesora de Planeación e
innovación Institucional, relacionados con el sistema de gestión de calidad correspondientes a la Dirección de Talento
Humano.
2.2.2.5 Apoyar la atención de los requerimientos de los órganos de control, en la construcción, seguimiento ejecución de los
planes de mejoramiento, relacionados con el sistema de gestión de calidad correspondientes a la Dirección de
Talento Humano.
2.2.2.6 Proyectar y/o revisar las respuestas a los derechos de petición y demás solicitudes que eleven las personas naturales
o jurídicas públicas o privadas que guarden relación con el objeto contractual.
2.2.2.7 Apoyar el seguimiento al cumplimiento de los planes de la dirección de talento humano establecidos en el decreto
612 de 2018.
2.2.2.8 Brindar apoyo en la realización de documentos técnicos que contengan el análisis de los procesos técnico-misionales
y de apoyo y evaluación de la prestación de los servicios para el adecuado cumplimiento de la misión de la Entidad.
2.2.2.9 Brindar apoyo técnico – profesional en los asuntos relacionados con el proceso de Administración de Personal.
2.2.2.10 Apoyar en los procesos de provisión de empleos a través de la figura de encargo de la entidad</v>
          </cell>
          <cell r="AC342" t="str">
            <v>2.2.2.1 Apoyar técnicamente a la Dirección de Talento Humano en la elaboración, actualización, gestión y depuración de los procedimientos, formatos y demás documentos del proceso de acuerdo con las directrices impartidas en el aplicativo GINA.
2.2.2.2 Preparar en conjunto con los responsables de los procesos de la dirección de talento humano el reporte de los indicadores de gestión, así como el reporte de los riesgos asociados en la herramienta destinada para tal fin.
2.2.2.3 Apoyar a la Dirección de Talento Humano en el adecuado registro, reporte de ejecución y seguimiento conforme a los compromisos, tareas y reportes relacionados con el sistema de gestión de calidad establecidos durante la vigencia en el aplicativo interno GINA para esta Dirección.
2.2.2.4 Brindar apoyo en la atención de las auditorías que desde los entes internos y externos que se programen, así como dar respuesta a los requerimientos que hagan las Oficinas de Control Interno y la Oficina Asesora de Planeación e innovación Institucional, relacionados con el sistema de gestión de calidad correspondientes a la Dirección de Talento Humano.
2.2.2.5 Apoyar la atención de los requerimientos de los órganos de control, en la construcción, seguimiento ejecución de los planes de mejoramiento, relacionados con el sistema de gestión de calidad correspondientes a la Dirección de Talento Humano.
2.2.2.6 Proyectar y/o revisar las respuestas a los derechos de petición y demás solicitudes que eleven las personas naturales o jurídicas públicas o privadas que guarden relación con el objeto contractual.
2.2.2.7 Apoyar el seguimiento al cumplimiento de los planes de la dirección de talento humano establecidos en el decreto 612 de 2018.
2.2.2.8 Brindar apoyo en la realización de documentos técnicos que contengan el análisis de los procesos técnico-misionales y de apoyo y evaluación de la prestación de los servicios para el adecuado cumplimiento de la misión de la Entidad.
2.2.2.9 Brindar apoyo técnico – profesional en los asuntos relacionados con el proceso de Administración de Personal.
2.2.2.10 Apoyar en los procesos de provisión de empleos a través de la figura de encargo de la entidad</v>
          </cell>
          <cell r="AD342" t="str">
            <v>Dirección de Talento Humano</v>
          </cell>
          <cell r="AE342" t="str">
            <v>ANDRES FELIPE VALENCIA LOPEZ</v>
          </cell>
          <cell r="AF342">
            <v>75097407</v>
          </cell>
          <cell r="AG342" t="str">
            <v>Secretaria General</v>
          </cell>
          <cell r="AH342">
            <v>46051</v>
          </cell>
          <cell r="AI342">
            <v>46051</v>
          </cell>
          <cell r="AJ342">
            <v>46231</v>
          </cell>
          <cell r="AK342">
            <v>180</v>
          </cell>
          <cell r="AL342">
            <v>35009700</v>
          </cell>
          <cell r="AM342" t="str">
            <v>No</v>
          </cell>
          <cell r="AN342">
            <v>5834950</v>
          </cell>
          <cell r="AS342" t="str">
            <v>INVERSION</v>
          </cell>
          <cell r="AT342" t="str">
            <v>NACION</v>
          </cell>
          <cell r="AU342" t="str">
            <v>No</v>
          </cell>
          <cell r="AW342" t="str">
            <v>Supervisión</v>
          </cell>
          <cell r="AX342" t="str">
            <v>FELIPE ALEJANDRO GONZALEZ SABOGAL</v>
          </cell>
          <cell r="AY342" t="str">
            <v>Cédula</v>
          </cell>
          <cell r="AZ342">
            <v>1110464163</v>
          </cell>
          <cell r="BA342">
            <v>3</v>
          </cell>
          <cell r="BB342" t="str">
            <v>Director de Talento Humano</v>
          </cell>
          <cell r="BC342">
            <v>46051</v>
          </cell>
          <cell r="BD342">
            <v>46051</v>
          </cell>
          <cell r="BE342" t="str">
            <v>SEGUROS DEL ESTADO S.A.</v>
          </cell>
          <cell r="BF342" t="str">
            <v>2 CUMPLIMIENTO</v>
          </cell>
          <cell r="BG342" t="str">
            <v>1 PÓLIZA</v>
          </cell>
          <cell r="CJ342">
            <v>46231</v>
          </cell>
          <cell r="CK342">
            <v>0</v>
          </cell>
          <cell r="CN342">
            <v>35009700</v>
          </cell>
          <cell r="CO342" t="e">
            <v>#N/A</v>
          </cell>
          <cell r="CP342" t="e">
            <v>#N/A</v>
          </cell>
          <cell r="CQ342" t="e">
            <v>#N/A</v>
          </cell>
          <cell r="CR342">
            <v>80111600</v>
          </cell>
          <cell r="CS342" t="str">
            <v>https://community.secop.gov.co/Public/Tendering/OpportunityDetail/Index?noticeUID=CO1.NTC.9875656&amp;isFromPublicArea=True&amp;isModal=true&amp;asPopupView=true</v>
          </cell>
          <cell r="CT342" t="str">
            <v>En Ejecucion</v>
          </cell>
          <cell r="CU342">
            <v>46053</v>
          </cell>
          <cell r="CW342" t="str">
            <v>ENERO</v>
          </cell>
          <cell r="CX342" t="e">
            <v>#N/A</v>
          </cell>
          <cell r="CY342">
            <v>8</v>
          </cell>
          <cell r="CZ342" t="e">
            <v>#VALUE!</v>
          </cell>
        </row>
        <row r="343">
          <cell r="D343" t="str">
            <v>348-2026</v>
          </cell>
          <cell r="E343" t="str">
            <v>CPS-255-2026</v>
          </cell>
          <cell r="F343" t="str">
            <v>Contrato de Prestacion De Servicios Profesionales</v>
          </cell>
          <cell r="G343" t="str">
            <v>Contratación directa</v>
          </cell>
          <cell r="H343" t="str">
            <v>ANGELA MARIA CASTAÑEDA CAÑON</v>
          </cell>
          <cell r="I343" t="str">
            <v>Cédula</v>
          </cell>
          <cell r="J343">
            <v>1105613310</v>
          </cell>
          <cell r="K343">
            <v>1</v>
          </cell>
          <cell r="L343">
            <v>0</v>
          </cell>
          <cell r="M343" t="str">
            <v>Natural</v>
          </cell>
          <cell r="N343" t="str">
            <v>Ninguno</v>
          </cell>
          <cell r="O343">
            <v>33111</v>
          </cell>
          <cell r="P343">
            <v>46192</v>
          </cell>
          <cell r="Q343">
            <v>35</v>
          </cell>
          <cell r="R343" t="str">
            <v>CONTADOR PUBLICO</v>
          </cell>
          <cell r="S343" t="str">
            <v>CALLE 97 N 21 SUR 73 CONJUNTO MONTES APTO 1006</v>
          </cell>
          <cell r="T343" t="str">
            <v>IBAGUE</v>
          </cell>
          <cell r="U343" t="str">
            <v>COLOMBIA</v>
          </cell>
          <cell r="V343" t="str">
            <v>ANGELM.CASTANEDA@HOTMAIL.COM</v>
          </cell>
          <cell r="W343">
            <v>3203666622</v>
          </cell>
          <cell r="X343" t="str">
            <v>NA</v>
          </cell>
          <cell r="Y343" t="str">
            <v>NA</v>
          </cell>
          <cell r="Z343" t="str">
            <v>Titulo profesional + titulo especializacion de 22 meses de experiencia profesional a 32 meses de experiencia profesional (Resolución 861 de 2025)</v>
          </cell>
          <cell r="AA343" t="str">
            <v>El/La CONTRATISTA se obliga a prestar los servicios profesionales especializados a la Dirección Administrativa y Financiera - GITAFyP con plena autonomía técnica y administrativa por sus propios medios, en las actividades relacionadas con la revisión, verificación, conciliación y registro de los hechos económicos que afectan la Contabilidad de la entidad; así como en la elaboración, publicación y transmisión de los Estados Financieros y los reportes contables.</v>
          </cell>
          <cell r="AB343" t="str">
            <v>2.2.2.1 Apoyar las actividades dirigidas a la elaboración de la circularización de saldos con las entidades
privadas y públicas provenientes de la recuperación contingente.
2.2.2.2 Efectuar y colaborar en la conciliación de operaciones reciprocas del Ministerio
2.2.2.3 Apoyar en el proceso de revisión de todas las obligaciones presupuestales verificando las
deducciones y la respectiva afectación contable.
2.2.2.4 Apoyar en la elaboración de las diferentes conciliaciones que sean requeridas dentro del Grupo
Interno de Trabajo de Apoyo Financiero y Presupuestal.
2.2.2.5 Apoyar con el registro de saldos contables en SIIF Nación y lo pertinente al Sistema de
Presupuesto y Giro de Regalías.
2.2.2.6 Apoyar en la preparación y transmisión de la información contable pública en las plataformas
destinadas para ello.
2.2.2.7 Proponer los indicadores financieros que sean requeridos en los procesos de contratación que
adelante el Ministerio, dar respuesta a las observaciones de carácter financiero y económico que presenten los
proponentes.
2.2.2.8 Realizar las evaluaciones económicas-financieras dentro de los procesos de contratación que le
sean asignadas.
2.2.2.9 Apoyar técnicamente al GIT de Apoyo Financiero y Presupuestal en la elaboración, actualización,
gestión y depuración de los procedimientos, formatos y documentos del Sistema de Gestión de Calidad en el
aplicativo GINA.
2.2.2.10 Adelantar respuesta a las PQR que le sean asignadas, en relación con temas contables,
financieros y tributarios.
2.2.2.11 Apoyar las actividades operativas y administrativas del Grupo de apoyo financiero y Presupuestal
asignados por el supervisor del contrato, de acuerdo con los tiempos y procedimiento establecidos.</v>
          </cell>
          <cell r="AC343" t="str">
            <v>2.2.2.1 Apoyar las actividades dirigidas a la elaboración de la circularización de saldos con las entidades privadas y públicas provenientes de la recuperación contingente.
2.2.2.2 Efectuar y colaborar en la conciliación de operaciones reciprocas del Ministerio
2.2.2.3 Apoyar en el proceso de revisión de todas las obligaciones presupuestales verificando las deducciones y la respectiva afectación contable.
2.2.2.4 Apoyar en la elaboración de las diferentes conciliaciones que sean requeridas dentro del Grupo Interno de Trabajo de Apoyo Financiero y Presupuestal.
2.2.2.5 Apoyar con el registro de saldos contables en SIIF Nación y lo pertinente al Sistema de Presupuesto y Giro de Regalías.
2.2.2.6 Apoyar en la preparación y transmisión de la información contable pública en las plataformas destinadas para ello.
2.2.2.7 Proponer los indicadores financieros que sean requeridos en los procesos de contratación que adelante el Ministerio, dar respuesta a las observaciones de carácter financiero y económico que presenten los proponentes.
2.2.2.8 Realizar las evaluaciones económicas-financieras dentro de los procesos de contratación que le sean asignadas.
2.2.2.9 Apoyar técnicamente al GIT de Apoyo Financiero y Presupuestal en la elaboración, actualización, gestión y depuración de los procedimientos, formatos y documentos del Sistema de Gestión de Calidad en el aplicativo GINA.
2.2.2.10 Adelantar respuesta a las PQR que le sean asignadas, en relación con temas contables, financieros y tributarios.
2.2.2.11 Apoyar las actividades operativas y administrativas del Grupo de apoyo financiero y Presupuestal asignados por el supervisor del contrato, de acuerdo con los tiempos y procedimiento establecidos.</v>
          </cell>
          <cell r="AD343" t="str">
            <v>Dirección Administrativa y Financiera</v>
          </cell>
          <cell r="AE343" t="str">
            <v>ANDRES FELIPE VALENCIA LOPEZ</v>
          </cell>
          <cell r="AF343">
            <v>75097407</v>
          </cell>
          <cell r="AG343" t="str">
            <v>Secretaria General</v>
          </cell>
          <cell r="AH343">
            <v>46051</v>
          </cell>
          <cell r="AI343">
            <v>46052</v>
          </cell>
          <cell r="AJ343">
            <v>46232</v>
          </cell>
          <cell r="AK343">
            <v>180</v>
          </cell>
          <cell r="AL343">
            <v>42000000</v>
          </cell>
          <cell r="AM343" t="str">
            <v>No</v>
          </cell>
          <cell r="AN343">
            <v>7000000</v>
          </cell>
          <cell r="AS343" t="str">
            <v>INVERSION</v>
          </cell>
          <cell r="AT343" t="str">
            <v>NACION</v>
          </cell>
          <cell r="AU343" t="str">
            <v>No</v>
          </cell>
          <cell r="AW343" t="str">
            <v>Supervisión</v>
          </cell>
          <cell r="AX343" t="str">
            <v>LUZ MYRIAM LOZADA MARTIN</v>
          </cell>
          <cell r="AY343" t="str">
            <v>Cédula</v>
          </cell>
          <cell r="AZ343">
            <v>52237315</v>
          </cell>
          <cell r="BA343">
            <v>2</v>
          </cell>
          <cell r="BB343" t="str">
            <v>Profesional Especializado, Código 2028 Grado 19</v>
          </cell>
          <cell r="BC343">
            <v>46052</v>
          </cell>
          <cell r="BD343">
            <v>46051</v>
          </cell>
          <cell r="BE343" t="str">
            <v>ASEGURADORA SOLIDARIA DE COLOMBIA</v>
          </cell>
          <cell r="BF343" t="str">
            <v>2 CUMPLIMIENTO</v>
          </cell>
          <cell r="BG343" t="str">
            <v>1 PÓLIZA</v>
          </cell>
          <cell r="CJ343">
            <v>46232</v>
          </cell>
          <cell r="CK343">
            <v>0</v>
          </cell>
          <cell r="CN343">
            <v>42000000</v>
          </cell>
          <cell r="CO343" t="e">
            <v>#N/A</v>
          </cell>
          <cell r="CP343" t="e">
            <v>#N/A</v>
          </cell>
          <cell r="CQ343" t="e">
            <v>#N/A</v>
          </cell>
          <cell r="CR343">
            <v>80111600</v>
          </cell>
          <cell r="CS343" t="str">
            <v>https://community.secop.gov.co/Public/Tendering/OpportunityDetail/Index?noticeUID=CO1.NTC.9877932&amp;isFromPublicArea=True&amp;isModal=true&amp;asPopupView=true</v>
          </cell>
          <cell r="CT343" t="str">
            <v>En Ejecucion</v>
          </cell>
          <cell r="CU343">
            <v>46053</v>
          </cell>
          <cell r="CW343" t="str">
            <v>ENERO</v>
          </cell>
          <cell r="CX343" t="e">
            <v>#N/A</v>
          </cell>
          <cell r="CY343">
            <v>10</v>
          </cell>
          <cell r="CZ343" t="e">
            <v>#VALUE!</v>
          </cell>
        </row>
        <row r="344">
          <cell r="D344" t="str">
            <v>349-2026</v>
          </cell>
          <cell r="E344" t="str">
            <v>CPS-256-2026</v>
          </cell>
          <cell r="F344" t="str">
            <v>Contrato de Prestacion De Servicios Profesionales</v>
          </cell>
          <cell r="G344" t="str">
            <v>Contratación directa</v>
          </cell>
          <cell r="H344" t="str">
            <v>MARTHA MILENA CORDOBA PUMALPA
CEDIDO A: 
LISETH ANDREA SALAS CARVAJAL</v>
          </cell>
          <cell r="I344" t="str">
            <v>Cédula</v>
          </cell>
          <cell r="J344">
            <v>1013608465</v>
          </cell>
          <cell r="K344">
            <v>0</v>
          </cell>
          <cell r="L344" t="str">
            <v>FEMENINO</v>
          </cell>
          <cell r="M344" t="str">
            <v>Natural</v>
          </cell>
          <cell r="N344" t="str">
            <v>Ninguno</v>
          </cell>
          <cell r="O344">
            <v>32845</v>
          </cell>
          <cell r="P344">
            <v>46192</v>
          </cell>
          <cell r="Q344">
            <v>36</v>
          </cell>
          <cell r="R344" t="str">
            <v>POLITOLOGO</v>
          </cell>
          <cell r="S344" t="str">
            <v xml:space="preserve">CALLE 74 C  # 1 C 5 CASA BARRIO VILLA CHUIRA  </v>
          </cell>
          <cell r="T344" t="str">
            <v>ALPUJARRA</v>
          </cell>
          <cell r="U344" t="str">
            <v>COLOMBIA</v>
          </cell>
          <cell r="V344" t="str">
            <v>LISETHSCARV@GMAIL.COM</v>
          </cell>
          <cell r="W344">
            <v>3177035512</v>
          </cell>
          <cell r="X344" t="str">
            <v>NA</v>
          </cell>
          <cell r="Y344" t="str">
            <v>NA</v>
          </cell>
          <cell r="Z344" t="str">
            <v>Titulo profesional + titulo especializacion de 22 meses de experiencia profesional a 32 meses de experiencia profesional (Resolución 861 de 2025)</v>
          </cell>
          <cell r="AA344" t="str">
            <v>El/La CONTRATISTA se obliga a prestar a la ENTIDAD, con plena autonomía técnica y administrativa, servicios profesionales especializados en el apoyo transversal a la Dirección de Talento Humano, orientados al fortalecimiento del sistema de gestión de calidad, la implementación de los lineamientos del Modelo Integrado de Planeación y Gestión - MIPG, el desarrollo, seguimiento y mejora de planes, programas y procesos, así como al acompañamiento de los procesos de administración de personal, carrera administrativa y demás actuaciones propias
de la gestión integral del Talento Humano, de conformidad con los procedimientos definidos por la Entidad y la
normativa vigente.</v>
          </cell>
          <cell r="AB344" t="str">
            <v>2.2.2.1 Apoyar técnicamente a la Dirección de Talento Humano en la elaboración, actualización, gestión, control
y depuración de procedimientos, instructivos, formatos y demás documentos del proceso, conforme a las
directrices institucionales y al uso del aplicativo GINA.
2.2.2.2 Acompañar la formulación, seguimiento y reporte de los indicadores de gestión y riesgos asociados a los
procesos de Talento Humano, en articulación con los responsables de cada proceso y en las herramientas
institucionales dispuestas para tal fin.
2.2.2.3 Brindar apoyo en el registro, seguimiento y verificación del cumplimiento de compromisos, tareas, planes
y reportes relacionados con el sistema de gestión de calidad y el MIPG, correspondientes a la Dirección
de Talento Humano.
2.2.2.4 Apoyar la atención técnica y documental de auditorías internas y externas, así como la respuesta a
requerimientos formulados por la Oficina de Control Interno, la Oficina Asesora de Planeación e Innovación
Institucional y demás instancias competentes, en asuntos propios de la Dirección de Talento Humano.
2.2.2.5 Acompañar la formulación, ejecución y seguimiento de los planes de mejoramiento derivados de
auditorías, evaluaciones o requerimientos de órganos de control, en lo relacionado con los procesos de
Talento Humano.
2.2.2.6 Proyectar, revisar y apoyar técnicamente las respuestas a derechos de petición, solicitudes,
requerimientos y demás comunicaciones que guarden relación con la gestión de Talento Humano y el
objeto contractual.
2.2.2.7 Apoyar el seguimiento y control al cumplimiento de los planes, programas y obligaciones de la Dirección
de Talento Humano previstos en el Decreto 612 de 2018 y demás instrumentos de planeación institucional.
2.2.2.8 Brindar apoyo en la elaboración de documentos técnicos y analíticos que contengan diagnósticos,
evaluaciones, caracterizaciones y análisis de los procesos y de apoyo de la Dirección de Talento Humano,
orientados al mejoramiento continuo de la gestión.
2.2.2.9 Acompañar técnica y profesionalmente los procesos de administración de personal, incluyendo
situaciones administrativas, movimientos de personal, encargos y demás actuaciones relacionadas,
conforme a la normativa vigente y a los lineamientos institucionales.
2.2.2.10 Apoyar de manera transversal a las diferentes áreas y equipos de la Dirección de Talento Humano en el
desarrollo, articulación y fortalecimiento de sus procesos, planes y estrategias, contri</v>
          </cell>
          <cell r="AC344" t="str">
            <v>2.2.2.1 Apoyar técnicamente a la Dirección de Talento Humano en la elaboración, actualización, gestión, control y depuración de procedimientos, instructivos, formatos y demás documentos del proceso, conforme a las directrices institucionales y al uso del aplicativo GINA.
2.2.2.2 Acompañar la formulación, seguimiento y reporte de los indicadores de gestión y riesgos asociados a los procesos de Talento Humano, en articulación con los responsables de cada proceso y en las herramientas institucionales dispuestas para tal fin.
2.2.2.3 Brindar apoyo en el registro, seguimiento y verificación del cumplimiento de compromisos, tareas, planes y reportes relacionados con el sistema de gestión de calidad y el MIPG, correspondientes a la Dirección de Talento Humano.
2.2.2.4 Apoyar la atención técnica y documental de auditorías internas y externas, así como la respuesta a requerimientos formulados por la Oficina de Control Interno, la Oficina Asesora de Planeación e Innovación Institucional y demás instancias competentes, en asuntos propios de la Dirección de Talento Humano.
2.2.2.5 Acompañar la formulación, ejecución y seguimiento de los planes de mejoramiento derivados de auditorías, evaluaciones o requerimientos de órganos de control, en lo relacionado con los procesos de Talento Humano.
2.2.2.6 Proyectar, revisar y apoyar técnicamente las respuestas a derechos de petición, solicitudes, requerimientos y demás comunicaciones que guarden relación con la gestión de Talento Humano y el objeto contractual.
2.2.2.7 Apoyar el seguimiento y control al cumplimiento de los planes, programas y obligaciones de la Dirección de Talento Humano previstos en el Decreto 612 de 2018 y demás instrumentos de planeación institucional.
2.2.2.8 Brindar apoyo en la elaboración de documentos técnicos y analíticos que contengan diagnósticos, evaluaciones, caracterizaciones y análisis de los procesos y de apoyo de la Dirección de Talento Humano, orientados al mejoramiento continuo de la gestión.
2.2.2.9 Acompañar técnica y profesionalmente los procesos de administración de personal, incluyendo situaciones administrativas, movimientos de personal, encargos y demás actuaciones relacionadas, conforme a la normativa vigente y a los lineamientos institucionales.
2.2.2.10 Apoyar de manera transversal a las diferentes áreas y equipos de la Dirección de Talento Humano en el desarrollo, articulación y fortalecimiento de sus procesos, planes y estrategias, contri</v>
          </cell>
          <cell r="AD344" t="str">
            <v>Dirección de Talento Humano</v>
          </cell>
          <cell r="AE344" t="str">
            <v>ANDRES FELIPE VALENCIA LOPEZ</v>
          </cell>
          <cell r="AF344">
            <v>75097407</v>
          </cell>
          <cell r="AG344" t="str">
            <v>Secretaria General</v>
          </cell>
          <cell r="AH344">
            <v>46051</v>
          </cell>
          <cell r="AI344">
            <v>46052</v>
          </cell>
          <cell r="AJ344">
            <v>46232</v>
          </cell>
          <cell r="AK344">
            <v>180</v>
          </cell>
          <cell r="AL344">
            <v>46350000</v>
          </cell>
          <cell r="AM344" t="str">
            <v>No</v>
          </cell>
          <cell r="AN344">
            <v>7725000</v>
          </cell>
          <cell r="AS344" t="str">
            <v>INVERSION</v>
          </cell>
          <cell r="AT344" t="str">
            <v>NACION</v>
          </cell>
          <cell r="AU344" t="str">
            <v>No</v>
          </cell>
          <cell r="AW344" t="str">
            <v>Supervisión</v>
          </cell>
          <cell r="AX344" t="str">
            <v>FELIPE ALEJANDRO GONZALEZ SABOGAL</v>
          </cell>
          <cell r="AY344" t="str">
            <v>Cédula</v>
          </cell>
          <cell r="AZ344">
            <v>1110464163</v>
          </cell>
          <cell r="BA344">
            <v>3</v>
          </cell>
          <cell r="BB344" t="str">
            <v>Director de Talento Humano</v>
          </cell>
          <cell r="BC344">
            <v>46052</v>
          </cell>
          <cell r="BD344">
            <v>46052</v>
          </cell>
          <cell r="BE344" t="str">
            <v>COMPAÑIA MUNDIAL DE SEGUROS S.A</v>
          </cell>
          <cell r="BF344" t="str">
            <v>2 CUMPLIMIENTO</v>
          </cell>
          <cell r="BG344" t="str">
            <v>1 PÓLIZA</v>
          </cell>
          <cell r="CD344">
            <v>46122</v>
          </cell>
          <cell r="CJ344">
            <v>46232</v>
          </cell>
          <cell r="CK344">
            <v>0</v>
          </cell>
          <cell r="CM344" t="str">
            <v>CEDIDO A: LISETH ANDREA SALAS CARVAJAL</v>
          </cell>
          <cell r="CN344">
            <v>46350000</v>
          </cell>
          <cell r="CO344" t="e">
            <v>#N/A</v>
          </cell>
          <cell r="CP344" t="e">
            <v>#N/A</v>
          </cell>
          <cell r="CQ344" t="e">
            <v>#N/A</v>
          </cell>
          <cell r="CR344">
            <v>80111600</v>
          </cell>
          <cell r="CS344" t="str">
            <v>https://community.secop.gov.co/Public/Tendering/OpportunityDetail/Index?noticeUID=CO1.NTC.9878512&amp;isFromPublicArea=True&amp;isModal=true&amp;asPopupView=true</v>
          </cell>
          <cell r="CT344" t="str">
            <v>En Ejecucion</v>
          </cell>
          <cell r="CU344">
            <v>46053</v>
          </cell>
          <cell r="CV344">
            <v>46142</v>
          </cell>
          <cell r="CW344" t="str">
            <v>ABRIL</v>
          </cell>
          <cell r="CX344" t="e">
            <v>#N/A</v>
          </cell>
          <cell r="CY344">
            <v>0</v>
          </cell>
          <cell r="CZ344" t="e">
            <v>#VALUE!</v>
          </cell>
        </row>
        <row r="345">
          <cell r="D345" t="str">
            <v>350-2026</v>
          </cell>
          <cell r="E345" t="str">
            <v>CPS-257-2026</v>
          </cell>
          <cell r="F345" t="str">
            <v>Contrato de Prestacion De Servicios De Apoyo a La Gestion</v>
          </cell>
          <cell r="G345" t="str">
            <v>Contratación directa</v>
          </cell>
          <cell r="H345" t="str">
            <v>NELSON ALEXANDER CASTRO CARRANZA</v>
          </cell>
          <cell r="I345" t="str">
            <v>Cédula</v>
          </cell>
          <cell r="J345">
            <v>1016069234</v>
          </cell>
          <cell r="K345">
            <v>3</v>
          </cell>
          <cell r="L345">
            <v>0</v>
          </cell>
          <cell r="M345" t="str">
            <v>Natural</v>
          </cell>
          <cell r="N345" t="str">
            <v>Ninguno</v>
          </cell>
          <cell r="O345">
            <v>34451</v>
          </cell>
          <cell r="P345">
            <v>46192</v>
          </cell>
          <cell r="Q345">
            <v>32</v>
          </cell>
          <cell r="R345" t="str">
            <v>TECNOLOGO EN GESTION DE SEGURIDAD EN REDES DE COMPUTADORES</v>
          </cell>
          <cell r="S345" t="str">
            <v>CARRERA 87 G Nª2A-16</v>
          </cell>
          <cell r="T345" t="str">
            <v>BELEN</v>
          </cell>
          <cell r="U345" t="str">
            <v>COLOMBIA</v>
          </cell>
          <cell r="V345" t="str">
            <v>ALEXANDERCASTRO_15@HOTMAIL.COM</v>
          </cell>
          <cell r="W345">
            <v>3058503554</v>
          </cell>
          <cell r="X345" t="str">
            <v>NA</v>
          </cell>
          <cell r="Y345" t="str">
            <v>NA</v>
          </cell>
          <cell r="Z345" t="str">
            <v>Titulo de tecnologo de 13 o mas meses de experiencia laboral (tecnico o tecnologo) o 36 meses de experiencia laboral relacionada (bachiller) (Resolución 861 de 2025)</v>
          </cell>
          <cell r="AA345" t="str">
            <v>EL CONTRATISTA se compromete a prestar a la Entidad con plena autonomía técnica y administrativa los servicios de apoyo a la gestión para la atención, diagnóstico y resolución de incidentes y requerimientos de los usuarios institucionales relacionados con servicios de tecnología de la información, asegurando la atención oportuna, el registro adecuado y el cumplimiento de los niveles de servicio establecidos, conforme a los lineamientos del Ministerio de Ciencia, Tecnología e Innovación.</v>
          </cell>
          <cell r="AB345" t="str">
            <v>2.2.1.1.Gestionar incidentes y requerimientos de usuarios institucionales mediante el registro,
clasificación, diagnóstico, documentación, cierre y control de calidad de tickets en la
herramienta de gestión de servicios, garantizando el cumplimiento de ANS, los lineamientos
ITIL y las políticas de la OTSI.
2.2.1.2.Realizar monitoreo periódico de los servicios tecnológicos institucionales, informar
novedades, hacer seguimiento a casos asignados y escalar incidentes y requerimientos a los
grupos técnicos correspondientes, asegurando correcta priorización y transferencia de
información.
2.2.1.3.Brindar soporte técnico remoto y presencial a usuarios en hardware, software, conectividad,
red, cuentas, periféricos, telefonía IP, firma digital, colaboración, antivirus y
videoconferencia; realizar mantenimientos preventivos y correctivos; y gestionar préstamos,
asignaciones y traslados de equipos según los procedimientos establecidos.
2.2.1.4.Realizar inducción sobre el uso y buen manejo de los servicios tecnológicos a usuarios nuevos
de la entidad y transferencia de conocimiento a usuarios finales en el uso de herramientas y
servicios de TI, siguiendo los lineamientos de la OTSI.
2.2.1.5.Crear y actualizar documentos (manuales, procesos, procedimientos, guías) de la base de
conocimiento de la OTSI solicitados por el supervisor, documentando soluciones aplicadas y
contribuyendo a la mejora continua del servicio.
2.2.1.6.Proponer mejoras continuas en los procedimientos para la prestación del servicio de la mesa
de servicios y apoyar la ejecución de planes de trabajo relacionados con la operación y soporte
de servicios tecnológicos institucionales.
2.2.1.7.Apoyar en la gestión del inventario de activos tecnológicos, realizando registro de equipos,
etiquetado, actualización de asignaciones, control de movimientos y devoluciones de equipos
institucionales.
2.2.1.8.Presentar informes mensuales de actividades realizadas, tickets gestionados y
documentados, instructivos, guías solicitadas, justificación de ANS incumplidos y tickets sin
cerrar, según los requerimientos del supervisor.
2.2.1.9.Apoyar a la OTSI en actividades asociadas a la gestión de servicios tecnológicos, incluyendo
prácticas ITIL, evaluación de soluciones, elaboración de estudios de mercado y fichas
técnicas, así como el apoyo técnico en procesos de contratación y ejecución de contratos
relacionados con infraestructura TI; garantizando además la aplicación de políticas de
seguridad de la información, protección de datos personales y confidencialidad, y colaborando
con los grupos técnicos y mesa de servicios para la mejora continua de los servicios
tecnológicos</v>
          </cell>
          <cell r="AC345" t="str">
            <v>2.2.1.1.Gestionar incidentes y requerimientos de usuarios institucionales mediante el registro, clasificación, diagnóstico, documentación, cierre y control de calidad de tickets en la herramienta de gestión de servicios, garantizando el cumplimiento de ANS, los lineamientos ITIL y las políticas de la OTSI.
2.2.1.2.Realizar monitoreo periódico de los servicios tecnológicos institucionales, informar novedades, hacer seguimiento a casos asignados y escalar incidentes y requerimientos a los grupos técnicos correspondientes, asegurando correcta priorización y transferencia de información.
2.2.1.3.Brindar soporte técnico remoto y presencial a usuarios en hardware, software, conectividad, red, cuentas, periféricos, telefonía IP, firma digital, colaboración, antivirus y videoconferencia; realizar mantenimientos preventivos y correctivos; y gestionar préstamos, asignaciones y traslados de equipos según los procedimientos establecidos.
2.2.1.4.Realizar inducción sobre el uso y buen manejo de los servicios tecnológicos a usuarios nuevos de la entidad y transferencia de conocimiento a usuarios finales en el uso de herramientas y servicios de TI, siguiendo los lineamientos de la OTSI.
2.2.1.5.Crear y actualizar documentos (manuales, procesos, procedimientos, guías) de la base de conocimiento de la OTSI solicitados por el supervisor, documentando soluciones aplicadas y contribuyendo a la mejora continua del servicio.
2.2.1.6.Proponer mejoras continuas en los procedimientos para la prestación del servicio de la mesa de servicios y apoyar la ejecución de planes de trabajo relacionados con la operación y soporte de servicios tecnológicos institucionales.
2.2.1.7.Apoyar en la gestión del inventario de activos tecnológicos, realizando registro de equipos, etiquetado, actualización de asignaciones, control de movimientos y devoluciones de equipos institucionales.
2.2.1.8.Presentar informes mensuales de actividades realizadas, tickets gestionados y documentados, instructivos, guías solicitadas, justificación de ANS incumplidos y tickets sin cerrar, según los requerimientos del supervisor.
2.2.1.9.Apoyar a la OTSI en actividades asociadas a la gestión de servicios tecnológicos, incluyendo prácticas ITIL, evaluación de soluciones, elaboración de estudios de mercado y fichas técnicas, así como el apoyo técnico en procesos de contratación y ejecución de contratos relacionados con infraestructura TI; garantizando además la aplicación de políticas de seguridad de la información, protección de datos personales y confidencialidad, y colaborando con los grupos técnicos y mesa de servicios para la mejora continua de los servicios tecnológicos</v>
          </cell>
          <cell r="AD345" t="str">
            <v>Oficina de Tecnologías y Sistemas de Información</v>
          </cell>
          <cell r="AE345" t="str">
            <v>ANDRES FELIPE VALENCIA LOPEZ</v>
          </cell>
          <cell r="AF345">
            <v>75097407</v>
          </cell>
          <cell r="AG345" t="str">
            <v>Secretaria General</v>
          </cell>
          <cell r="AH345">
            <v>46051</v>
          </cell>
          <cell r="AI345">
            <v>46055</v>
          </cell>
          <cell r="AJ345">
            <v>46235</v>
          </cell>
          <cell r="AK345">
            <v>180</v>
          </cell>
          <cell r="AL345">
            <v>20349774</v>
          </cell>
          <cell r="AM345" t="str">
            <v>No</v>
          </cell>
          <cell r="AN345">
            <v>3391629</v>
          </cell>
          <cell r="AS345" t="str">
            <v>INVERSION</v>
          </cell>
          <cell r="AT345" t="str">
            <v>NACION</v>
          </cell>
          <cell r="AU345" t="str">
            <v>No</v>
          </cell>
          <cell r="AW345" t="str">
            <v>Supervisión</v>
          </cell>
          <cell r="AX345" t="str">
            <v>JOSE IGNACION ESPAÑOL PEREZ</v>
          </cell>
          <cell r="AY345" t="str">
            <v>Cédula</v>
          </cell>
          <cell r="AZ345">
            <v>79873235</v>
          </cell>
          <cell r="BA345">
            <v>7</v>
          </cell>
          <cell r="BB345">
            <v>0</v>
          </cell>
          <cell r="BC345">
            <v>46055</v>
          </cell>
          <cell r="BD345">
            <v>46055</v>
          </cell>
          <cell r="BE345" t="str">
            <v>SEGUROS DEL ESTADO S.A.</v>
          </cell>
          <cell r="BF345" t="str">
            <v>2 CUMPLIMIENTO</v>
          </cell>
          <cell r="BG345" t="str">
            <v>1 PÓLIZA</v>
          </cell>
          <cell r="CJ345">
            <v>46235</v>
          </cell>
          <cell r="CK345">
            <v>0</v>
          </cell>
          <cell r="CN345">
            <v>20349774</v>
          </cell>
          <cell r="CO345" t="e">
            <v>#N/A</v>
          </cell>
          <cell r="CP345" t="e">
            <v>#N/A</v>
          </cell>
          <cell r="CQ345" t="e">
            <v>#N/A</v>
          </cell>
          <cell r="CR345">
            <v>80111600</v>
          </cell>
          <cell r="CS345" t="str">
            <v>https://community.secop.gov.co/Public/Tendering/OpportunityDetail/Index?noticeUID=CO1.NTC.9878641&amp;isFromPublicArea=True&amp;isModal=true&amp;asPopupView=true</v>
          </cell>
          <cell r="CT345" t="str">
            <v>En Ejecucion</v>
          </cell>
          <cell r="CU345">
            <v>46081</v>
          </cell>
          <cell r="CV345">
            <v>46081</v>
          </cell>
          <cell r="CW345" t="str">
            <v>FEBRERO</v>
          </cell>
          <cell r="CX345" t="e">
            <v>#N/A</v>
          </cell>
          <cell r="CY345">
            <v>8</v>
          </cell>
          <cell r="CZ345" t="e">
            <v>#VALUE!</v>
          </cell>
        </row>
        <row r="346">
          <cell r="D346" t="str">
            <v>351-2026</v>
          </cell>
          <cell r="E346" t="str">
            <v>CPS-258-2026</v>
          </cell>
          <cell r="F346" t="str">
            <v>Contrato de Prestacion De Servicios Profesionales</v>
          </cell>
          <cell r="G346" t="str">
            <v>Contratación directa</v>
          </cell>
          <cell r="H346" t="str">
            <v>LUZ ADRIANA REMOLINA LEON
CEDIDO A:
BIBIANA CATHERINE VARGAS</v>
          </cell>
          <cell r="I346" t="str">
            <v>Cédula</v>
          </cell>
          <cell r="J346">
            <v>1014192436</v>
          </cell>
          <cell r="K346">
            <v>2</v>
          </cell>
          <cell r="L346" t="str">
            <v>FEMENINO</v>
          </cell>
          <cell r="M346" t="str">
            <v>Natural</v>
          </cell>
          <cell r="N346" t="str">
            <v>Ninguno</v>
          </cell>
          <cell r="O346">
            <v>32264</v>
          </cell>
          <cell r="P346">
            <v>46192</v>
          </cell>
          <cell r="Q346">
            <v>38</v>
          </cell>
          <cell r="R346" t="str">
            <v xml:space="preserve">PSICOLOGO </v>
          </cell>
          <cell r="S346" t="str">
            <v xml:space="preserve">CARRERA 97  # 24 B 86 CONJUNTO COFRADIA / MANZANA 44 / CASA 24 </v>
          </cell>
          <cell r="T346" t="str">
            <v>BOGOTA D.C.</v>
          </cell>
          <cell r="U346" t="str">
            <v>COLOMBIA</v>
          </cell>
          <cell r="V346" t="str">
            <v>CATHERINEE.VARGAS@GMAIL.COM</v>
          </cell>
          <cell r="W346">
            <v>3102477635</v>
          </cell>
          <cell r="X346" t="str">
            <v>NA</v>
          </cell>
          <cell r="Y346" t="str">
            <v>NA</v>
          </cell>
          <cell r="Z346" t="str">
            <v>Titulo profesional + titulo especializacion de 22 meses de experiencia profesional a 32 meses de experiencia profesional (Resolución 861 de 2025)</v>
          </cell>
          <cell r="AA346" t="str">
            <v>El /La CONTRATISTA se obliga a prestar a la ENTIDAD, con plena autonomía, técnica y administrativa los servicios profesionales especializados para gestionar las actividades, orientadas a la planeación, ejecución y seguimiento de estrategias para el fortalecimiento del capital humano de la entidad.</v>
          </cell>
          <cell r="AB346" t="str">
            <v>2.2.2.1 Apoyar las actividades enmarcadas en el programa de medicina preventiva y el sistema de
vigilancia epidemiológica de riesgo psicosocial del ministerio y el marco legal vigente en dicha
materia.
2.2.2.2 Apoyar en la planeación y ejecución de actividades y estrategias que se establezcan para la
intervención de la batería de riesgo psicosocial.
2.2.2.3 Brindar soporte y acompañamiento a actividades individuales y/o grupales que se realizan para la
intervención del riesgo psicosocial y la promoción de la salud mental dando cumplimiento a las
disposiciones de la Resolución 2404 de 2019.
2.2.2.4 Apoyar el desarrollo de estrategias de abordaje e intervención de los casos blancos identificados
de conformidad con los resultados del diagnóstico de riesgo psicosocial del Ministerio.
2.2.2.5 Acompañar el seguimiento a casos con recomendaciones médicas asociadas a riesgo
psicosocial.
2.2.2.6 Apoyar actividades relacionadas con capacitaciones dirigidas a los integrantes del Comité de
Convivencia Laboral de la Entidad relacionadas con resolución de conflictos, conciliación,
liderazgo en el Comité de Convivencia Laboral, Comunicación asertiva organizacional, Manejo
del estrés, etc.
2.2.2.7 Apoyar las acciones relacionadas con el salario emocional de la Entidad, mediante actividades
que fortalezcan el sentido de pertenencia institucional y familiar.
2.2.2.8 Acompañar la ejecución del Plan de Bienestar Institucional, atendiendo los resultados arrojados
en el diagnóstico de necesidades de bienestar.
2.2.2.9 Apoyar el desarrollo de las actividades del Sistema de Gestión de Seguridad y Salud en el
Trabajo y demás actividades de promoción y prevención de la salud mental.
2.2.2.10 Elaborar y formular el plan anual de trabajo del Sistema de Gestión de Seguridad y salud en el
Trabajo, así como las actividades de seguimiento y reporte de indicadores de gestión.
2.2.2.11 Proponer, elaborar y realizar divulgación de protocolos, manuales y procedimientos derivados de
la administración Sistema de Gestión de Seguridad y Salud en el Trabajo de la Entidad.</v>
          </cell>
          <cell r="AC346" t="str">
            <v>2.2.2.1 Apoyar las actividades enmarcadas en el programa de medicina preventiva y el sistema de vigilancia epidemiológica de riesgo psicosocial del ministerio y el marco legal vigente en dicha materia.
2.2.2.2 Apoyar en la planeación y ejecución de actividades y estrategias que se establezcan para la intervención de la batería de riesgo psicosocial.
2.2.2.3 Brindar soporte y acompañamiento a actividades individuales y/o grupales que se realizan para la intervención del riesgo psicosocial y la promoción de la salud mental dando cumplimiento a las disposiciones de la Resolución 2404 de 2019.
2.2.2.4 Apoyar el desarrollo de estrategias de abordaje e intervención de los casos blancos identificados de conformidad con los resultados del diagnóstico de riesgo psicosocial del Ministerio.
2.2.2.5 Acompañar el seguimiento a casos con recomendaciones médicas asociadas a riesgo psicosocial.
2.2.2.6 Apoyar actividades relacionadas con capacitaciones dirigidas a los integrantes del Comité de Convivencia Laboral de la Entidad relacionadas con resolución de conflictos, conciliación, liderazgo en el Comité de Convivencia Laboral, Comunicación asertiva organizacional, Manejo del estrés, etc.
2.2.2.7 Apoyar las acciones relacionadas con el salario emocional de la Entidad, mediante actividades que fortalezcan el sentido de pertenencia institucional y familiar.
2.2.2.8 Acompañar la ejecución del Plan de Bienestar Institucional, atendiendo los resultados arrojados en el diagnóstico de necesidades de bienestar.
2.2.2.9 Apoyar el desarrollo de las actividades del Sistema de Gestión de Seguridad y Salud en el Trabajo y demás actividades de promoción y prevención de la salud mental.
2.2.2.10 Elaborar y formular el plan anual de trabajo del Sistema de Gestión de Seguridad y salud en el Trabajo, así como las actividades de seguimiento y reporte de indicadores de gestión.
2.2.2.11 Proponer, elaborar y realizar divulgación de protocolos, manuales y procedimientos derivados de la administración Sistema de Gestión de Seguridad y Salud en el Trabajo de la Entidad.</v>
          </cell>
          <cell r="AD346" t="str">
            <v>Dirección de Talento Humano</v>
          </cell>
          <cell r="AE346" t="str">
            <v>ANDRES FELIPE VALENCIA LOPEZ</v>
          </cell>
          <cell r="AF346">
            <v>75097407</v>
          </cell>
          <cell r="AG346" t="str">
            <v>Secretaria General</v>
          </cell>
          <cell r="AH346">
            <v>46051</v>
          </cell>
          <cell r="AI346">
            <v>46052</v>
          </cell>
          <cell r="AJ346">
            <v>46232</v>
          </cell>
          <cell r="AK346">
            <v>180</v>
          </cell>
          <cell r="AL346">
            <v>51000000</v>
          </cell>
          <cell r="AM346" t="str">
            <v>No</v>
          </cell>
          <cell r="AN346">
            <v>8500000</v>
          </cell>
          <cell r="AS346" t="str">
            <v>INVERSION</v>
          </cell>
          <cell r="AT346" t="str">
            <v>NACION</v>
          </cell>
          <cell r="AU346" t="str">
            <v>No</v>
          </cell>
          <cell r="AW346" t="str">
            <v>Supervisión</v>
          </cell>
          <cell r="AX346" t="str">
            <v>FELIPE ALEJANDRO GONZALEZ SABOGAL</v>
          </cell>
          <cell r="AY346" t="str">
            <v>Cédula</v>
          </cell>
          <cell r="AZ346">
            <v>1110464163</v>
          </cell>
          <cell r="BA346">
            <v>3</v>
          </cell>
          <cell r="BB346" t="str">
            <v>Director de Talento Humano</v>
          </cell>
          <cell r="BC346">
            <v>46052</v>
          </cell>
          <cell r="BD346">
            <v>46051</v>
          </cell>
          <cell r="BE346" t="str">
            <v>SEGUROS DEL ESTADO S.A.</v>
          </cell>
          <cell r="BF346" t="str">
            <v>2 CUMPLIMIENTO</v>
          </cell>
          <cell r="BG346" t="str">
            <v>1 PÓLIZA</v>
          </cell>
          <cell r="CD346">
            <v>46107</v>
          </cell>
          <cell r="CJ346">
            <v>46232</v>
          </cell>
          <cell r="CK346">
            <v>0</v>
          </cell>
          <cell r="CM346" t="str">
            <v>CEDIDO A:
BIBIANA CATHERINE VARGAS</v>
          </cell>
          <cell r="CN346">
            <v>51000000</v>
          </cell>
          <cell r="CO346" t="e">
            <v>#N/A</v>
          </cell>
          <cell r="CP346" t="e">
            <v>#N/A</v>
          </cell>
          <cell r="CQ346" t="e">
            <v>#N/A</v>
          </cell>
          <cell r="CR346">
            <v>80111600</v>
          </cell>
          <cell r="CS346" t="str">
            <v>https://community.secop.gov.co/Public/Tendering/OpportunityDetail/Index?noticeUID=CO1.NTC.9878071&amp;isFromPublicArea=True&amp;isModal=true&amp;asPopupView=true</v>
          </cell>
          <cell r="CT346" t="str">
            <v>En Ejecucion</v>
          </cell>
          <cell r="CU346">
            <v>46053</v>
          </cell>
          <cell r="CV346">
            <v>46112</v>
          </cell>
          <cell r="CW346" t="str">
            <v>ENERO</v>
          </cell>
          <cell r="CX346" t="e">
            <v>#N/A</v>
          </cell>
          <cell r="CY346">
            <v>9</v>
          </cell>
          <cell r="CZ346" t="e">
            <v>#VALUE!</v>
          </cell>
        </row>
        <row r="347">
          <cell r="D347" t="str">
            <v>352-2026</v>
          </cell>
          <cell r="E347" t="str">
            <v>CPS-STR-031-2026</v>
          </cell>
          <cell r="F347" t="str">
            <v>Contrato de Prestacion De Servicios De Apoyo a La Gestion</v>
          </cell>
          <cell r="G347" t="str">
            <v>Contratación directa</v>
          </cell>
          <cell r="H347" t="str">
            <v>ERICK HAZANN ZARTO GIL</v>
          </cell>
          <cell r="I347" t="str">
            <v>Cédula</v>
          </cell>
          <cell r="J347">
            <v>1021671011</v>
          </cell>
          <cell r="K347">
            <v>7</v>
          </cell>
          <cell r="L347">
            <v>0</v>
          </cell>
          <cell r="M347" t="str">
            <v>Natural</v>
          </cell>
          <cell r="N347" t="str">
            <v>Ninguno</v>
          </cell>
          <cell r="O347">
            <v>0</v>
          </cell>
          <cell r="P347">
            <v>46192</v>
          </cell>
          <cell r="Q347">
            <v>126</v>
          </cell>
          <cell r="R347" t="str">
            <v/>
          </cell>
          <cell r="S347" t="str">
            <v/>
          </cell>
          <cell r="T347" t="str">
            <v/>
          </cell>
          <cell r="U347" t="str">
            <v>COLOMBIA</v>
          </cell>
          <cell r="V347" t="str">
            <v/>
          </cell>
          <cell r="W347">
            <v>0</v>
          </cell>
          <cell r="X347" t="str">
            <v/>
          </cell>
          <cell r="Y347">
            <v>0</v>
          </cell>
          <cell r="Z347">
            <v>0</v>
          </cell>
          <cell r="AC347" t="str">
            <v/>
          </cell>
          <cell r="AD347" t="str">
            <v>Secretaría Técnica OCAD-SGR</v>
          </cell>
          <cell r="AE347" t="str">
            <v>CAROLINA OTILIA MONTEALEGRE CASTILLO</v>
          </cell>
          <cell r="AF347">
            <v>20928128</v>
          </cell>
          <cell r="AG347" t="str">
            <v>Secretaría Técnica OCAD-SGR</v>
          </cell>
          <cell r="AH347">
            <v>46051</v>
          </cell>
          <cell r="AI347">
            <v>46055</v>
          </cell>
          <cell r="AJ347">
            <v>46235</v>
          </cell>
          <cell r="AK347">
            <v>180</v>
          </cell>
          <cell r="AL347">
            <v>18504864</v>
          </cell>
          <cell r="AM347" t="str">
            <v>No</v>
          </cell>
          <cell r="AN347">
            <v>3084144</v>
          </cell>
          <cell r="AT347" t="str">
            <v>REGALIAS</v>
          </cell>
          <cell r="AU347" t="str">
            <v>No</v>
          </cell>
          <cell r="AW347" t="str">
            <v>Supervisión</v>
          </cell>
          <cell r="AX347" t="str">
            <v>CAROLINA OTILIA MONTEALEGRE CASTILLO</v>
          </cell>
          <cell r="AY347" t="str">
            <v>Cédula</v>
          </cell>
          <cell r="AZ347">
            <v>20928128</v>
          </cell>
          <cell r="BA347">
            <v>0</v>
          </cell>
          <cell r="BB347" t="str">
            <v>Director de Gestión de Recursos para la Ciencia la Tecnologia e Innovacion (CTeI)</v>
          </cell>
          <cell r="CJ347">
            <v>46235</v>
          </cell>
          <cell r="CK347">
            <v>0</v>
          </cell>
          <cell r="CN347">
            <v>18504864</v>
          </cell>
          <cell r="CO347" t="e">
            <v>#N/A</v>
          </cell>
          <cell r="CP347" t="e">
            <v>#N/A</v>
          </cell>
          <cell r="CQ347" t="e">
            <v>#N/A</v>
          </cell>
          <cell r="CS347" t="str">
            <v>https://community.secop.gov.co/Public/Tendering/OpportunityDetail/Index?noticeUID=CO1.NTC.9877780&amp;isFromPublicArea=True&amp;isModal=true&amp;asPopupView=true</v>
          </cell>
          <cell r="CX347" t="e">
            <v>#N/A</v>
          </cell>
          <cell r="CY347">
            <v>4</v>
          </cell>
          <cell r="CZ347">
            <v>0</v>
          </cell>
        </row>
        <row r="348">
          <cell r="D348" t="str">
            <v>353-2026</v>
          </cell>
          <cell r="E348" t="str">
            <v>CPS-259-2026</v>
          </cell>
          <cell r="F348" t="str">
            <v>Contrato de Prestacion De Servicios De Apoyo a La Gestion</v>
          </cell>
          <cell r="G348" t="str">
            <v>Contratación directa</v>
          </cell>
          <cell r="H348" t="str">
            <v>VICTOR ALFONSO MACUALO SUAREZ</v>
          </cell>
          <cell r="I348" t="str">
            <v>Cédula</v>
          </cell>
          <cell r="J348">
            <v>1098634928</v>
          </cell>
          <cell r="K348">
            <v>8</v>
          </cell>
          <cell r="L348" t="str">
            <v>MASCULINO</v>
          </cell>
          <cell r="M348" t="str">
            <v>Natural</v>
          </cell>
          <cell r="N348" t="str">
            <v>Ninguno</v>
          </cell>
          <cell r="O348">
            <v>31766</v>
          </cell>
          <cell r="P348">
            <v>46192</v>
          </cell>
          <cell r="Q348">
            <v>39</v>
          </cell>
          <cell r="R348" t="str">
            <v>BACHILLER</v>
          </cell>
          <cell r="S348" t="str">
            <v xml:space="preserve">CALLE 11 B BIS  # 78 23 TORRE 3 APARTAMENTO 304 CASTILLA KENNEDY </v>
          </cell>
          <cell r="T348" t="str">
            <v>BOGOTA D.C.</v>
          </cell>
          <cell r="U348" t="str">
            <v>COLOMBIA</v>
          </cell>
          <cell r="V348" t="str">
            <v>VIALMASU@HOTMAIL.COM</v>
          </cell>
          <cell r="W348">
            <v>3006038381</v>
          </cell>
          <cell r="X348" t="str">
            <v>NA</v>
          </cell>
          <cell r="Y348" t="str">
            <v>NA</v>
          </cell>
          <cell r="Z348" t="str">
            <v>Titulo de tecnico de 0 a 12 meses de experiencia laboral (tecnico o tecnologo) o 24 meses de experiencia laboral relacionada (bachiller) (Resolución 861 de 2025)</v>
          </cell>
          <cell r="AA348" t="str">
            <v>EL CONTRATISTA se compromete a prestar a la Entidad con plena autonomía técnica y administrativa los servicios de apoyo a la gestión para la atención, diagnóstico y resolución de incidentes y requerimientos de los usuarios institucionales relacionados con servicios de tecnología de la información, asegurando la atención oportuna, el registro adecuado y el cumplimiento de los niveles de servicio establecidos, conforme a los lineamientos del Ministerio de Ciencia, Tecnología e Innovación.</v>
          </cell>
          <cell r="AB348" t="str">
            <v>2.2.1.1.Recepcionar los requerimientos, incidentes y solicitudes de servicio reportados por los
usuarios del ministerio a través de los canales establecidos de la herramienta de gestión de
Mesa de Ayuda (Ticketera).
2.2.1.2.Realizar el primer filtro y diagnóstico básico de los incidentes reportados, ejecutando
procedimientos estandarizados como verificación de conexiones físicas (cableado de red y
periféricos), validación de encendido de equipos y reinicio de sistemas.
2.2.1.3.Brindar orientación y soporte funcional básico a los usuarios en el manejo de herramientas
de ofimática (correo electrónico institucional y demás) y navegación web.
2.2.1.4.Direccionar o escalar a los grupos resolutores especializados (Nivel 2 o 3) aquellos incidentes
que, por su complejidad técnica o requerimiento de permisos elevados, no puedan ser
solucionados en el primer nivel, asegurando el registro de las solicitudes elevadas.
2.2.1.5.Apoyar en procedimientos básicos de gestión de usuarios, como desbloqueo de cuentas o
restablecimiento de contraseñas, siguiendo los protocolos de seguridad de la información de
la OTSI.
2.2.1.6.Realizar seguimiento a los tickets abiertos para informar al usuario sobre el estado de su
solicitud y apoyar en la confirmación de cierre de casos una vez solucionados (encuestas de
satisfacción).
2.2.1.7.Apoyar en la verificación física básica de inventarios de equipos de cómputo (mouse, teclados,
pantallas) cuando sea requerido por la supervisión para la atención de solicitudes.
2.2.1.8.Presentar informes mensuales de actividades de las gestiones básicas atendidas como tickets
gestionados y documentados, instructivos, guías solicitadas y tickets sin cerrar, según los
requerimientos del supervisor.</v>
          </cell>
          <cell r="AC348" t="str">
            <v>2.2.1.1.Recepcionar los requerimientos, incidentes y solicitudes de servicio reportados por los usuarios del ministerio a través de los canales establecidos de la herramienta de gestión de Mesa de Ayuda (Ticketera).
2.2.1.2.Realizar el primer filtro y diagnóstico básico de los incidentes reportados, ejecutando procedimientos estandarizados como verificación de conexiones físicas (cableado de red y periféricos), validación de encendido de equipos y reinicio de sistemas.
2.2.1.3.Brindar orientación y soporte funcional básico a los usuarios en el manejo de herramientas de ofimática (correo electrónico institucional y demás) y navegación web.
2.2.1.4.Direccionar o escalar a los grupos resolutores especializados (Nivel 2 o 3) aquellos incidentes que, por su complejidad técnica o requerimiento de permisos elevados, no puedan ser solucionados en el primer nivel, asegurando el registro de las solicitudes elevadas.
2.2.1.5.Apoyar en procedimientos básicos de gestión de usuarios, como desbloqueo de cuentas o restablecimiento de contraseñas, siguiendo los protocolos de seguridad de la información de la OTSI.
2.2.1.6.Realizar seguimiento a los tickets abiertos para informar al usuario sobre el estado de su solicitud y apoyar en la confirmación de cierre de casos una vez solucionados (encuestas de satisfacción).
2.2.1.7.Apoyar en la verificación física básica de inventarios de equipos de cómputo (mouse, teclados, pantallas) cuando sea requerido por la supervisión para la atención de solicitudes.
2.2.1.8.Presentar informes mensuales de actividades de las gestiones básicas atendidas como tickets gestionados y documentados, instructivos, guías solicitadas y tickets sin cerrar, según los requerimientos del supervisor.</v>
          </cell>
          <cell r="AD348" t="str">
            <v>Oficina de Tecnologías y Sistemas de Información</v>
          </cell>
          <cell r="AE348" t="str">
            <v>ANDRES FELIPE VALENCIA LOPEZ</v>
          </cell>
          <cell r="AF348">
            <v>75097407</v>
          </cell>
          <cell r="AG348" t="str">
            <v>Secretaria General</v>
          </cell>
          <cell r="AH348">
            <v>46051</v>
          </cell>
          <cell r="AI348">
            <v>46052</v>
          </cell>
          <cell r="AJ348">
            <v>46232</v>
          </cell>
          <cell r="AK348">
            <v>180</v>
          </cell>
          <cell r="AL348">
            <v>18504864</v>
          </cell>
          <cell r="AM348" t="str">
            <v>No</v>
          </cell>
          <cell r="AN348">
            <v>3084144</v>
          </cell>
          <cell r="AS348" t="str">
            <v>INVERSION</v>
          </cell>
          <cell r="AT348" t="str">
            <v>NACION</v>
          </cell>
          <cell r="AU348" t="str">
            <v>No</v>
          </cell>
          <cell r="AW348" t="str">
            <v>Supervisión</v>
          </cell>
          <cell r="AX348" t="str">
            <v>JOSE IGNACION ESPAÑOL PEREZ</v>
          </cell>
          <cell r="AY348" t="str">
            <v>Cédula</v>
          </cell>
          <cell r="AZ348">
            <v>79873235</v>
          </cell>
          <cell r="BA348">
            <v>7</v>
          </cell>
          <cell r="BB348">
            <v>0</v>
          </cell>
          <cell r="BC348">
            <v>46052</v>
          </cell>
          <cell r="BD348">
            <v>46051</v>
          </cell>
          <cell r="BE348" t="str">
            <v>SEGUROS DEL ESTADO S.A.</v>
          </cell>
          <cell r="BF348" t="str">
            <v>2 CUMPLIMIENTO</v>
          </cell>
          <cell r="BG348" t="str">
            <v>1 PÓLIZA</v>
          </cell>
          <cell r="CJ348">
            <v>46232</v>
          </cell>
          <cell r="CK348">
            <v>0</v>
          </cell>
          <cell r="CN348">
            <v>18504864</v>
          </cell>
          <cell r="CO348" t="e">
            <v>#N/A</v>
          </cell>
          <cell r="CP348" t="e">
            <v>#N/A</v>
          </cell>
          <cell r="CQ348" t="e">
            <v>#N/A</v>
          </cell>
          <cell r="CR348">
            <v>80111600</v>
          </cell>
          <cell r="CS348" t="str">
            <v>https://community.secop.gov.co/Public/Tendering/OpportunityDetail/Index?noticeUID=CO1.NTC.9884825&amp;isFromPublicArea=True&amp;isModal=true&amp;asPopupView=true</v>
          </cell>
          <cell r="CT348" t="str">
            <v>En Ejecucion</v>
          </cell>
          <cell r="CU348">
            <v>46053</v>
          </cell>
          <cell r="CW348" t="str">
            <v>ENERO</v>
          </cell>
          <cell r="CX348" t="e">
            <v>#N/A</v>
          </cell>
          <cell r="CY348">
            <v>3</v>
          </cell>
          <cell r="CZ348" t="e">
            <v>#VALUE!</v>
          </cell>
        </row>
        <row r="349">
          <cell r="D349" t="str">
            <v>354-2026</v>
          </cell>
          <cell r="E349" t="str">
            <v>CPS-260-2026</v>
          </cell>
          <cell r="F349" t="str">
            <v>Contrato de Prestacion De Servicios Profesionales</v>
          </cell>
          <cell r="G349" t="str">
            <v>Contratación directa</v>
          </cell>
          <cell r="H349" t="str">
            <v>JONATHAN ESTEBAN GORDILLO SANCHEZ</v>
          </cell>
          <cell r="I349" t="str">
            <v>Cédula</v>
          </cell>
          <cell r="J349">
            <v>1014232783</v>
          </cell>
          <cell r="K349">
            <v>6</v>
          </cell>
          <cell r="L349" t="str">
            <v>MASCULINO</v>
          </cell>
          <cell r="M349" t="str">
            <v>Natural</v>
          </cell>
          <cell r="N349" t="str">
            <v>Ninguno</v>
          </cell>
          <cell r="O349">
            <v>33744</v>
          </cell>
          <cell r="P349">
            <v>46192</v>
          </cell>
          <cell r="Q349">
            <v>34</v>
          </cell>
          <cell r="R349" t="str">
            <v>PROFESIONAL EN CIENCIA DE LA INFORMACION -BIBLIOTECOLOGO(A)</v>
          </cell>
          <cell r="S349" t="str">
            <v xml:space="preserve">CALLE 25 B  # 70 B 50 INTERIOR 1 1503 </v>
          </cell>
          <cell r="T349" t="str">
            <v>BOGOTA D.C.</v>
          </cell>
          <cell r="U349" t="str">
            <v>COLOMBIA</v>
          </cell>
          <cell r="V349" t="str">
            <v>JHONY.GORDILLO@GMAIL.COM</v>
          </cell>
          <cell r="W349">
            <v>3125379150</v>
          </cell>
          <cell r="X349" t="str">
            <v>NA</v>
          </cell>
          <cell r="Y349" t="str">
            <v>NA</v>
          </cell>
          <cell r="Z349" t="str">
            <v>Titulo profesional + titulo especializacion de 22 meses de experiencia profesional a 32 meses de experiencia profesional (Resolución 861 de 2025)</v>
          </cell>
          <cell r="AA349" t="str">
            <v>Prestar a la entidad con plena autonomía técnica y administrativa servicios profesionales especializados a la Dirección de Ciencia para apoyar en el análisis y medición de la producción en Ciencia, Tecnología e Innovación CTeI, mediante la implementación de modelos cienciométricos y bibliométricos alternativos, orientados al fortalecimiento de actores del SNCTeI</v>
          </cell>
          <cell r="AB349" t="str">
            <v>2.2.1. Apoyar la construcción de la política y modelos de medición para la consolidación de capacidades del
Sistema Nacional de Ciencia, Tecnología e Innovación – SNCTI, a través del desarrollo de la Convocatoria
Nacional de revistas indexadas y homologadas.
2.2.2. Brindar apoyo para el análisis y evaluación de manera periódica a las diferentes métricas de tendencia
mundial sobre la medición de las Capacidades del Sistema Nacional de Ciencia, Tecnología e Innovación –
SNCTeI.
2.2.3. Brindar apoyo para el análisis y evaluación de manera periódica a la construcción, metodología e
implementación de las operaciones estadísticas para: grupos de investigación, investigadores y revistas
científicas nacionales.
2.2.4. Apoyar a la Dirección de Ciencia en el proceso de medición e indexación de revistas científicas
colombianas.
2.2.5. Generar información para la construcción de indicadores sobre las capacidades del Sistema Nacional de
Ciencia Tecnología e Innovación.
2.2.6. Apoyar la validación técnica del desarrollo de las Convocatorias de Medición de Revistas del SNCTI.
2.2.7. Adelantar seguimiento y atención de solicitudes al proceso de convocatorias de publicaciones y
aclaración de las mismas.
2.2.8. Asesorar y asistir en la gestión de espacios de socialización relacionados con los modelos de medición y
clasificación del SNCTeI.
2.2.9. Recolectar la información requerida para el desarrollo de presentaciones y eventos solicitados por la
Dirección de Ciencia en el marco de convocatorias que realice el Ministerio.
2.2.10. Hacer seguimiento al funcionamiento de los aplicativos que soportan los procesos de los modelos
cienciométricos.
2.2.11. Asistir y participar en los consejos, comités, comisiones, reuniones, mesas y/o demás espacios que
indique el supervisor del contrato o que sean convocados y que se encuentren relacionados con el objeto y
obligaciones contractuales.
2.2.12. Elaborar y entregar informes resultados de los diferentes procesos que incluyan metas e indicadores.</v>
          </cell>
          <cell r="AC349" t="str">
            <v>2.2.1. Apoyar la construcción de la política y modelos de medición para la consolidación de capacidades del Sistema Nacional de Ciencia, Tecnología e Innovación – SNCTI, a través del desarrollo de la Convocatoria Nacional de revistas indexadas y homologadas.
2.2.2. Brindar apoyo para el análisis y evaluación de manera periódica a las diferentes métricas de tendencia mundial sobre la medición de las Capacidades del Sistema Nacional de Ciencia, Tecnología e Innovación – SNCTeI.
2.2.3. Brindar apoyo para el análisis y evaluación de manera periódica a la construcción, metodología e implementación de las operaciones estadísticas para: grupos de investigación, investigadores y revistas científicas nacionales.
2.2.4. Apoyar a la Dirección de Ciencia en el proceso de medición e indexación de revistas científicas colombianas.
2.2.5. Generar información para la construcción de indicadores sobre las capacidades del Sistema Nacional de Ciencia Tecnología e Innovación.
2.2.6. Apoyar la validación técnica del desarrollo de las Convocatorias de Medición de Revistas del SNCTI.
2.2.7. Adelantar seguimiento y atención de solicitudes al proceso de convocatorias de publicaciones y aclaración de las mismas.
2.2.8. Asesorar y asistir en la gestión de espacios de socialización relacionados con los modelos de medición y clasificación del SNCTeI.
2.2.9. Recolectar la información requerida para el desarrollo de presentaciones y eventos solicitados por la Dirección de Ciencia en el marco de convocatorias que realice el Ministerio.
2.2.10. Hacer seguimiento al funcionamiento de los aplicativos que soportan los procesos de los modelos cienciométricos.
2.2.11. Asistir y participar en los consejos, comités, comisiones, reuniones, mesas y/o demás espacios que indique el supervisor del contrato o que sean convocados y que se encuentren relacionados con el objeto y obligaciones contractuales.
2.2.12. Elaborar y entregar informes resultados de los diferentes procesos que incluyan metas e indicadores.</v>
          </cell>
          <cell r="AD349" t="str">
            <v>Dirección de Ciencia</v>
          </cell>
          <cell r="AE349" t="str">
            <v>ANDRES FELIPE VALENCIA LOPEZ</v>
          </cell>
          <cell r="AF349">
            <v>75097407</v>
          </cell>
          <cell r="AG349" t="str">
            <v>Secretaria General</v>
          </cell>
          <cell r="AH349">
            <v>46051</v>
          </cell>
          <cell r="AI349">
            <v>46052</v>
          </cell>
          <cell r="AJ349">
            <v>46232</v>
          </cell>
          <cell r="AK349">
            <v>180</v>
          </cell>
          <cell r="AL349">
            <v>47740500</v>
          </cell>
          <cell r="AM349" t="str">
            <v>No</v>
          </cell>
          <cell r="AN349">
            <v>7956750</v>
          </cell>
          <cell r="AS349" t="str">
            <v>INVERSION</v>
          </cell>
          <cell r="AT349" t="str">
            <v>NACION</v>
          </cell>
          <cell r="AU349" t="str">
            <v>No</v>
          </cell>
          <cell r="AW349" t="str">
            <v>Supervisión</v>
          </cell>
          <cell r="AX349" t="str">
            <v xml:space="preserve">KEVIN FERNANDO HENAO MARTINEZ </v>
          </cell>
          <cell r="AY349" t="str">
            <v>Cédula</v>
          </cell>
          <cell r="AZ349">
            <v>1152202917</v>
          </cell>
          <cell r="BA349">
            <v>9</v>
          </cell>
          <cell r="BB349" t="str">
            <v>Asesor, Código 1020 Grado 13</v>
          </cell>
          <cell r="BC349">
            <v>46052</v>
          </cell>
          <cell r="BD349">
            <v>46051</v>
          </cell>
          <cell r="BE349" t="str">
            <v>SEGUROS DEL ESTADO S.A.</v>
          </cell>
          <cell r="BF349" t="str">
            <v>2 CUMPLIMIENTO</v>
          </cell>
          <cell r="BG349" t="str">
            <v>1 PÓLIZA</v>
          </cell>
          <cell r="CJ349">
            <v>46232</v>
          </cell>
          <cell r="CK349">
            <v>0</v>
          </cell>
          <cell r="CN349">
            <v>47740500</v>
          </cell>
          <cell r="CO349" t="e">
            <v>#N/A</v>
          </cell>
          <cell r="CP349" t="e">
            <v>#N/A</v>
          </cell>
          <cell r="CQ349" t="e">
            <v>#N/A</v>
          </cell>
          <cell r="CR349">
            <v>80111600</v>
          </cell>
          <cell r="CS349" t="str">
            <v>https://community.secop.gov.co/Public/Tendering/OpportunityDetail/Index?noticeUID=CO1.NTC.9890211&amp;isFromPublicArea=True&amp;isModal=true&amp;asPopupView=true</v>
          </cell>
          <cell r="CT349" t="str">
            <v>En Ejecucion</v>
          </cell>
          <cell r="CU349">
            <v>46053</v>
          </cell>
          <cell r="CW349" t="str">
            <v>ENERO</v>
          </cell>
          <cell r="CX349" t="e">
            <v>#N/A</v>
          </cell>
          <cell r="CY349">
            <v>5</v>
          </cell>
          <cell r="CZ349" t="e">
            <v>#VALUE!</v>
          </cell>
        </row>
        <row r="350">
          <cell r="D350" t="str">
            <v>355-2026</v>
          </cell>
          <cell r="E350" t="str">
            <v>CPS-261-2026</v>
          </cell>
          <cell r="F350" t="str">
            <v>Contrato de Prestacion De Servicios Profesionales</v>
          </cell>
          <cell r="G350" t="str">
            <v>Contratación directa</v>
          </cell>
          <cell r="H350" t="str">
            <v>ANGELA ROCIO CAMACHO GOMEZ</v>
          </cell>
          <cell r="I350" t="str">
            <v>Cédula</v>
          </cell>
          <cell r="J350">
            <v>1118563896</v>
          </cell>
          <cell r="K350">
            <v>7</v>
          </cell>
          <cell r="L350">
            <v>0</v>
          </cell>
          <cell r="M350" t="str">
            <v>Natural</v>
          </cell>
          <cell r="N350" t="str">
            <v>Ninguno</v>
          </cell>
          <cell r="O350">
            <v>35102</v>
          </cell>
          <cell r="P350">
            <v>46192</v>
          </cell>
          <cell r="Q350">
            <v>30</v>
          </cell>
          <cell r="R350" t="str">
            <v>SOCIOLOGO(A)</v>
          </cell>
          <cell r="S350" t="str">
            <v>CORREGIMIENTO MORICHAL</v>
          </cell>
          <cell r="T350" t="str">
            <v>DUITAMA</v>
          </cell>
          <cell r="U350" t="str">
            <v>COLOMBIA</v>
          </cell>
          <cell r="V350" t="str">
            <v>ANGELAROC96@GMAIL.COM</v>
          </cell>
          <cell r="W350">
            <v>3133924451</v>
          </cell>
          <cell r="X350" t="str">
            <v>NA</v>
          </cell>
          <cell r="Y350" t="str">
            <v>NA</v>
          </cell>
          <cell r="Z350" t="str">
            <v>Titulo profesional + titulo especializacion de 22 meses de experiencia profesional a 32 meses de experiencia profesional (Resolución 861 de 2025)</v>
          </cell>
          <cell r="AA350" t="str">
            <v>Prestar servicios profesionales especializados a la Dirección de Ciencia, con plena autonomía técnica y administrativa, orientados a apoyar la estructuración, gestión y seguimiento de las actividades misionales en Ciencia, Tecnología e Innovación CTeI, en especial en los procesos de planeación estratégica y fortalecimiento institucional, para el cumplimiento de los objetivos de la Dirección.</v>
          </cell>
          <cell r="AB350" t="str">
            <v>2.2.2.1. Apoyar el diseño, ejecución y seguimiento de estrategias y proyectos orientados a mejorar los procesos
de planeación, gestión interna y fortalecimiento institucional de la Dirección de Ciencia.
2.2.2.2. Elaborar, revisar y validar documentos técnicos, informes, conceptos y demás insumos requeridos por
el supervisor, garantizando su calidad y pertinencia conforme al objeto contractual, realizando actividades de
apoyo a la supervisión.
2.2.2.3. Identificar oportunidades de mejora en los procedimientos administrativos y procedimentales de la
Dirección de Ciencia, proponiendo ajustes o nuevas herramientas que contribuyan a la eficiencia operativa.
2.2.2.4. Acompañar la evaluación técnica y seguimiento de políticas, programas y proyectos en ciencia,
tecnología e innovación, con énfasis en los mecanismos de ampliación de capacidades, generación de
conocimiento y articulación Academia-Empresa-Estado-Sociedad.
2.2.2.5. Apoyar la revisión y elaboración de actos administrativos, respuestas a PQRSD, y demás documentos
asignados en el marco de las competencias de la Dirección.
2.2.2.6. Participar en consejos, comités, mesas técnicas, reuniones de trabajo y visitas de seguimiento, según
indicación del supervisor, representando a la Dirección de Ciencia cuando sea requerido.
2.2.2.7. Apoyar los espacios de socialización del Modelo de Reconocimiento y Medición de Grupos de
Investigación y Reconocimiento de Investigadores, así como del Modelo de Clasificación y Homologación de
Revistas Publindex en el marco del Proyecto de Modernización del SNCTeI.
2.2.2.8. Asesorar y apoyar la producción y revisión de documentos técnicos y operativos que orienten la
intervención y toma de decisión de la Dirección de Ciencia en asuntos de reconocimiento, medición y evaluación
de actores, actividades y productos de CTeI.
2.2.2.9. Organizar el archivo documental, en físico o digital según aplique, correspondiente a los trámites
asignados, y realizar su entrega al supervisor al finalizar el contrato.</v>
          </cell>
          <cell r="AC350" t="str">
            <v>2.2.2.1. Apoyar el diseño, ejecución y seguimiento de estrategias y proyectos orientados a mejorar los procesos de planeación, gestión interna y fortalecimiento institucional de la Dirección de Ciencia.
2.2.2.2. Elaborar, revisar y validar documentos técnicos, informes, conceptos y demás insumos requeridos por el supervisor, garantizando su calidad y pertinencia conforme al objeto contractual, realizando actividades de apoyo a la supervisión.
2.2.2.3. Identificar oportunidades de mejora en los procedimientos administrativos y procedimentales de la Dirección de Ciencia, proponiendo ajustes o nuevas herramientas que contribuyan a la eficiencia operativa.
2.2.2.4. Acompañar la evaluación técnica y seguimiento de políticas, programas y proyectos en ciencia, tecnología e innovación, con énfasis en los mecanismos de ampliación de capacidades, generación de conocimiento y articulación Academia-Empresa-Estado-Sociedad.
2.2.2.5. Apoyar la revisión y elaboración de actos administrativos, respuestas a PQRSD, y demás documentos asignados en el marco de las competencias de la Dirección.
2.2.2.6. Participar en consejos, comités, mesas técnicas, reuniones de trabajo y visitas de seguimiento, según indicación del supervisor, representando a la Dirección de Ciencia cuando sea requerido.
2.2.2.7. Apoyar los espacios de socialización del Modelo de Reconocimiento y Medición de Grupos de Investigación y Reconocimiento de Investigadores, así como del Modelo de Clasificación y Homologación de Revistas Publindex en el marco del Proyecto de Modernización del SNCTeI.
2.2.2.8. Asesorar y apoyar la producción y revisión de documentos técnicos y operativos que orienten la intervención y toma de decisión de la Dirección de Ciencia en asuntos de reconocimiento, medición y evaluación de actores, actividades y productos de CTeI.
2.2.2.9. Organizar el archivo documental, en físico o digital según aplique, correspondiente a los trámites asignados, y realizar su entrega al supervisor al finalizar el contrato.</v>
          </cell>
          <cell r="AD350" t="str">
            <v>Dirección de Ciencia</v>
          </cell>
          <cell r="AE350" t="str">
            <v>ANDRES FELIPE VALENCIA LOPEZ</v>
          </cell>
          <cell r="AF350">
            <v>75097407</v>
          </cell>
          <cell r="AG350" t="str">
            <v>Secretaria General</v>
          </cell>
          <cell r="AH350">
            <v>46051</v>
          </cell>
          <cell r="AI350">
            <v>46052</v>
          </cell>
          <cell r="AJ350">
            <v>46232</v>
          </cell>
          <cell r="AK350">
            <v>180</v>
          </cell>
          <cell r="AL350">
            <v>48000000</v>
          </cell>
          <cell r="AM350" t="str">
            <v>No</v>
          </cell>
          <cell r="AN350">
            <v>8000000</v>
          </cell>
          <cell r="AS350" t="str">
            <v>INVERSION</v>
          </cell>
          <cell r="AT350" t="str">
            <v>NACION</v>
          </cell>
          <cell r="AU350" t="str">
            <v>No</v>
          </cell>
          <cell r="AW350" t="str">
            <v>Supervisión</v>
          </cell>
          <cell r="AX350" t="str">
            <v xml:space="preserve">KEVIN FERNANDO HENAO MARTINEZ </v>
          </cell>
          <cell r="AY350" t="str">
            <v>Cédula</v>
          </cell>
          <cell r="AZ350">
            <v>1152202917</v>
          </cell>
          <cell r="BA350">
            <v>9</v>
          </cell>
          <cell r="BB350" t="str">
            <v>Asesor, Código 1020 Grado 13</v>
          </cell>
          <cell r="BC350">
            <v>46052</v>
          </cell>
          <cell r="BD350">
            <v>46052</v>
          </cell>
          <cell r="BE350" t="str">
            <v>COMPAÑIA MUNDIAL DE SEGUROS S.A</v>
          </cell>
          <cell r="BF350" t="str">
            <v>2 CUMPLIMIENTO</v>
          </cell>
          <cell r="BG350" t="str">
            <v>1 PÓLIZA</v>
          </cell>
          <cell r="CJ350">
            <v>46232</v>
          </cell>
          <cell r="CK350">
            <v>0</v>
          </cell>
          <cell r="CN350">
            <v>48000000</v>
          </cell>
          <cell r="CO350" t="e">
            <v>#N/A</v>
          </cell>
          <cell r="CP350" t="e">
            <v>#N/A</v>
          </cell>
          <cell r="CQ350" t="e">
            <v>#N/A</v>
          </cell>
          <cell r="CR350">
            <v>80111600</v>
          </cell>
          <cell r="CS350" t="str">
            <v>https://community.secop.gov.co/Public/Tendering/OpportunityDetail/Index?noticeUID=CO1.NTC.9890622&amp;isFromPublicArea=True&amp;isModal=true&amp;asPopupView=true</v>
          </cell>
          <cell r="CT350" t="str">
            <v>En Ejecucion</v>
          </cell>
          <cell r="CU350">
            <v>46053</v>
          </cell>
          <cell r="CW350" t="str">
            <v>ENERO</v>
          </cell>
          <cell r="CX350" t="e">
            <v>#N/A</v>
          </cell>
          <cell r="CY350">
            <v>4</v>
          </cell>
          <cell r="CZ350" t="e">
            <v>#VALUE!</v>
          </cell>
        </row>
        <row r="351">
          <cell r="D351" t="str">
            <v>356-2026</v>
          </cell>
          <cell r="E351" t="str">
            <v>CPS-262-2026</v>
          </cell>
          <cell r="F351" t="str">
            <v>Contrato de Prestacion De Servicios Profesionales</v>
          </cell>
          <cell r="G351" t="str">
            <v>Contratación directa</v>
          </cell>
          <cell r="H351" t="str">
            <v>GERSON EDUARDO FONSECA RANGE</v>
          </cell>
          <cell r="I351" t="str">
            <v>Cédula</v>
          </cell>
          <cell r="J351">
            <v>1090413099</v>
          </cell>
          <cell r="K351">
            <v>1</v>
          </cell>
          <cell r="L351" t="str">
            <v>MASCULINO</v>
          </cell>
          <cell r="M351" t="str">
            <v>Natural</v>
          </cell>
          <cell r="N351" t="str">
            <v>Ninguno</v>
          </cell>
          <cell r="O351">
            <v>32883</v>
          </cell>
          <cell r="P351">
            <v>46192</v>
          </cell>
          <cell r="Q351">
            <v>36</v>
          </cell>
          <cell r="R351" t="str">
            <v>CONTADOR PUBLICO</v>
          </cell>
          <cell r="S351" t="str">
            <v xml:space="preserve">AVENIDA 1 A  # 42 A 12 VARIANTE LA FLORESTA EDIF SAN REMO APTO 1001 </v>
          </cell>
          <cell r="T351" t="str">
            <v>CUCUTA</v>
          </cell>
          <cell r="U351" t="str">
            <v>COLOMBIA</v>
          </cell>
          <cell r="V351" t="str">
            <v>GEFONSECAR@GMAIL.COM</v>
          </cell>
          <cell r="W351">
            <v>3134012272</v>
          </cell>
          <cell r="X351" t="str">
            <v>NA</v>
          </cell>
          <cell r="Y351" t="str">
            <v>NA</v>
          </cell>
          <cell r="Z351" t="str">
            <v>Titulo profesional de 22 o mas meses de experiencia profesional (Resolución 861 de 2025)</v>
          </cell>
          <cell r="AA351" t="str">
            <v>El CONTRATISTA se obliga a prestar a la ENTIDAD, con plena autonomía técnica y administrativa, servicios profesionales orientados a brindar apoyo técnico, operativo y administrativo en los procesos de apertura, cierre y seguimiento de las convocatorias que se desarrollen en el marco del instrumento de Beneficios Tributarios de la Dirección de Desarrollo Tecnológico e Innovación del Ministerio.</v>
          </cell>
          <cell r="AB351" t="str">
            <v>2.2.2.1 Apoyar técnicamente en el diseño y estructuración de la política de CTel en materia de Beneficios
Tributarios.
2.2.2.2 Apoyar técnicamente en las actividades de apertura y cierre de los mecanismos, así como el
seguimiento de los proyectos recibidos para acceder al programa de beneficios tributarios, con base en la
nueva normatividad de la reforma tributaria en Ciencia, Tecnología e Innovación establecida por ley.
2.2.2.3 Apoyar la gestión técnica y administrativa de los conceptos de evaluación de los proyectos recibidos
en la Secretaría Técnica del Consejo Nacional de Beneficios Tributarios que buscan acceder al beneficio
tributario.
2.2.2.4 Asistir y preparar el material necesario para reuniones y comités de beneficios tributarios que se
lleven a cabo.
2.2.2.5 Proyectar conceptos y respuestas a consultas de beneficios tributarios en el sistema de información
dispuesto por el Ministerio de Ciencia, Tecnología e Innovación.
2.2.2.6 Proyectar reportes e informes relacionados al Beneficio Tributario en CTeI.</v>
          </cell>
          <cell r="AC351" t="str">
            <v>2.2.2.1 Apoyar técnicamente en el diseño y estructuración de la política de CTel en materia de Beneficios Tributarios.
2.2.2.2 Apoyar técnicamente en las actividades de apertura y cierre de los mecanismos, así como el seguimiento de los proyectos recibidos para acceder al programa de beneficios tributarios, con base en la nueva normatividad de la reforma tributaria en Ciencia, Tecnología e Innovación establecida por ley.
2.2.2.3 Apoyar la gestión técnica y administrativa de los conceptos de evaluación de los proyectos recibidos en la Secretaría Técnica del Consejo Nacional de Beneficios Tributarios que buscan acceder al beneficio tributario.
2.2.2.4 Asistir y preparar el material necesario para reuniones y comités de beneficios tributarios que se lleven a cabo.
2.2.2.5 Proyectar conceptos y respuestas a consultas de beneficios tributarios en el sistema de información dispuesto por el Ministerio de Ciencia, Tecnología e Innovación.
2.2.2.6 Proyectar reportes e informes relacionados al Beneficio Tributario en CTeI.</v>
          </cell>
          <cell r="AD351" t="str">
            <v>Dirección de Desarrollo Tecnológico e Innovación</v>
          </cell>
          <cell r="AE351" t="str">
            <v>ANDRES FELIPE VALENCIA LOPEZ</v>
          </cell>
          <cell r="AF351">
            <v>75097407</v>
          </cell>
          <cell r="AG351" t="str">
            <v>Secretaria General</v>
          </cell>
          <cell r="AH351">
            <v>46051</v>
          </cell>
          <cell r="AI351">
            <v>46052</v>
          </cell>
          <cell r="AJ351">
            <v>46232</v>
          </cell>
          <cell r="AK351">
            <v>180</v>
          </cell>
          <cell r="AL351">
            <v>30000000</v>
          </cell>
          <cell r="AM351" t="str">
            <v>No</v>
          </cell>
          <cell r="AN351">
            <v>5000000</v>
          </cell>
          <cell r="AS351" t="str">
            <v>INVERSION</v>
          </cell>
          <cell r="AT351" t="str">
            <v>NACION</v>
          </cell>
          <cell r="AU351" t="str">
            <v>No</v>
          </cell>
          <cell r="AW351" t="str">
            <v>Supervisión</v>
          </cell>
          <cell r="AX351" t="str">
            <v>JUAN PABLO RODRIGUEZ RINCON</v>
          </cell>
          <cell r="AY351" t="str">
            <v>Cédula</v>
          </cell>
          <cell r="AZ351">
            <v>79878803</v>
          </cell>
          <cell r="BA351">
            <v>3</v>
          </cell>
          <cell r="BB351">
            <v>0</v>
          </cell>
          <cell r="BC351">
            <v>46052</v>
          </cell>
          <cell r="BD351">
            <v>46052</v>
          </cell>
          <cell r="BE351" t="str">
            <v>ASEGURADORA SOLIDARIA DE COLOMBIA</v>
          </cell>
          <cell r="BF351" t="str">
            <v>2 CUMPLIMIENTO</v>
          </cell>
          <cell r="BG351" t="str">
            <v>1 PÓLIZA</v>
          </cell>
          <cell r="CJ351">
            <v>46232</v>
          </cell>
          <cell r="CK351">
            <v>0</v>
          </cell>
          <cell r="CN351">
            <v>30000000</v>
          </cell>
          <cell r="CO351" t="e">
            <v>#N/A</v>
          </cell>
          <cell r="CP351" t="e">
            <v>#N/A</v>
          </cell>
          <cell r="CQ351" t="e">
            <v>#N/A</v>
          </cell>
          <cell r="CR351">
            <v>80111600</v>
          </cell>
          <cell r="CS351" t="str">
            <v>https://community.secop.gov.co/Public/Tendering/OpportunityDetail/Index?noticeUID=CO1.NTC.9895253&amp;isFromPublicArea=True&amp;isModal=true&amp;asPopupView=true</v>
          </cell>
          <cell r="CT351" t="str">
            <v>En Ejecucion</v>
          </cell>
          <cell r="CU351">
            <v>46053</v>
          </cell>
          <cell r="CW351" t="str">
            <v>ENERO</v>
          </cell>
          <cell r="CX351" t="e">
            <v>#N/A</v>
          </cell>
          <cell r="CY351">
            <v>1</v>
          </cell>
          <cell r="CZ351" t="e">
            <v>#VALUE!</v>
          </cell>
        </row>
        <row r="352">
          <cell r="D352" t="str">
            <v>357-2026</v>
          </cell>
          <cell r="E352" t="str">
            <v>FALTA</v>
          </cell>
          <cell r="H352" t="e">
            <v>#N/A</v>
          </cell>
          <cell r="I352" t="e">
            <v>#N/A</v>
          </cell>
          <cell r="K352">
            <v>0</v>
          </cell>
          <cell r="L352" t="e">
            <v>#N/A</v>
          </cell>
          <cell r="M352" t="e">
            <v>#N/A</v>
          </cell>
          <cell r="N352" t="e">
            <v>#N/A</v>
          </cell>
          <cell r="O352" t="e">
            <v>#N/A</v>
          </cell>
          <cell r="P352">
            <v>46192</v>
          </cell>
          <cell r="Q352" t="e">
            <v>#N/A</v>
          </cell>
          <cell r="R352" t="e">
            <v>#N/A</v>
          </cell>
          <cell r="S352" t="e">
            <v>#N/A</v>
          </cell>
          <cell r="T352" t="e">
            <v>#N/A</v>
          </cell>
          <cell r="U352" t="e">
            <v>#N/A</v>
          </cell>
          <cell r="V352" t="e">
            <v>#N/A</v>
          </cell>
          <cell r="W352" t="e">
            <v>#N/A</v>
          </cell>
          <cell r="X352" t="e">
            <v>#N/A</v>
          </cell>
          <cell r="Y352" t="e">
            <v>#N/A</v>
          </cell>
          <cell r="Z352" t="e">
            <v>#N/A</v>
          </cell>
          <cell r="AC352" t="str">
            <v/>
          </cell>
          <cell r="AK352">
            <v>0</v>
          </cell>
          <cell r="AY352" t="str">
            <v>Cédula</v>
          </cell>
          <cell r="AZ352" t="e">
            <v>#N/A</v>
          </cell>
          <cell r="BA352" t="e">
            <v>#N/A</v>
          </cell>
          <cell r="BB352" t="e">
            <v>#N/A</v>
          </cell>
          <cell r="CJ352">
            <v>0</v>
          </cell>
          <cell r="CK352">
            <v>0</v>
          </cell>
          <cell r="CN352">
            <v>0</v>
          </cell>
          <cell r="CO352" t="e">
            <v>#N/A</v>
          </cell>
          <cell r="CP352" t="e">
            <v>#N/A</v>
          </cell>
          <cell r="CQ352" t="e">
            <v>#N/A</v>
          </cell>
          <cell r="CX352" t="e">
            <v>#N/A</v>
          </cell>
          <cell r="CY352">
            <v>0</v>
          </cell>
          <cell r="CZ352" t="e">
            <v>#N/A</v>
          </cell>
        </row>
        <row r="353">
          <cell r="D353" t="str">
            <v>358-2026</v>
          </cell>
          <cell r="E353" t="str">
            <v>CPS-263-2026</v>
          </cell>
          <cell r="F353" t="str">
            <v>Contrato de Prestacion De Servicios Profesionales</v>
          </cell>
          <cell r="G353" t="str">
            <v>Contratación directa</v>
          </cell>
          <cell r="H353" t="str">
            <v xml:space="preserve"> DANIEL ANDRES MONDRAGON DAZA</v>
          </cell>
          <cell r="I353" t="str">
            <v>Cédula</v>
          </cell>
          <cell r="J353">
            <v>1136886948</v>
          </cell>
          <cell r="K353">
            <v>3</v>
          </cell>
          <cell r="L353">
            <v>0</v>
          </cell>
          <cell r="M353" t="str">
            <v>Natural</v>
          </cell>
          <cell r="N353" t="str">
            <v>Ninguno</v>
          </cell>
          <cell r="O353">
            <v>34759</v>
          </cell>
          <cell r="P353">
            <v>46192</v>
          </cell>
          <cell r="Q353">
            <v>31</v>
          </cell>
          <cell r="R353" t="str">
            <v>COMUNICADOR SOCIAL Y PERIODISTA</v>
          </cell>
          <cell r="S353" t="str">
            <v xml:space="preserve">CARRERA 42 C  # 5 A 77 </v>
          </cell>
          <cell r="T353" t="str">
            <v>BOGOTA D.C.</v>
          </cell>
          <cell r="U353" t="str">
            <v>COLOMBIA</v>
          </cell>
          <cell r="V353" t="str">
            <v>DANIELMONDRAGOND95@GMAIL.COM</v>
          </cell>
          <cell r="W353">
            <v>3152321159</v>
          </cell>
          <cell r="X353" t="str">
            <v>NA</v>
          </cell>
          <cell r="Y353" t="str">
            <v>NA</v>
          </cell>
          <cell r="Z353" t="str">
            <v>Titulo profesional + titulo especializacion de 0 meses de experiencia profesional a 22 meses de experiencia profesional (Resolución 861 de 2025)</v>
          </cell>
          <cell r="AA353" t="str">
            <v>El CONTRATISTA se obliga a prestar a la ENTIDAD, con plena autonomía técnica y administrativa, los servicios profesionales especializados de apoyo a la Oficina Asesora de Comunicaciones, con el fin de fortalecer y optimizar la estrategia de comunicación digital y la gestión de la presencia institucional en redes sociales, de conformidad con las funciones, procesos y procedimientos establecidos por el Ministerio.</v>
          </cell>
          <cell r="AB353" t="str">
            <v>2.2.2.1. Diseñar, producir y adaptar contenido digital de alto impacto (textual, gráfico y audiovisual) para su
difusión oportuna en las diversas plataformas de redes sociales de la Entidad.
2.2.2.2. Administrar, actualizar y mantener activas las cuentas institucionales, asegurando la publicación diaria
de la información oficial conforme al calendario editorial aprobado.
2.2.2.3. Apoyar la generación y elaboración de contenidos informativos y de gestión del Ministerio de
Ciencias, Tecnología e Innovación, para su divulgación en redes sociales (LinkedIn, Facebook, Instagram,
Twitter, YouTube, TikTok y demás redes sociales implementadas), y que sigan los lineamientos del Gobierno
Nacional frente al uso correcto de la imagen institucional.
2.2.2.4. Construir y generar parrillas de contenidos que se ajuste a los objetivos, contenidos y métricas
trazadas en la estrategia de comunicación de cada red social (LinkedIn, Facebook, Instagram, Twitter,
YouTube, TikTok y demás redes sociales implementadas)
2.2.2.5. Realizar el monitoreo de tendencias en medios de comunicación, redes sociales y medios digitales,
con el fin de dar alertas sobre temas relacionados con el Ministerio, sus funcionarios y el sector, así como la
elaboración de propuestas de contenido para implementar.
2.2.2.6. Acompañar a las áreas en las reuniones de los Viceministerios en las que se solicite presencia del
grupo digital del equipo comunicaciones con el fin de transmitir el mensaje y actividades que debe realizar el
equipo, así como también asistir a las reuniones de tráfico de la Oficina Asesora de Comunicaciones a las
cuales sea convocada y a las que le asigne el jefe de la OAC.
2.2.2.7. Apoyar en la publicación de contenidos en el portal web de la entidad, cuando así se requiera, de
conformidad con los lineamientos institucionales, directrices de la supervisión del contrato y los
procedimientos establecidos para la gestión y actualización de la información digital.</v>
          </cell>
          <cell r="AC353" t="str">
            <v>2.2.2.1. Diseñar, producir y adaptar contenido digital de alto impacto (textual, gráfico y audiovisual) para su difusión oportuna en las diversas plataformas de redes sociales de la Entidad.
2.2.2.2. Administrar, actualizar y mantener activas las cuentas institucionales, asegurando la publicación diaria de la información oficial conforme al calendario editorial aprobado.
2.2.2.3. Apoyar la generación y elaboración de contenidos informativos y de gestión del Ministerio de Ciencias, Tecnología e Innovación, para su divulgación en redes sociales (LinkedIn, Facebook, Instagram, Twitter, YouTube, TikTok y demás redes sociales implementadas), y que sigan los lineamientos del Gobierno Nacional frente al uso correcto de la imagen institucional.
2.2.2.4. Construir y generar parrillas de contenidos que se ajuste a los objetivos, contenidos y métricas trazadas en la estrategia de comunicación de cada red social (LinkedIn, Facebook, Instagram, Twitter, YouTube, TikTok y demás redes sociales implementadas)
2.2.2.5. Realizar el monitoreo de tendencias en medios de comunicación, redes sociales y medios digitales, con el fin de dar alertas sobre temas relacionados con el Ministerio, sus funcionarios y el sector, así como la elaboración de propuestas de contenido para implementar.
2.2.2.6. Acompañar a las áreas en las reuniones de los Viceministerios en las que se solicite presencia del grupo digital del equipo comunicaciones con el fin de transmitir el mensaje y actividades que debe realizar el equipo, así como también asistir a las reuniones de tráfico de la Oficina Asesora de Comunicaciones a las cuales sea convocada y a las que le asigne el jefe de la OAC.
2.2.2.7. Apoyar en la publicación de contenidos en el portal web de la entidad, cuando así se requiera, de conformidad con los lineamientos institucionales, directrices de la supervisión del contrato y los procedimientos establecidos para la gestión y actualización de la información digital.</v>
          </cell>
          <cell r="AD353" t="str">
            <v>Oficina Asesora de Comunicaciones</v>
          </cell>
          <cell r="AE353" t="str">
            <v>ANDRES FELIPE VALENCIA LOPEZ</v>
          </cell>
          <cell r="AF353">
            <v>75097407</v>
          </cell>
          <cell r="AG353" t="str">
            <v>Secretaria General</v>
          </cell>
          <cell r="AH353">
            <v>46051</v>
          </cell>
          <cell r="AI353">
            <v>46052</v>
          </cell>
          <cell r="AJ353">
            <v>46232</v>
          </cell>
          <cell r="AK353">
            <v>180</v>
          </cell>
          <cell r="AL353">
            <v>36000000</v>
          </cell>
          <cell r="AM353" t="str">
            <v>No</v>
          </cell>
          <cell r="AN353">
            <v>6000000</v>
          </cell>
          <cell r="AS353" t="str">
            <v>INVERSION</v>
          </cell>
          <cell r="AT353" t="str">
            <v>NACION</v>
          </cell>
          <cell r="AU353" t="str">
            <v>No</v>
          </cell>
          <cell r="AW353" t="str">
            <v>Supervisión</v>
          </cell>
          <cell r="AX353" t="str">
            <v>ANDRES FELIPE VALENCIA LOPEZ</v>
          </cell>
          <cell r="AY353" t="str">
            <v>Cédula</v>
          </cell>
          <cell r="AZ353">
            <v>75097407</v>
          </cell>
          <cell r="BA353">
            <v>3</v>
          </cell>
          <cell r="BB353">
            <v>0</v>
          </cell>
          <cell r="BC353">
            <v>46052</v>
          </cell>
          <cell r="BD353">
            <v>46052</v>
          </cell>
          <cell r="BE353" t="str">
            <v>ASEGURADORA SOLIDARIA DE COLOMBIA</v>
          </cell>
          <cell r="BF353" t="str">
            <v>2 CUMPLIMIENTO</v>
          </cell>
          <cell r="BG353" t="str">
            <v>1 PÓLIZA</v>
          </cell>
          <cell r="CJ353">
            <v>46232</v>
          </cell>
          <cell r="CK353">
            <v>0</v>
          </cell>
          <cell r="CN353">
            <v>36000000</v>
          </cell>
          <cell r="CO353" t="e">
            <v>#N/A</v>
          </cell>
          <cell r="CP353" t="e">
            <v>#N/A</v>
          </cell>
          <cell r="CQ353" t="e">
            <v>#N/A</v>
          </cell>
          <cell r="CR353">
            <v>80111600</v>
          </cell>
          <cell r="CS353" t="str">
            <v>https://community.secop.gov.co/Public/Tendering/OpportunityDetail/Index?noticeUID=CO1.NTC.9888102&amp;isFromPublicArea=True&amp;isModal=true&amp;asPopupView=true</v>
          </cell>
          <cell r="CT353" t="str">
            <v>En Ejecucion</v>
          </cell>
          <cell r="CU353">
            <v>46053</v>
          </cell>
          <cell r="CW353" t="str">
            <v>ENERO</v>
          </cell>
          <cell r="CX353" t="e">
            <v>#N/A</v>
          </cell>
          <cell r="CY353">
            <v>8</v>
          </cell>
          <cell r="CZ353" t="e">
            <v>#VALUE!</v>
          </cell>
        </row>
        <row r="354">
          <cell r="D354" t="str">
            <v>359-2026</v>
          </cell>
          <cell r="E354" t="str">
            <v>CPS-264-2026</v>
          </cell>
          <cell r="F354" t="str">
            <v>Contrato de Prestacion De Servicios Profesionales</v>
          </cell>
          <cell r="G354" t="str">
            <v>Contratación directa</v>
          </cell>
          <cell r="H354" t="str">
            <v xml:space="preserve"> SEBASTIAN CHINGATE SANCHEZ</v>
          </cell>
          <cell r="I354" t="str">
            <v>Cédula</v>
          </cell>
          <cell r="J354">
            <v>1018508671</v>
          </cell>
          <cell r="K354">
            <v>0</v>
          </cell>
          <cell r="L354">
            <v>0</v>
          </cell>
          <cell r="M354" t="str">
            <v>Natural</v>
          </cell>
          <cell r="N354" t="str">
            <v>Ninguno</v>
          </cell>
          <cell r="O354">
            <v>36193</v>
          </cell>
          <cell r="P354">
            <v>46192</v>
          </cell>
          <cell r="Q354">
            <v>27</v>
          </cell>
          <cell r="R354" t="str">
            <v>COMUNICADOR SOCIAL</v>
          </cell>
          <cell r="S354" t="str">
            <v>CRA 80K # 60 - 54</v>
          </cell>
          <cell r="T354" t="str">
            <v>BOGOTA D.C.</v>
          </cell>
          <cell r="U354" t="str">
            <v>COLOMBIA</v>
          </cell>
          <cell r="V354" t="str">
            <v>SEBASCHS02.99@GMAIL.COM</v>
          </cell>
          <cell r="W354">
            <v>3222206312</v>
          </cell>
          <cell r="X354" t="str">
            <v>NA</v>
          </cell>
          <cell r="Y354" t="str">
            <v>NA</v>
          </cell>
          <cell r="Z354" t="str">
            <v>Titulo profesional + titulo especializacion de 0 meses de experiencia profesional a 22 meses de experiencia profesional (Resolución 861 de 2025)</v>
          </cell>
          <cell r="AA354" t="str">
            <v>El CONTRATISTA se obliga a prestar a la ENTIDAD, con plena autonomía, técnica y administrativa, los servicios profesionales especializados a la Oficina Asesora de Comunicaciones del Ministerio de Ciencia Tecnología e Innovación, para la generación, edición, revisión y seguimiento de los contenidos de comunicación así como la organización y ejecución de ruedas de prensa y contactos con medios, en el marco de la estrategia de comunicación interna y externa de la entidad.</v>
          </cell>
          <cell r="AB354" t="str">
            <v>2.2.2.1. Apoyar en la planeación y ejecución de ruedas de prensa, convocatorias y encuentros con medios a
nivel nacional, regional y comunitario, manteniendo un relacionamiento constante y asertivo con periodistas y
entidades del sistema.
2.2.2.2. Establecer y gestionar alianzas estratégicas con entidades del sistema y otros actores clave para
impulsar las iniciativas institucionales de Minciencias.
2.2.2.3. Apoyar en la implementación de protocolos de gestión de crisis comunicacional, incluyendo la redacción
de comunicados de contingencia y la articulación con los medios durante situaciones sensibles.
2.2.2.4. Asegurar que todas las intervenciones, contenidos y mensajes del Ministerio en diferentes canales y
espacios estén alineados con la estrategia de comunicaciones integral (interna y externa) definida por la Oficina
Asesora de Comunicaciones.
2.2.2.5. Apoyar la creación y conceptualización de estrategias de comunicación hacia la ciudadanía y públicos
de interés, a partir de la realización de reportajes y levantamiento de información en las dependencias y áreas
del Ministerio.
2.2.2.6. Acompañar a las áreas del Ministerio en las reuniones estratégicas en las que se requiera la presencia
del equipo de comunicaciones, con el fin de transmitir las directrices y asegurar la coherencia en los mensajes
y actividades a realizar.
2.2.2.7. Apoyar en la redacción y revisión de contenidos de comunicación para las diferentes plataformas
institucionales (web, boletines, etc.), garantizando la claridad, pertinencia y el cumplimiento de los lineamientos
de la Entidad.
2.2.2.8. Apoyar el cubrimiento de eventos y escenarios institucionales del Ministerio, asegurando la difusión
adecuada de la gestión a través de los canales definidos por la OAC.
2.2.2.9. Asistir puntualmente a las reuniones de tráfico, comités y demás encuentros de la OAC a los cuales
sea convocado, y atender aquellas reuniones que le sean asignadas por el jefe de la Oficina, para la debida
coordinación de las tareas.</v>
          </cell>
          <cell r="AC354" t="str">
            <v>2.2.2.1. Apoyar en la planeación y ejecución de ruedas de prensa, convocatorias y encuentros con medios a nivel nacional, regional y comunitario, manteniendo un relacionamiento constante y asertivo con periodistas y entidades del sistema.
2.2.2.2. Establecer y gestionar alianzas estratégicas con entidades del sistema y otros actores clave para impulsar las iniciativas institucionales de Minciencias.
2.2.2.3. Apoyar en la implementación de protocolos de gestión de crisis comunicacional, incluyendo la redacción de comunicados de contingencia y la articulación con los medios durante situaciones sensibles.
2.2.2.4. Asegurar que todas las intervenciones, contenidos y mensajes del Ministerio en diferentes canales y espacios estén alineados con la estrategia de comunicaciones integral (interna y externa) definida por la Oficina Asesora de Comunicaciones.
2.2.2.5. Apoyar la creación y conceptualización de estrategias de comunicación hacia la ciudadanía y públicos de interés, a partir de la realización de reportajes y levantamiento de información en las dependencias y áreas del Ministerio.
2.2.2.6. Acompañar a las áreas del Ministerio en las reuniones estratégicas en las que se requiera la presencia del equipo de comunicaciones, con el fin de transmitir las directrices y asegurar la coherencia en los mensajes y actividades a realizar.
2.2.2.7. Apoyar en la redacción y revisión de contenidos de comunicación para las diferentes plataformas institucionales (web, boletines, etc.), garantizando la claridad, pertinencia y el cumplimiento de los lineamientos de la Entidad.
2.2.2.8. Apoyar el cubrimiento de eventos y escenarios institucionales del Ministerio, asegurando la difusión adecuada de la gestión a través de los canales definidos por la OAC.
2.2.2.9. Asistir puntualmente a las reuniones de tráfico, comités y demás encuentros de la OAC a los cuales sea convocado, y atender aquellas reuniones que le sean asignadas por el jefe de la Oficina, para la debida coordinación de las tareas.</v>
          </cell>
          <cell r="AD354" t="str">
            <v>Oficina Asesora de Comunicaciones</v>
          </cell>
          <cell r="AE354" t="str">
            <v>ANDRES FELIPE VALENCIA LOPEZ</v>
          </cell>
          <cell r="AF354">
            <v>75097407</v>
          </cell>
          <cell r="AG354" t="str">
            <v>Secretaria General</v>
          </cell>
          <cell r="AH354">
            <v>46051</v>
          </cell>
          <cell r="AI354">
            <v>46052</v>
          </cell>
          <cell r="AJ354">
            <v>46232</v>
          </cell>
          <cell r="AK354">
            <v>180</v>
          </cell>
          <cell r="AL354">
            <v>39000000</v>
          </cell>
          <cell r="AM354" t="str">
            <v>No</v>
          </cell>
          <cell r="AN354">
            <v>6500000</v>
          </cell>
          <cell r="AS354" t="str">
            <v>INVERSION</v>
          </cell>
          <cell r="AT354" t="str">
            <v>NACION</v>
          </cell>
          <cell r="AU354" t="str">
            <v>No</v>
          </cell>
          <cell r="AW354" t="str">
            <v>Supervisión</v>
          </cell>
          <cell r="AX354" t="str">
            <v>ANDRES FELIPE VALENCIA LOPEZ</v>
          </cell>
          <cell r="AY354" t="str">
            <v>Cédula</v>
          </cell>
          <cell r="AZ354">
            <v>75097407</v>
          </cell>
          <cell r="BA354">
            <v>3</v>
          </cell>
          <cell r="BB354">
            <v>0</v>
          </cell>
          <cell r="BC354">
            <v>46052</v>
          </cell>
          <cell r="BD354">
            <v>46051</v>
          </cell>
          <cell r="BE354" t="str">
            <v>SEGUROS DEL ESTADO S.A.</v>
          </cell>
          <cell r="BF354" t="str">
            <v>2 CUMPLIMIENTO</v>
          </cell>
          <cell r="BG354" t="str">
            <v>1 PÓLIZA</v>
          </cell>
          <cell r="CJ354">
            <v>46232</v>
          </cell>
          <cell r="CK354">
            <v>0</v>
          </cell>
          <cell r="CN354">
            <v>39000000</v>
          </cell>
          <cell r="CO354" t="e">
            <v>#N/A</v>
          </cell>
          <cell r="CP354" t="e">
            <v>#N/A</v>
          </cell>
          <cell r="CQ354" t="e">
            <v>#N/A</v>
          </cell>
          <cell r="CR354">
            <v>80111600</v>
          </cell>
          <cell r="CS354" t="str">
            <v>https://community.secop.gov.co/Public/Tendering/OpportunityDetail/Index?noticeUID=CO1.NTC.9888616&amp;isFromPublicArea=True&amp;isModal=true&amp;asPopupView=true</v>
          </cell>
          <cell r="CT354" t="str">
            <v>En Ejecucion</v>
          </cell>
          <cell r="CU354">
            <v>46053</v>
          </cell>
          <cell r="CW354" t="str">
            <v>ENERO</v>
          </cell>
          <cell r="CX354" t="e">
            <v>#N/A</v>
          </cell>
          <cell r="CY354">
            <v>0</v>
          </cell>
          <cell r="CZ354" t="e">
            <v>#VALUE!</v>
          </cell>
        </row>
        <row r="355">
          <cell r="D355" t="str">
            <v>360-2026</v>
          </cell>
          <cell r="E355" t="str">
            <v>CPS-265-2026</v>
          </cell>
          <cell r="F355" t="str">
            <v>Contrato de Prestacion De Servicios Profesionales</v>
          </cell>
          <cell r="G355" t="str">
            <v>Contratación directa</v>
          </cell>
          <cell r="H355" t="str">
            <v>JESUS LEANDRO TARAZONA MONCADA</v>
          </cell>
          <cell r="I355" t="str">
            <v>Cédula</v>
          </cell>
          <cell r="J355">
            <v>80092683</v>
          </cell>
          <cell r="K355">
            <v>5</v>
          </cell>
          <cell r="L355">
            <v>0</v>
          </cell>
          <cell r="M355" t="str">
            <v>Natural</v>
          </cell>
          <cell r="N355" t="str">
            <v>Ninguno</v>
          </cell>
          <cell r="O355">
            <v>29742</v>
          </cell>
          <cell r="P355">
            <v>46192</v>
          </cell>
          <cell r="Q355">
            <v>45</v>
          </cell>
          <cell r="R355" t="str">
            <v>ABOGADO</v>
          </cell>
          <cell r="S355" t="str">
            <v>CARRERA 7 # 150-55 APTO. 502</v>
          </cell>
          <cell r="T355" t="str">
            <v>SAN JOSE DE CUCUTA</v>
          </cell>
          <cell r="U355" t="str">
            <v>COLOMBIA</v>
          </cell>
          <cell r="V355" t="str">
            <v>LEANDROTARAZONA@GMAIL.COM</v>
          </cell>
          <cell r="W355">
            <v>3144589469</v>
          </cell>
          <cell r="X355" t="str">
            <v>NA</v>
          </cell>
          <cell r="Y355" t="str">
            <v>NA</v>
          </cell>
          <cell r="Z355" t="str">
            <v>Titulo profesional + titulo especializacion de 22 meses de experiencia profesional a 32 meses de experiencia profesional (Resolución 861 de 2025)</v>
          </cell>
          <cell r="AA355" t="str">
            <v>El CONTRATISTA se obliga a prestar a LA ENTIDAD, con plena autonomía técnica y administrativa, los servicios profesionales especializados a la Dirección de Capacidades y Apropiación del Conocimiento, para apoyar el componente social en la implementación y seguimiento de los compromisos derivados de la Política Pública de Apropiación Social del Conocimiento, en el marco de la Ciencia, Tecnología e Innovación.</v>
          </cell>
          <cell r="AB355" t="str">
            <v>2.2.2.1. Apoyar el seguimiento de los compromisos derivados de la Política Pública de Apropiación Social
del Conocimiento, mediante el acompañamiento jurídico a las acciones definidas por la Dirección de
Capacidades y Apropiación del Conocimiento.
2.2.2.2. Apoyar la estructuración de los proyectos en el marco de la Política Pública de Apropiación Social
del Conocimiento, conforme a los lineamientos de la Dirección.
2.2.2.3. Realizar el seguimiento a la ejecución de acciones, metas y compromisos asociados al
componente social de la Política Pública de Apropiación Social del Conocimiento, en el marco de la
Ciencia, Tecnología e Innovación (CTeI), mediante la elaboración de matrices de control, reportes de
avance y alertas de gestión, conforme a los lineamientos impartidos por la Dirección.
2.2.2.4. Apoyar la articulación con actores internos y externos (institucionales, territoriales, comunitarios,
académicos y del sector productivo) vinculados a la apropiación social del conocimiento, facilitando la
coordinación de agendas, compromisos y espacios de participación.
2.2.2.5. Acompañar la realización de espacios de participación y diálogo social (mesas técnicas, talleres,
jornadas de socialización, encuentros territoriales u otros), incluyendo la preparación metodológica,
logística y de contenidos, así como la sistematización de resultados y acuerdos.
2.2.2.6. Presentar informes periódicos de gestión y productos contratados, de conformidad con el
cronograma acordado y los requerimientos del Supervisor del Contrato, garantizando oportunidad, calidad,
coherencia y consistencia de la información reportada.</v>
          </cell>
          <cell r="AC355" t="str">
            <v>2.2.2.1. Apoyar el seguimiento de los compromisos derivados de la Política Pública de Apropiación Social del Conocimiento, mediante el acompañamiento jurídico a las acciones definidas por la Dirección de Capacidades y Apropiación del Conocimiento.
2.2.2.2. Apoyar la estructuración de los proyectos en el marco de la Política Pública de Apropiación Social del Conocimiento, conforme a los lineamientos de la Dirección.
2.2.2.3. Realizar el seguimiento a la ejecución de acciones, metas y compromisos asociados al componente social de la Política Pública de Apropiación Social del Conocimiento, en el marco de la Ciencia, Tecnología e Innovación (CTeI), mediante la elaboración de matrices de control, reportes de avance y alertas de gestión, conforme a los lineamientos impartidos por la Dirección.
2.2.2.4. Apoyar la articulación con actores internos y externos (institucionales, territoriales, comunitarios, académicos y del sector productivo) vinculados a la apropiación social del conocimiento, facilitando la coordinación de agendas, compromisos y espacios de participación.
2.2.2.5. Acompañar la realización de espacios de participación y diálogo social (mesas técnicas, talleres, jornadas de socialización, encuentros territoriales u otros), incluyendo la preparación metodológica, logística y de contenidos, así como la sistematización de resultados y acuerdos.
2.2.2.6. Presentar informes periódicos de gestión y productos contratados, de conformidad con el cronograma acordado y los requerimientos del Supervisor del Contrato, garantizando oportunidad, calidad, coherencia y consistencia de la información reportada.</v>
          </cell>
          <cell r="AD355" t="str">
            <v>Dirección de Capacidades y Apropiación del Conocimiento</v>
          </cell>
          <cell r="AE355" t="str">
            <v>ANDRES FELIPE VALENCIA LOPEZ</v>
          </cell>
          <cell r="AF355">
            <v>75097407</v>
          </cell>
          <cell r="AG355" t="str">
            <v>Secretaria General</v>
          </cell>
          <cell r="AH355">
            <v>46051</v>
          </cell>
          <cell r="AI355">
            <v>46052</v>
          </cell>
          <cell r="AJ355">
            <v>46232</v>
          </cell>
          <cell r="AK355">
            <v>180</v>
          </cell>
          <cell r="AL355">
            <v>48000000</v>
          </cell>
          <cell r="AM355" t="str">
            <v>No</v>
          </cell>
          <cell r="AN355">
            <v>8000000</v>
          </cell>
          <cell r="AS355" t="str">
            <v>INVERSION</v>
          </cell>
          <cell r="AT355" t="str">
            <v>NACION</v>
          </cell>
          <cell r="AU355" t="str">
            <v>No</v>
          </cell>
          <cell r="AW355" t="str">
            <v>Supervisión</v>
          </cell>
          <cell r="AX355" t="str">
            <v>RUDY AMANDA HURTADO GARCES</v>
          </cell>
          <cell r="AY355" t="str">
            <v>Cédula</v>
          </cell>
          <cell r="AZ355">
            <v>1064488437</v>
          </cell>
          <cell r="BA355">
            <v>3</v>
          </cell>
          <cell r="BB355">
            <v>0</v>
          </cell>
          <cell r="BC355">
            <v>46052</v>
          </cell>
          <cell r="BD355">
            <v>46052</v>
          </cell>
          <cell r="BE355" t="str">
            <v>SEGUROS DEL ESTADO S.A.</v>
          </cell>
          <cell r="BF355" t="str">
            <v>2 CUMPLIMIENTO</v>
          </cell>
          <cell r="BG355" t="str">
            <v>1 PÓLIZA</v>
          </cell>
          <cell r="CJ355">
            <v>46232</v>
          </cell>
          <cell r="CK355">
            <v>0</v>
          </cell>
          <cell r="CN355">
            <v>48000000</v>
          </cell>
          <cell r="CO355" t="e">
            <v>#N/A</v>
          </cell>
          <cell r="CP355" t="e">
            <v>#N/A</v>
          </cell>
          <cell r="CQ355" t="e">
            <v>#N/A</v>
          </cell>
          <cell r="CR355">
            <v>80111600</v>
          </cell>
          <cell r="CS355" t="str">
            <v>https://community.secop.gov.co/Public/Tendering/OpportunityDetail/Index?noticeUID=CO1.NTC.9896097&amp;isFromPublicArea=True&amp;isModal=true&amp;asPopupView=true</v>
          </cell>
          <cell r="CT355" t="str">
            <v>En Ejecucion</v>
          </cell>
          <cell r="CU355">
            <v>46053</v>
          </cell>
          <cell r="CW355" t="str">
            <v>ENERO</v>
          </cell>
          <cell r="CX355" t="e">
            <v>#N/A</v>
          </cell>
          <cell r="CY355">
            <v>6</v>
          </cell>
          <cell r="CZ355" t="e">
            <v>#VALUE!</v>
          </cell>
        </row>
        <row r="356">
          <cell r="D356" t="str">
            <v>361-2026</v>
          </cell>
          <cell r="E356" t="str">
            <v>CPS-266-2026</v>
          </cell>
          <cell r="F356" t="str">
            <v>Contrato de Prestacion De Servicios De Apoyo a La Gestion</v>
          </cell>
          <cell r="G356" t="str">
            <v>Contratación directa</v>
          </cell>
          <cell r="H356" t="str">
            <v xml:space="preserve">JUAN FELIPE MORENO DORADO </v>
          </cell>
          <cell r="I356" t="str">
            <v>Cédula</v>
          </cell>
          <cell r="J356">
            <v>1021633908</v>
          </cell>
          <cell r="K356">
            <v>6</v>
          </cell>
          <cell r="L356" t="str">
            <v>MASCULINO</v>
          </cell>
          <cell r="M356" t="str">
            <v>Natural</v>
          </cell>
          <cell r="N356" t="str">
            <v>Ninguno</v>
          </cell>
          <cell r="O356">
            <v>38633</v>
          </cell>
          <cell r="P356">
            <v>46192</v>
          </cell>
          <cell r="Q356">
            <v>20</v>
          </cell>
          <cell r="R356" t="str">
            <v>POLITOLOGO</v>
          </cell>
          <cell r="S356" t="str">
            <v>CALLE 6 5-51</v>
          </cell>
          <cell r="T356" t="str">
            <v>BOGOTA D.C.</v>
          </cell>
          <cell r="U356" t="str">
            <v>COLOMBIA</v>
          </cell>
          <cell r="V356" t="str">
            <v>JUANFELIPEMORENODORADO@GMAIL.COM</v>
          </cell>
          <cell r="W356">
            <v>3176430005</v>
          </cell>
          <cell r="X356" t="str">
            <v>NA</v>
          </cell>
          <cell r="Y356" t="str">
            <v>NA</v>
          </cell>
          <cell r="Z356" t="str">
            <v>Titulo de tecnico de 0 a 12 meses de experiencia laboral (tecnico o tecnologo) o 24 meses de experiencia laboral relacionada (bachiller) (Resolución 861 de 2025)</v>
          </cell>
          <cell r="AA356" t="str">
            <v>Prestar a la Entidad, con plena autonomía técnica y administrativa, servicios de apoyo a la gestión, en el análisis, trámite y elaboración de respuestas a las peticiones, quejas, reclamos, sugerencias y denuncias PQRSd de competencia de la Dirección de Ciencia, de conformidad con la normatividad vigente, los procedimientos internos y los lineamientos impartidos por la Dirección.</v>
          </cell>
          <cell r="AB356" t="str">
            <v>2.2.2.1. Apoyar la gestión, análisis y trámite de las PQRSd de competencia de la Dirección de
Ciencia, conforme a la normatividad vigente y a los procedimientos internos de la Entidad.
2.2.2.2. Recopilar, sistematizar y organizar la información requerida para la atención oportuna y
adecuada de las PQRSd asignadas.
2.2.2.3. Realizar seguimiento al estado de las PQRSd a su cargo, con el fin de apoyar el
cumplimiento de los términos legales establecidos.
2.2.2.4. Apoyar la articulación con las dependencias internas que deban emitir conceptos o insumos
para la atención de las PQRSd.
2.2.2.5. Registrar y actualizar la información de las PQRSd en los sistemas de información o
aplicativos dispuestos por la Entidad.
2.2.2.6. Elaborar reportes e informes sobre la gestión de PQRSd que le sean requeridos por la
Dirección de Ciencia.
2.2.2.7. Brindar apoyo técnico en la revisión de respuestas a las PQRSd, verificando su coherencia,
claridad y alineación con los lineamientos institucionales.
2.2.2.8. Asistir a las reuniones, sesiones, comités, y demás actividades relacionadas que le asigne el
supervisor del contrato.
2.2.2.9. Las demás actividades de apoyo que le asigne el supervisor del contrato, siempre que
guarden relación directa con el objeto y la naturaleza del contrato.</v>
          </cell>
          <cell r="AC356" t="str">
            <v>2.2.2.1. Apoyar la gestión, análisis y trámite de las PQRSd de competencia de la Dirección de Ciencia, conforme a la normatividad vigente y a los procedimientos internos de la Entidad.
2.2.2.2. Recopilar, sistematizar y organizar la información requerida para la atención oportuna y adecuada de las PQRSd asignadas.
2.2.2.3. Realizar seguimiento al estado de las PQRSd a su cargo, con el fin de apoyar el cumplimiento de los términos legales establecidos.
2.2.2.4. Apoyar la articulación con las dependencias internas que deban emitir conceptos o insumos para la atención de las PQRSd.
2.2.2.5. Registrar y actualizar la información de las PQRSd en los sistemas de información o aplicativos dispuestos por la Entidad.
2.2.2.6. Elaborar reportes e informes sobre la gestión de PQRSd que le sean requeridos por la Dirección de Ciencia.
2.2.2.7. Brindar apoyo técnico en la revisión de respuestas a las PQRSd, verificando su coherencia, claridad y alineación con los lineamientos institucionales.
2.2.2.8. Asistir a las reuniones, sesiones, comités, y demás actividades relacionadas que le asigne el supervisor del contrato.
2.2.2.9. Las demás actividades de apoyo que le asigne el supervisor del contrato, siempre que guarden relación directa con el objeto y la naturaleza del contrato.</v>
          </cell>
          <cell r="AD356" t="str">
            <v>Dirección de Ciencia</v>
          </cell>
          <cell r="AE356" t="str">
            <v>ANDRES FELIPE VALENCIA LOPEZ</v>
          </cell>
          <cell r="AF356">
            <v>75097407</v>
          </cell>
          <cell r="AG356" t="str">
            <v>Secretaria General</v>
          </cell>
          <cell r="AH356">
            <v>46051</v>
          </cell>
          <cell r="AI356">
            <v>46052</v>
          </cell>
          <cell r="AJ356">
            <v>46232</v>
          </cell>
          <cell r="AK356">
            <v>180</v>
          </cell>
          <cell r="AL356">
            <v>18000000</v>
          </cell>
          <cell r="AM356" t="str">
            <v>No</v>
          </cell>
          <cell r="AN356">
            <v>3000000</v>
          </cell>
          <cell r="AS356" t="str">
            <v>INVERSION</v>
          </cell>
          <cell r="AT356" t="str">
            <v>NACION</v>
          </cell>
          <cell r="AU356" t="str">
            <v>No</v>
          </cell>
          <cell r="AW356" t="str">
            <v>Supervisión</v>
          </cell>
          <cell r="AX356" t="str">
            <v xml:space="preserve">KEVIN FERNANDO HENAO MARTINEZ </v>
          </cell>
          <cell r="AY356" t="str">
            <v>Cédula</v>
          </cell>
          <cell r="AZ356">
            <v>1152202917</v>
          </cell>
          <cell r="BA356">
            <v>9</v>
          </cell>
          <cell r="BB356" t="str">
            <v>Asesor, Código 1020 Grado 13</v>
          </cell>
          <cell r="BC356">
            <v>46052</v>
          </cell>
          <cell r="BD356">
            <v>46052</v>
          </cell>
          <cell r="BE356" t="str">
            <v>SEGUROS DEL ESTADO S.A.</v>
          </cell>
          <cell r="BF356" t="str">
            <v>2 CUMPLIMIENTO</v>
          </cell>
          <cell r="BG356" t="str">
            <v>1 PÓLIZA</v>
          </cell>
          <cell r="CJ356">
            <v>46232</v>
          </cell>
          <cell r="CK356">
            <v>0</v>
          </cell>
          <cell r="CN356">
            <v>18000000</v>
          </cell>
          <cell r="CO356" t="e">
            <v>#N/A</v>
          </cell>
          <cell r="CP356" t="e">
            <v>#N/A</v>
          </cell>
          <cell r="CQ356" t="e">
            <v>#N/A</v>
          </cell>
          <cell r="CR356">
            <v>80111600</v>
          </cell>
          <cell r="CS356" t="str">
            <v>https://community.secop.gov.co/Public/Tendering/OpportunityDetail/Index?noticeUID=CO1.NTC.9895722&amp;isFromPublicArea=True&amp;isModal=true&amp;asPopupView=true</v>
          </cell>
          <cell r="CT356" t="str">
            <v>En Ejecucion</v>
          </cell>
          <cell r="CU356">
            <v>46053</v>
          </cell>
          <cell r="CW356" t="str">
            <v>ENERO</v>
          </cell>
          <cell r="CX356" t="e">
            <v>#N/A</v>
          </cell>
          <cell r="CY356">
            <v>5</v>
          </cell>
          <cell r="CZ356" t="e">
            <v>#VALUE!</v>
          </cell>
        </row>
        <row r="357">
          <cell r="D357" t="str">
            <v>362-2026</v>
          </cell>
          <cell r="E357" t="str">
            <v>CD-006-2026</v>
          </cell>
          <cell r="F357" t="str">
            <v>Arrendamiento y/o Adquisición De Inmuebles</v>
          </cell>
          <cell r="G357" t="str">
            <v>Contratación directa</v>
          </cell>
          <cell r="H357" t="str">
            <v>SOFTWARE HOUSE LTDA</v>
          </cell>
          <cell r="I357" t="str">
            <v>Nit</v>
          </cell>
          <cell r="J357">
            <v>800189921</v>
          </cell>
          <cell r="K357">
            <v>2</v>
          </cell>
          <cell r="L357" t="str">
            <v>PERSONA JURIDICA</v>
          </cell>
          <cell r="M357" t="str">
            <v>Jurídica</v>
          </cell>
          <cell r="N357" t="str">
            <v>Ninguno</v>
          </cell>
          <cell r="O357" t="str">
            <v>N/A</v>
          </cell>
          <cell r="P357">
            <v>46192</v>
          </cell>
          <cell r="Q357" t="e">
            <v>#VALUE!</v>
          </cell>
          <cell r="R357" t="str">
            <v>N/A</v>
          </cell>
          <cell r="S357" t="str">
            <v>CARRERA 9 115 06 PISO 17</v>
          </cell>
          <cell r="T357" t="str">
            <v>BOGOTA D.C.</v>
          </cell>
          <cell r="U357" t="str">
            <v>COLOMBIA</v>
          </cell>
          <cell r="V357" t="str">
            <v>GERENCIA@SOFHOUSE.NET</v>
          </cell>
          <cell r="W357">
            <v>6016398538</v>
          </cell>
          <cell r="X357" t="str">
            <v>GLORIA AMPARO MARTINEZ SANTOS</v>
          </cell>
          <cell r="Y357">
            <v>51770772</v>
          </cell>
          <cell r="Z357">
            <v>0</v>
          </cell>
          <cell r="AA357" t="str">
            <v>Arrendamiento del software WEBSAFI ERP, incluyendo servicios de mantenimiento, soporte técnico, actualización y desarrollo bajo la modalidad de bolsa de horas.</v>
          </cell>
          <cell r="AB357" t="str">
            <v>3.3.1.
Disponer del recurso humano y tecnológico necesario para garantizar el cumplimiento del objeto del contrato, así como el cumplimiento de los ANS de acuerdo con la propuesta técnica y económica.
3.3.2.
Atender oportunamente las necesidades funcionales, requerimientos técnicos, errores, inquietudes y sugerencias asociadas con el funcionamiento de la plataforma, mediante la mesa de ayuda provista por SOFTWARE HOUSE S.A.S., asignando un número de ticket a cada caso, el
cual debe incluir un registro con fecha, hora, detalle de la solicitud y persona que realiza el reporte del incidente, según los ANS establecidos. 
3.3.3.
Presentar un plan de riesgos dentro de los primeros diez (10) días hábiles contados a partir del acta de inicio, para conocer con anticipación posibles fallas que se puedan presentar en el uso de las actualizaciones futuras, así como el plan de contingencia para el primer pago.
3.3.4.
Presentar al supervisor del contrato en los primeros 10 días desde el inicio del contrato, un plan de las fases de implementación y desarrollo de los módulos y sus respectivos ambientes de prueba, garantía de calidad (QA) y producción se ejecutará en fases, las cuales están definidas por el avance en la implementación de cada módulo.
3.3.5.
Realizar capacitación inicial a los funcionarios y contratistas designados por MINCIENCIAS para el uso, administración y operación del sistema WEBSAFI ERP y de los módulos implementados, así como brindar acompañamiento y capacitación continua durante toda la ejecución del contrato, cada vez que se presenten actualizaciones, mejoras funcionales, cambios normativos, incorporación de nuevos módulos o cuando así lo solicite el supervisor del contrato.
3.3.6.
Hacer la capacitación inicial al equipo del GITAFyP así como a la OTSI, frente a la operatividad del sistema de los módulos a implementar.
3.3.7.
Informar y actualizar el aplicativo en arrendamiento, respecto de las nuevas versiones generadas por la evolución tecnológica y/o condiciones generales de las entidades de control que realice SOFTWARE HOUSE S.A.S., bajo su propio criterio.
3.3.8.
Realizar actividades asociadas a ajustes, actualizaciones de software, ventanas de mantenimiento o cualquier otra que genere indisponibilidad del servicio, en un horario no hábil, con relación a los mantenimientos preventivos se debe entregar el respectivo reporte o informe de las actividades realizadas.
3.3.9.
Garantizar el arrendamiento de la plataforma de software con los siguientes criterios y tiempos de respuesta – Acuerdos de Niveles de Servicio - ANS:</v>
          </cell>
          <cell r="AC357" t="str">
            <v>3.3.1. Disponer del recurso humano y tecnológico necesario para garantizar el cumplimiento del objeto del contrato, así como el cumplimiento de los ANS de acuerdo con la propuesta técnica y económica. 3.3.2. Atender oportunamente las necesidades funcionales, requerimientos técnicos, errores, inquietudes y sugerencias asociadas con el funcionamiento de la plataforma, mediante la mesa de ayuda provista por SOFTWARE HOUSE S.A.S., asignando un número de ticket a cada caso, el cual debe incluir un registro con fecha, hora, detalle de la solicitud y persona que realiza el reporte del incidente, según los ANS establecidos.  3.3.3. Presentar un plan de riesgos dentro de los primeros diez (10) días hábiles contados a partir del acta de inicio, para conocer con anticipación posibles fallas que se puedan presentar en el uso de las actualizaciones futuras, así como el plan de contingencia para el primer pago. 3.3.4. Presentar al supervisor del contrato en los primeros 10 días desde el inicio del contrato, un plan de las fases de implementación y desarrollo de los módulos y sus respectivos ambientes de prueba, garantía de calidad (QA) y producción se ejecutará en fases, las cuales están definidas por el avance en la implementación de cada módulo. 3.3.5. Realizar capacitación inicial a los funcionarios y contratistas designados por MINCIENCIAS para el uso, administración y operación del sistema WEBSAFI ERP y de los módulos implementados, así como brindar acompañamiento y capacitación continua durante toda la ejecución del contrato, cada vez que se presenten actualizaciones, mejoras funcionales, cambios normativos, incorporación de nuevos módulos o cuando así lo solicite el supervisor del contrato. 3.3.6. Hacer la capacitación inicial al equipo del GITAFyP así como a la OTSI, frente a la operatividad del sistema de los módulos a implementar. 3.3.7. Informar y actualizar el aplicativo en arrendamiento, respecto de las nuevas versiones generadas por la evolución tecnológica y/o condiciones generales de las entidades de control que realice SOFTWARE HOUSE S.A.S., bajo su propio criterio. 3.3.8. Realizar actividades asociadas a ajustes, actualizaciones de software, ventanas de mantenimiento o cualquier otra que genere indisponibilidad del servicio, en un horario no hábil, con relación a los mantenimientos preventivos se debe entregar el respectivo reporte o informe de las actividades realizadas. 3.3.9. Garantizar el arrendamiento de la plataforma de software con los siguientes criterios y tiempos de respuesta – Acuerdos de Niveles de Servicio - ANS:</v>
          </cell>
          <cell r="AD357" t="str">
            <v>Dirección Administrativa y Financiera</v>
          </cell>
          <cell r="AE357" t="str">
            <v>SERGIO CARVAJAL MONTIEL</v>
          </cell>
          <cell r="AF357">
            <v>1110451911</v>
          </cell>
          <cell r="AG357" t="str">
            <v>Directora Administrativa y Financiera</v>
          </cell>
          <cell r="AH357">
            <v>46052</v>
          </cell>
          <cell r="AI357">
            <v>46052</v>
          </cell>
          <cell r="AJ357">
            <v>46387</v>
          </cell>
          <cell r="AK357">
            <v>335</v>
          </cell>
          <cell r="AL357">
            <v>282910600</v>
          </cell>
          <cell r="AM357" t="str">
            <v>No</v>
          </cell>
          <cell r="AN357">
            <v>0</v>
          </cell>
          <cell r="AO357">
            <v>39226</v>
          </cell>
          <cell r="AP357">
            <v>36826</v>
          </cell>
          <cell r="AQ357">
            <v>46052</v>
          </cell>
          <cell r="AR357" t="str">
            <v>C-3999-1000-1-53105B-3999062-02</v>
          </cell>
          <cell r="AS357" t="str">
            <v>INVERSION</v>
          </cell>
          <cell r="AT357" t="str">
            <v>NACION</v>
          </cell>
          <cell r="AU357" t="str">
            <v>No</v>
          </cell>
          <cell r="AW357" t="str">
            <v>Supervisión</v>
          </cell>
          <cell r="AX357" t="str">
            <v>LUZ MYRIAM LOZADA MARTIN</v>
          </cell>
          <cell r="AY357" t="str">
            <v>Cédula</v>
          </cell>
          <cell r="AZ357">
            <v>52237315</v>
          </cell>
          <cell r="BA357">
            <v>2</v>
          </cell>
          <cell r="BB357" t="str">
            <v>Profesional Especializado, Código 2028 Grado 19</v>
          </cell>
          <cell r="BC357">
            <v>46052</v>
          </cell>
          <cell r="BD357">
            <v>46052</v>
          </cell>
          <cell r="BE357" t="str">
            <v>SEGUROS DEL ESTADO S.A.</v>
          </cell>
          <cell r="BF357" t="str">
            <v>45 CUMPLIM+ CALIDAD DL SERVICIO</v>
          </cell>
          <cell r="BG357" t="str">
            <v>1 PÓLIZA</v>
          </cell>
          <cell r="CJ357">
            <v>46387</v>
          </cell>
          <cell r="CK357">
            <v>0</v>
          </cell>
          <cell r="CN357">
            <v>282910600</v>
          </cell>
          <cell r="CO357" t="e">
            <v>#N/A</v>
          </cell>
          <cell r="CP357" t="e">
            <v>#N/A</v>
          </cell>
          <cell r="CQ357" t="e">
            <v>#N/A</v>
          </cell>
          <cell r="CR357">
            <v>80111600</v>
          </cell>
          <cell r="CS357" t="str">
            <v>https://community.secop.gov.co/Public/Tendering/OpportunityDetail/Index?noticeUID=CO1.NTC.9924716&amp;isFromPublicArea=True&amp;isModal=true&amp;asPopupView=true</v>
          </cell>
          <cell r="CT357" t="str">
            <v>En Ejecucion</v>
          </cell>
          <cell r="CU357">
            <v>46081</v>
          </cell>
          <cell r="CV357">
            <v>46081</v>
          </cell>
          <cell r="CW357" t="str">
            <v>FEBRERO</v>
          </cell>
          <cell r="CX357" t="e">
            <v>#N/A</v>
          </cell>
          <cell r="CY357">
            <v>9</v>
          </cell>
          <cell r="CZ357">
            <v>5</v>
          </cell>
        </row>
        <row r="358">
          <cell r="D358" t="str">
            <v>363-2026</v>
          </cell>
          <cell r="E358" t="str">
            <v>CPS-267-2026</v>
          </cell>
          <cell r="F358" t="str">
            <v>Contrato de Prestacion De Servicios Profesionales</v>
          </cell>
          <cell r="G358" t="str">
            <v>Contratación directa</v>
          </cell>
          <cell r="H358" t="str">
            <v>LILIANA PAOLA RAMIREZ TORRES</v>
          </cell>
          <cell r="I358" t="str">
            <v>Cédula</v>
          </cell>
          <cell r="J358">
            <v>1110445106</v>
          </cell>
          <cell r="K358">
            <v>2</v>
          </cell>
          <cell r="L358" t="str">
            <v>FEMENINO</v>
          </cell>
          <cell r="M358" t="str">
            <v>Natural</v>
          </cell>
          <cell r="N358" t="str">
            <v>Ninguno</v>
          </cell>
          <cell r="O358">
            <v>31495</v>
          </cell>
          <cell r="P358">
            <v>46192</v>
          </cell>
          <cell r="Q358">
            <v>40</v>
          </cell>
          <cell r="R358" t="str">
            <v>ABOGADO</v>
          </cell>
          <cell r="S358" t="str">
            <v xml:space="preserve">CARRERA 5 A  # ° 48 -31   APARTAMENTO 202 </v>
          </cell>
          <cell r="T358" t="str">
            <v>ALVARADO</v>
          </cell>
          <cell r="U358" t="str">
            <v>COLOMBIA</v>
          </cell>
          <cell r="V358" t="str">
            <v>PAORAMIREZTORRES@HOTMAIL.COM</v>
          </cell>
          <cell r="W358">
            <v>3175055465</v>
          </cell>
          <cell r="X358" t="str">
            <v>NA</v>
          </cell>
          <cell r="Y358" t="str">
            <v>NA</v>
          </cell>
          <cell r="Z358" t="str">
            <v>Titulo profesional + titulo especializacion de 0 meses de experiencia profesional a 22 meses de experiencia profesional (Resolución 861 de 2025)</v>
          </cell>
          <cell r="AA358" t="str">
            <v>EL/LA CONTRATISTA se obliga a prestar a la ENTIDAD, con plena autonomía técnica y administrativa, servicios profesionales especializados a la Dirección de Talento Humano, orientados al apoyo, acompañamiento y asesoría técnica y jurídica en la planeación, ejecución, seguimiento y fortalecimiento de las estrategias, programas y actividades de Bienestar Social y del Sistema de Gestión de Seguridad y Salud en el Trabajo (SG-SST), de conformidad con los lineamientos institucionales, los procedimientos definidos por el Ministerio y la normatividad vigente que regula la materia.</v>
          </cell>
          <cell r="AB358" t="str">
            <v>2.2.2.1 Brindar apoyo y acompañamiento técnico y jurídico a la Dirección de Talento Humano en la
planeación, ejecución, seguimiento y evaluación de los programas y estrategias de Bienestar
Social y del Sistema de Gestión de Seguridad y Salud en el Trabajo (SG-SST), conforme a la
normatividad vigente.
2.2.2.2 Asesorar y apoyar la implementación, actualización y mejora continua del SG-SST, incluyendo la
aplicación de los estándares mínimos, planes de trabajo anual, matrices de riesgos, planes de
mejoramiento y demás instrumentos técnicos requeridos.
2.2.2.3 Acompañar y apoyar jurídicamente las actuaciones, actividades y compromisos derivados de los
comités que lidera la Dirección de Talento Humano, tales como el Comité de Convivencia Laboral,
COPASST y demás instancias relacionadas con Bienestar y SST.
2.2.2.4 Brindar asesoría y apoyo en la formulación, ejecución y seguimiento de los programas de
promoción, prevención, intervención y monitoreo de riesgos psicosociales, bienestar laboral y
salud mental, en articulación con la ARL y demás actores institucionales.
2.2.2.5 Apoyar la elaboración, revisión y proyección de actos administrativos, circulares, lineamientos,
protocolos, procedimientos y demás documentos asociados a Bienestar, SG-SST, convivencia
laboral y salud ocupacional.
2.2.2.6 Acompañar y asesorar a la Dirección de Talento Humano en la atención de requerimientos,
solicitudes, derechos de petición, acciones de tutela, informes y actuaciones solicitadas por entes
de control y organismos de vigilancia.
2.2.2.7 Brindar apoyo técnico y jurídico en la articulación interinstitucional con la Secretaría General, la
ARL, las EPS, la Dirección Administrativa y Financiera y demás dependencias, para la correcta
gestión de los asuntos de Bienestar y Seguridad y Salud en el Trabajo.
2.2.2.8 Asesorar y acompañar los procesos relacionados con situaciones administrativas, movimientos
de personal, recomendaciones médicas, reubicaciones laborales y demás actuaciones que
impacten el bienestar y la salud de los servidores públicos.
2.2.2.9 Apoyar la supervisión contractual de los contratos asociados a Bienestar, SG-SST, salud
ocupacional y actividades afines que le sean asignados por la Dirección de Talento Humano,
verificando el cumplimiento de obligaciones y entregables.
2.2.2.10 Brindar acompañamiento en la ejecución de las estrategias de fortalecimiento institucional en
materia de Bienestar y SG-SST, los lineamientos internos y la normatividad aplicable.</v>
          </cell>
          <cell r="AC358" t="str">
            <v>2.2.2.1 Brindar apoyo y acompañamiento técnico y jurídico a la Dirección de Talento Humano en la planeación, ejecución, seguimiento y evaluación de los programas y estrategias de Bienestar Social y del Sistema de Gestión de Seguridad y Salud en el Trabajo (SG-SST), conforme a la normatividad vigente.
2.2.2.2 Asesorar y apoyar la implementación, actualización y mejora continua del SG-SST, incluyendo la aplicación de los estándares mínimos, planes de trabajo anual, matrices de riesgos, planes de mejoramiento y demás instrumentos técnicos requeridos.
2.2.2.3 Acompañar y apoyar jurídicamente las actuaciones, actividades y compromisos derivados de los comités que lidera la Dirección de Talento Humano, tales como el Comité de Convivencia Laboral, COPASST y demás instancias relacionadas con Bienestar y SST.
2.2.2.4 Brindar asesoría y apoyo en la formulación, ejecución y seguimiento de los programas de promoción, prevención, intervención y monitoreo de riesgos psicosociales, bienestar laboral y salud mental, en articulación con la ARL y demás actores institucionales.
2.2.2.5 Apoyar la elaboración, revisión y proyección de actos administrativos, circulares, lineamientos, protocolos, procedimientos y demás documentos asociados a Bienestar, SG-SST, convivencia laboral y salud ocupacional.
2.2.2.6 Acompañar y asesorar a la Dirección de Talento Humano en la atención de requerimientos, solicitudes, derechos de petición, acciones de tutela, informes y actuaciones solicitadas por entes de control y organismos de vigilancia.
2.2.2.7 Brindar apoyo técnico y jurídico en la articulación interinstitucional con la Secretaría General, la ARL, las EPS, la Dirección Administrativa y Financiera y demás dependencias, para la correcta gestión de los asuntos de Bienestar y Seguridad y Salud en el Trabajo.
2.2.2.8 Asesorar y acompañar los procesos relacionados con situaciones administrativas, movimientos de personal, recomendaciones médicas, reubicaciones laborales y demás actuaciones que impacten el bienestar y la salud de los servidores públicos.
2.2.2.9 Apoyar la supervisión contractual de los contratos asociados a Bienestar, SG-SST, salud ocupacional y actividades afines que le sean asignados por la Dirección de Talento Humano, verificando el cumplimiento de obligaciones y entregables.
2.2.2.10 Brindar acompañamiento en la ejecución de las estrategias de fortalecimiento institucional en materia de Bienestar y SG-SST, los lineamientos internos y la normatividad aplicable.</v>
          </cell>
          <cell r="AD358" t="str">
            <v>Dirección de Talento Humano</v>
          </cell>
          <cell r="AE358" t="str">
            <v>ANDRES FELIPE VALENCIA LOPEZ</v>
          </cell>
          <cell r="AF358">
            <v>75097407</v>
          </cell>
          <cell r="AG358" t="str">
            <v>Secretaria General</v>
          </cell>
          <cell r="AH358">
            <v>46052</v>
          </cell>
          <cell r="AI358">
            <v>46052</v>
          </cell>
          <cell r="AJ358">
            <v>46232</v>
          </cell>
          <cell r="AK358">
            <v>180</v>
          </cell>
          <cell r="AL358">
            <v>35009700</v>
          </cell>
          <cell r="AM358" t="str">
            <v>No</v>
          </cell>
          <cell r="AN358">
            <v>5834950</v>
          </cell>
          <cell r="AS358" t="str">
            <v>INVERSION</v>
          </cell>
          <cell r="AT358" t="str">
            <v>NACION</v>
          </cell>
          <cell r="AU358" t="str">
            <v>No</v>
          </cell>
          <cell r="AW358" t="str">
            <v>Supervisión</v>
          </cell>
          <cell r="AX358" t="str">
            <v>FELIPE ALEJANDRO GONZALEZ SABOGAL</v>
          </cell>
          <cell r="AY358" t="str">
            <v>Cédula</v>
          </cell>
          <cell r="AZ358">
            <v>1110464163</v>
          </cell>
          <cell r="BA358">
            <v>3</v>
          </cell>
          <cell r="BB358" t="str">
            <v>Director de Talento Humano</v>
          </cell>
          <cell r="BC358">
            <v>46052</v>
          </cell>
          <cell r="BD358">
            <v>46052</v>
          </cell>
          <cell r="BE358" t="str">
            <v>SEGUROS DEL ESTADO S.A.</v>
          </cell>
          <cell r="BF358" t="str">
            <v>2 CUMPLIMIENTO</v>
          </cell>
          <cell r="BG358" t="str">
            <v>1 PÓLIZA</v>
          </cell>
          <cell r="CJ358">
            <v>46232</v>
          </cell>
          <cell r="CK358">
            <v>0</v>
          </cell>
          <cell r="CN358">
            <v>35009700</v>
          </cell>
          <cell r="CO358" t="e">
            <v>#N/A</v>
          </cell>
          <cell r="CP358" t="e">
            <v>#N/A</v>
          </cell>
          <cell r="CQ358" t="e">
            <v>#N/A</v>
          </cell>
          <cell r="CR358">
            <v>80111600</v>
          </cell>
          <cell r="CS358" t="str">
            <v>https://community.secop.gov.co/Public/Tendering/OpportunityDetail/Index?noticeUID=CO1.NTC.9910225&amp;isFromPublicArea=True&amp;isModal=true&amp;asPopupView=true</v>
          </cell>
          <cell r="CT358" t="str">
            <v>En Ejecucion</v>
          </cell>
          <cell r="CU358">
            <v>46053</v>
          </cell>
          <cell r="CW358" t="str">
            <v>ENERO</v>
          </cell>
          <cell r="CX358" t="e">
            <v>#N/A</v>
          </cell>
          <cell r="CY358">
            <v>9</v>
          </cell>
          <cell r="CZ358" t="e">
            <v>#VALUE!</v>
          </cell>
        </row>
        <row r="359">
          <cell r="D359" t="str">
            <v>364-2026</v>
          </cell>
          <cell r="E359" t="str">
            <v>CD-007-2026</v>
          </cell>
          <cell r="F359" t="str">
            <v xml:space="preserve">Contrato Interadministrativo </v>
          </cell>
          <cell r="G359" t="str">
            <v>Contratación directa</v>
          </cell>
          <cell r="H359" t="str">
            <v>IMPRENTA NACIONAL DE COLOMBIA</v>
          </cell>
          <cell r="I359" t="str">
            <v>Nit</v>
          </cell>
          <cell r="J359">
            <v>830001113</v>
          </cell>
          <cell r="K359">
            <v>1</v>
          </cell>
          <cell r="L359" t="str">
            <v>PERSONA JURIDICA</v>
          </cell>
          <cell r="M359" t="str">
            <v>Jurídica</v>
          </cell>
          <cell r="N359" t="str">
            <v>Ninguno</v>
          </cell>
          <cell r="O359" t="str">
            <v>N/A</v>
          </cell>
          <cell r="P359">
            <v>46192</v>
          </cell>
          <cell r="Q359" t="e">
            <v>#VALUE!</v>
          </cell>
          <cell r="R359" t="str">
            <v>N/A</v>
          </cell>
          <cell r="S359" t="str">
            <v>CRA. 66 #24-09, TEUSAQUILLO, BOGOTÁ, CUNDINAMARCA</v>
          </cell>
          <cell r="T359" t="str">
            <v>BOGOTA D.C.</v>
          </cell>
          <cell r="U359" t="str">
            <v>COLOMBIA</v>
          </cell>
          <cell r="V359" t="str">
            <v>JORGE.TRONCOSO@IMPRENTA.GOV.CO</v>
          </cell>
          <cell r="W359">
            <v>14578000</v>
          </cell>
          <cell r="X359" t="str">
            <v>LEONOR ARIAS BARRETO</v>
          </cell>
          <cell r="Y359">
            <v>51693920</v>
          </cell>
          <cell r="Z359">
            <v>0</v>
          </cell>
          <cell r="AA359" t="str">
            <v>Prestar el servicio de publicación y divulgación en el Diario Oficial de normas y actos administrativos de carácter general y otros documentos de carácter oficial proferidos por el Ministerio de Ciencia, Tecnología e Innovación.</v>
          </cell>
          <cell r="AB359" t="str">
            <v>3.2.2.1. Prestar el servicio contratado de manera oportuna, conforme a los tiempos y
condiciones requeridos para la adecuada publicación de los documentos
remitidos.
3.2.2.2. Cumplir integralmente con la ejecución del contrato, aplicando las tarifas,
condiciones y servicios establecidos en la Resolución vigente de la Imprenta
Nacional de Colombia presentada como parte de la oferta, así como en los
documentos que hacen parte integral del contrato.
3.2.2.3. Realizar oportunamente las publicaciones de los documentos que para el efecto
remita el Ministerio de Ciencia, Tecnología e Innovación.
3.2.2.4. Garantizar que la información y los documentos publicados en virtud del
servicio contratado correspondan a la real y suministrada por el Ministerio de
Ciencia, Tecnología e Innovación.
3.2.2.5. Remitir un ejemplar en medio impreso y/o por correo electrónico del Diario
Oficial donde se evidencie la publicación de los actos administrativos
solicitados.
3.2.2.6. Remitir la constancia de las publicaciones reportando el respectivo número del
Diario Oficial.
3.2.2.7. Cumplir con las obligaciones de pago de salarios, parafiscales y Sistema de
Seguridad Social Integral.
3.2.2.8. Cumplir con las demás instrucciones que le sean impartidas por el supervisor
del contrato, que se deriven de la ley, reglamento o tengan relación la
naturaleza del contrato.</v>
          </cell>
          <cell r="AC359" t="str">
            <v>3.2.2.1. Prestar el servicio contratado de manera oportuna, conforme a los tiempos y condiciones requeridos para la adecuada publicación de los documentos remitidos. 3.2.2.2. Cumplir integralmente con la ejecución del contrato, aplicando las tarifas, condiciones y servicios establecidos en la Resolución vigente de la Imprenta Nacional de Colombia presentada como parte de la oferta, así como en los documentos que hacen parte integral del contrato. 3.2.2.3. Realizar oportunamente las publicaciones de los documentos que para el efecto remita el Ministerio de Ciencia, Tecnología e Innovación. 3.2.2.4. Garantizar que la información y los documentos publicados en virtud del servicio contratado correspondan a la real y suministrada por el Ministerio de Ciencia, Tecnología e Innovación. 3.2.2.5. Remitir un ejemplar en medio impreso y/o por correo electrónico del Diario Oficial donde se evidencie la publicación de los actos administrativos solicitados. 3.2.2.6. Remitir la constancia de las publicaciones reportando el respectivo número del Diario Oficial. 3.2.2.7. Cumplir con las obligaciones de pago de salarios, parafiscales y Sistema de Seguridad Social Integral. 3.2.2.8. Cumplir con las demás instrucciones que le sean impartidas por el supervisor del contrato, que se deriven de la ley, reglamento o tengan relación la naturaleza del contrato.</v>
          </cell>
          <cell r="AD359" t="str">
            <v>Secretaría General</v>
          </cell>
          <cell r="AE359" t="str">
            <v>ANDRES FELIPE VALENCIA LOPEZ</v>
          </cell>
          <cell r="AF359">
            <v>75097407</v>
          </cell>
          <cell r="AG359" t="str">
            <v>Secretaria General</v>
          </cell>
          <cell r="AH359">
            <v>46052</v>
          </cell>
          <cell r="AI359">
            <v>46052</v>
          </cell>
          <cell r="AJ359">
            <v>46387</v>
          </cell>
          <cell r="AK359">
            <v>335</v>
          </cell>
          <cell r="AL359">
            <v>5434826</v>
          </cell>
          <cell r="AM359" t="str">
            <v>No</v>
          </cell>
          <cell r="AN359">
            <v>0</v>
          </cell>
          <cell r="AO359">
            <v>42726</v>
          </cell>
          <cell r="AP359">
            <v>37226</v>
          </cell>
          <cell r="AQ359">
            <v>46052</v>
          </cell>
          <cell r="AR359" t="str">
            <v>A-02-02-02-008-003</v>
          </cell>
          <cell r="AS359" t="str">
            <v>FUNCIONAMIENTO</v>
          </cell>
          <cell r="AT359" t="str">
            <v>NACION</v>
          </cell>
          <cell r="AU359" t="str">
            <v>No</v>
          </cell>
          <cell r="AW359" t="str">
            <v>Supervisión</v>
          </cell>
          <cell r="AX359" t="str">
            <v>ANDRES FELIPE VALENCIA LOPEZ</v>
          </cell>
          <cell r="AY359" t="str">
            <v>Cédula</v>
          </cell>
          <cell r="AZ359">
            <v>75097407</v>
          </cell>
          <cell r="BA359">
            <v>3</v>
          </cell>
          <cell r="BB359">
            <v>0</v>
          </cell>
          <cell r="BE359" t="str">
            <v>NINGUNA</v>
          </cell>
          <cell r="BF359" t="str">
            <v>99999998 NO SE DILIGENCIA INFORMACIÓN PARA ESTE FORMULARIO EN ESTE PERÍODO DE REPORTE</v>
          </cell>
          <cell r="BG359" t="str">
            <v>6 NO CONSTITUYÓ GARANTÍAS</v>
          </cell>
          <cell r="CJ359">
            <v>46387</v>
          </cell>
          <cell r="CK359">
            <v>0</v>
          </cell>
          <cell r="CN359">
            <v>5434826</v>
          </cell>
          <cell r="CO359" t="e">
            <v>#N/A</v>
          </cell>
          <cell r="CP359" t="e">
            <v>#N/A</v>
          </cell>
          <cell r="CQ359" t="e">
            <v>#N/A</v>
          </cell>
          <cell r="CR359">
            <v>80111600</v>
          </cell>
          <cell r="CS359" t="str">
            <v>https://community.secop.gov.co/Public/Tendering/OpportunityDetail/Index?noticeUID=CO1.NTC.9905300&amp;isFromPublicArea=True&amp;isModal=true&amp;asPopupView=true</v>
          </cell>
          <cell r="CT359" t="str">
            <v>En Ejecucion</v>
          </cell>
          <cell r="CU359">
            <v>46081</v>
          </cell>
          <cell r="CV359">
            <v>46081</v>
          </cell>
          <cell r="CW359" t="str">
            <v>FEBRERO</v>
          </cell>
          <cell r="CX359" t="e">
            <v>#N/A</v>
          </cell>
          <cell r="CY359">
            <v>1</v>
          </cell>
          <cell r="CZ359">
            <v>1</v>
          </cell>
        </row>
        <row r="360">
          <cell r="D360" t="str">
            <v>365-2026</v>
          </cell>
          <cell r="E360" t="str">
            <v>CEC-365-2026</v>
          </cell>
          <cell r="F360" t="str">
            <v>Convenio Especial de Cooperación</v>
          </cell>
          <cell r="G360" t="str">
            <v>Contratación Régimen Especial</v>
          </cell>
          <cell r="H360" t="str">
            <v>UNIVERSIDAD SANTIAGO DE CALI</v>
          </cell>
          <cell r="I360" t="str">
            <v>Nit</v>
          </cell>
          <cell r="J360">
            <v>890303797</v>
          </cell>
          <cell r="K360">
            <v>1</v>
          </cell>
          <cell r="L360" t="str">
            <v>PERSONA JURIDICA</v>
          </cell>
          <cell r="M360" t="str">
            <v>Jurídica</v>
          </cell>
          <cell r="N360" t="str">
            <v>Ninguno</v>
          </cell>
          <cell r="O360" t="str">
            <v>N/A</v>
          </cell>
          <cell r="P360">
            <v>46192</v>
          </cell>
          <cell r="Q360" t="e">
            <v>#VALUE!</v>
          </cell>
          <cell r="R360" t="str">
            <v>N/A</v>
          </cell>
          <cell r="S360">
            <v>0</v>
          </cell>
          <cell r="T360">
            <v>0</v>
          </cell>
          <cell r="U360" t="str">
            <v>COLOMBIA</v>
          </cell>
          <cell r="V360" t="str">
            <v/>
          </cell>
          <cell r="W360">
            <v>0</v>
          </cell>
          <cell r="X360" t="str">
            <v>CARLOS ANDRES PEREZ GIRALDO</v>
          </cell>
          <cell r="Y360">
            <v>94460631</v>
          </cell>
          <cell r="Z360">
            <v>0</v>
          </cell>
          <cell r="AA360" t="str">
            <v>Aunar esfuerzos administrativos, técnicos y académicos para la estructuración y ejecución de las políticas y mecanismos relacionados con formación de alto nivel de investigadores definidoss por el Ministerio de Ciencia, Tecnología e Innovación</v>
          </cell>
          <cell r="AC360" t="str">
            <v/>
          </cell>
          <cell r="AD360" t="str">
            <v>Dirección de Gestión de Recursos para la Ciencia, la Tecnología y la Innovación (CTel)</v>
          </cell>
          <cell r="AE360" t="str">
            <v>CAROLINA OTILIA MONTEALEGRE CASTILLO</v>
          </cell>
          <cell r="AF360">
            <v>20928128</v>
          </cell>
          <cell r="AG360" t="str">
            <v>Director de Gestión de Recursos para la Ciencia, la Tecnología y la Innovación (CTel)</v>
          </cell>
          <cell r="AH360">
            <v>46052</v>
          </cell>
          <cell r="AI360">
            <v>46052</v>
          </cell>
          <cell r="AJ360">
            <v>48213</v>
          </cell>
          <cell r="AK360">
            <v>2161</v>
          </cell>
          <cell r="AL360">
            <v>0</v>
          </cell>
          <cell r="AM360" t="str">
            <v>No</v>
          </cell>
          <cell r="AN360">
            <v>0</v>
          </cell>
          <cell r="AR360" t="str">
            <v>N/A</v>
          </cell>
          <cell r="AW360" t="str">
            <v>Supervisión</v>
          </cell>
          <cell r="AX360" t="str">
            <v>CAROLINA OTILIA MONTEALEGRE CASTILLO</v>
          </cell>
          <cell r="AY360" t="str">
            <v>Cédula</v>
          </cell>
          <cell r="AZ360">
            <v>20928128</v>
          </cell>
          <cell r="BA360">
            <v>0</v>
          </cell>
          <cell r="BB360" t="str">
            <v>Director de Gestión de Recursos para la Ciencia la Tecnologia e Innovacion (CTeI)</v>
          </cell>
          <cell r="BE360" t="str">
            <v>NINGUNA</v>
          </cell>
          <cell r="BF360" t="str">
            <v>99999998 NO SE DILIGENCIA INFORMACIÓN PARA ESTE FORMULARIO EN ESTE PERÍODO DE REPORTE</v>
          </cell>
          <cell r="BG360" t="str">
            <v>6 NO CONSTITUYÓ GARANTÍAS</v>
          </cell>
          <cell r="CJ360">
            <v>48213</v>
          </cell>
          <cell r="CK360">
            <v>0</v>
          </cell>
          <cell r="CM360" t="str">
            <v>PROCESO DE SOLO PUBLICIDAD</v>
          </cell>
          <cell r="CN360">
            <v>0</v>
          </cell>
          <cell r="CO360" t="e">
            <v>#N/A</v>
          </cell>
          <cell r="CP360" t="e">
            <v>#N/A</v>
          </cell>
          <cell r="CQ360" t="e">
            <v>#N/A</v>
          </cell>
          <cell r="CR360">
            <v>86132000</v>
          </cell>
          <cell r="CS360" t="str">
            <v>https://community.secop.gov.co/Public/Tendering/OpportunityDetail/Index?noticeUID=CO1.NTC.9944431&amp;isFromPublicArea=True&amp;isModal=False</v>
          </cell>
          <cell r="CT360" t="str">
            <v>En Ejecucion</v>
          </cell>
          <cell r="CU360">
            <v>46081</v>
          </cell>
          <cell r="CV360">
            <v>46081</v>
          </cell>
          <cell r="CW360" t="str">
            <v>FEBRERO</v>
          </cell>
          <cell r="CX360" t="e">
            <v>#N/A</v>
          </cell>
          <cell r="CY360">
            <v>10</v>
          </cell>
          <cell r="CZ360">
            <v>9</v>
          </cell>
        </row>
        <row r="361">
          <cell r="D361" t="str">
            <v>366-2026</v>
          </cell>
          <cell r="E361" t="str">
            <v>CPS-268-2026</v>
          </cell>
          <cell r="F361" t="str">
            <v>Contrato de Prestacion De Servicios Profesionales</v>
          </cell>
          <cell r="G361" t="str">
            <v>Contratación directa</v>
          </cell>
          <cell r="H361" t="str">
            <v>JULIO ENRIQUE CABALLERO SUAREZ</v>
          </cell>
          <cell r="I361" t="str">
            <v>Cédula</v>
          </cell>
          <cell r="J361">
            <v>79970726</v>
          </cell>
          <cell r="K361">
            <v>7</v>
          </cell>
          <cell r="L361">
            <v>0</v>
          </cell>
          <cell r="M361" t="str">
            <v>Natural</v>
          </cell>
          <cell r="N361" t="str">
            <v>Ninguno</v>
          </cell>
          <cell r="O361">
            <v>28884</v>
          </cell>
          <cell r="P361">
            <v>46192</v>
          </cell>
          <cell r="Q361">
            <v>47</v>
          </cell>
          <cell r="R361" t="str">
            <v>INGENIERO ELECTRONICO</v>
          </cell>
          <cell r="S361" t="str">
            <v>CRA 52C 34-28 SUR</v>
          </cell>
          <cell r="T361" t="str">
            <v>BOGOTA D.C.</v>
          </cell>
          <cell r="U361" t="str">
            <v>COLOMBIA</v>
          </cell>
          <cell r="V361" t="str">
            <v>JULIOECABALLEROS@GMAIL.COM</v>
          </cell>
          <cell r="W361">
            <v>3239387129</v>
          </cell>
          <cell r="X361" t="str">
            <v>NA</v>
          </cell>
          <cell r="Y361" t="str">
            <v>NA</v>
          </cell>
          <cell r="Z361" t="str">
            <v>Titulo profesional + titulo especializacion de 22 meses de experiencia profesional a 32 meses de experiencia profesional (Resolución 861 de 2025)</v>
          </cell>
          <cell r="AA361" t="str">
            <v>EL CONTRATISTA se compromete a prestar a la ENTIDAD, con plena autonomía técnica y administrativa, servicios profesionales especializados para la gestión de la seguridad perimetral de la infraestructura tecnológica, garantizando la protección, monitoreo y control de accesos a los recursos institucionales, conforme a los lineamientos establecidos por la Oficina de Tecnología y Sistemas de Información del Ministerio de Ciencia, Tecnología e Innovación</v>
          </cell>
          <cell r="AB361" t="str">
            <v>2.2.2.1.Implementar, configurar y monitorear dispositivos de seguridad perimetral, incluyendo firewalls, sistemas de detección y prevención de intrusiones (IDS/IPS), Web Application
Firewall (WAF) y configuraciones de seguridad en dispositivos de red, garantizando la
protección de la infraestructura institucional.
2.2.2.2. Apoyar en la definición, actualización y aplicación de políticas y reglas de seguridad
perimetral, asegurando el control de accesos, filtrado de tráfico y protección contra
amenazas externas e internas.
2.2.2.3.Monitorear el tráfico de red, analizar logs de seguridad, correlacionar eventos de
seguridad perimetral y responder a incidentes de ciberseguridad, identificando y
mitigando amenazas de manera oportuna.
2.2.2.4.Brindar apoyo en la gestión y administración de certificados digitales SSL/TLS,
infraestructura de clave pública (PKI) institucional y configuración de VPNs y redes
privadas, asegurando comunicaciones seguras.
2.2.2.5.Realizar análisis de vulnerabilidades y auditorías de configuración de seguridad
perimetral, identificando debilidades y proponiendo acciones correctivas para fortalecer
la postura de seguridad institucional.
2.2.2.6.Atender los tickets y requerimientos asignados relacionados con seguridad perimetral,
mediante diagnóstico, escalamiento, documentación y solución, de acuerdo con los
procedimientos establecidos y mejores prácticas.
2.2.2.7.Elaborar, actualizar y documentar políticas de seguridad perimetral, arquitecturas,
diagramas, procedimientos y runbooks de seguridad, proponiendo acciones de mejora
continua.
2.2.2.8.Brindar apoyo en la coordinación y articulación con el grupo de Seguridad Digital y otros
grupos de la OTSI, en la implementación de controles de seguridad, proporcionando
soporte técnico especializado en seguridad perimetral.
2.2.2.9.Cumplir y aplicar las políticas, estándares, normativas y mejores prácticas establecidas
para la gestión de seguridad perimetral, incluyendo marcos de ciberseguridad,
protección de datos y respuesta a incidentes.
2.2.2.10. Apoyar los procesos de contratación relacionados con soluciones de seguridad
perimetral, incluyendo la evaluación de alternativas, brindando apoyo técnico en la
definición de especificaciones técnicas y criterios de aceptación, la evaluación de
propuestas y seguimiento contractual cuando corresponda.</v>
          </cell>
          <cell r="AC361" t="str">
            <v>2.2.2.1.Implementar, configurar y monitorear dispositivos de seguridad perimetral, incluyendo firewalls, sistemas de detección y prevención de intrusiones (IDS/IPS), Web Application Firewall (WAF) y configuraciones de seguridad en dispositivos de red, garantizando la protección de la infraestructura institucional.
2.2.2.2. Apoyar en la definición, actualización y aplicación de políticas y reglas de seguridad perimetral, asegurando el control de accesos, filtrado de tráfico y protección contra amenazas externas e internas.
2.2.2.3.Monitorear el tráfico de red, analizar logs de seguridad, correlacionar eventos de seguridad perimetral y responder a incidentes de ciberseguridad, identificando y mitigando amenazas de manera oportuna.
2.2.2.4.Brindar apoyo en la gestión y administración de certificados digitales SSL/TLS, infraestructura de clave pública (PKI) institucional y configuración de VPNs y redes privadas, asegurando comunicaciones seguras.
2.2.2.5.Realizar análisis de vulnerabilidades y auditorías de configuración de seguridad perimetral, identificando debilidades y proponiendo acciones correctivas para fortalecer la postura de seguridad institucional.
2.2.2.6.Atender los tickets y requerimientos asignados relacionados con seguridad perimetral, mediante diagnóstico, escalamiento, documentación y solución, de acuerdo con los procedimientos establecidos y mejores prácticas.
2.2.2.7.Elaborar, actualizar y documentar políticas de seguridad perimetral, arquitecturas, diagramas, procedimientos y runbooks de seguridad, proponiendo acciones de mejora continua.
2.2.2.8.Brindar apoyo en la coordinación y articulación con el grupo de Seguridad Digital y otros grupos de la OTSI, en la implementación de controles de seguridad, proporcionando soporte técnico especializado en seguridad perimetral.
2.2.2.9.Cumplir y aplicar las políticas, estándares, normativas y mejores prácticas establecidas para la gestión de seguridad perimetral, incluyendo marcos de ciberseguridad, protección de datos y respuesta a incidentes.
2.2.2.10. Apoyar los procesos de contratación relacionados con soluciones de seguridad perimetral, incluyendo la evaluación de alternativas, brindando apoyo técnico en la definición de especificaciones técnicas y criterios de aceptación, la evaluación de propuestas y seguimiento contractual cuando corresponda.</v>
          </cell>
          <cell r="AD361" t="str">
            <v>Oficina de Tecnologías y Sistemas de Información</v>
          </cell>
          <cell r="AE361" t="str">
            <v>ANDRES FELIPE VALENCIA LOPEZ</v>
          </cell>
          <cell r="AF361">
            <v>75097407</v>
          </cell>
          <cell r="AG361" t="str">
            <v>Secretaria General</v>
          </cell>
          <cell r="AH361">
            <v>46052</v>
          </cell>
          <cell r="AI361">
            <v>46055</v>
          </cell>
          <cell r="AJ361">
            <v>46235</v>
          </cell>
          <cell r="AK361">
            <v>180</v>
          </cell>
          <cell r="AL361">
            <v>51000000</v>
          </cell>
          <cell r="AM361" t="str">
            <v>No</v>
          </cell>
          <cell r="AN361">
            <v>8500000</v>
          </cell>
          <cell r="AS361" t="str">
            <v>INVERSION</v>
          </cell>
          <cell r="AT361" t="str">
            <v>NACION</v>
          </cell>
          <cell r="AU361" t="str">
            <v>No</v>
          </cell>
          <cell r="AW361" t="str">
            <v>Supervisión</v>
          </cell>
          <cell r="AX361" t="str">
            <v>JOSE IGNACION ESPAÑOL PEREZ</v>
          </cell>
          <cell r="AY361" t="str">
            <v>Cédula</v>
          </cell>
          <cell r="AZ361">
            <v>79873235</v>
          </cell>
          <cell r="BA361">
            <v>7</v>
          </cell>
          <cell r="BB361">
            <v>0</v>
          </cell>
          <cell r="BC361">
            <v>46055</v>
          </cell>
          <cell r="BD361">
            <v>46055</v>
          </cell>
          <cell r="BE361" t="str">
            <v>SEGUROS DEL ESTADO S.A.</v>
          </cell>
          <cell r="BF361" t="str">
            <v>2 CUMPLIMIENTO</v>
          </cell>
          <cell r="BG361" t="str">
            <v>1 PÓLIZA</v>
          </cell>
          <cell r="CJ361">
            <v>46235</v>
          </cell>
          <cell r="CK361">
            <v>0</v>
          </cell>
          <cell r="CN361">
            <v>51000000</v>
          </cell>
          <cell r="CO361" t="e">
            <v>#N/A</v>
          </cell>
          <cell r="CP361" t="e">
            <v>#N/A</v>
          </cell>
          <cell r="CQ361" t="e">
            <v>#N/A</v>
          </cell>
          <cell r="CR361">
            <v>80111600</v>
          </cell>
          <cell r="CS361" t="str">
            <v>https://community.secop.gov.co/Public/Tendering/OpportunityDetail/Index?noticeUID=CO1.NTC.9913552&amp;isFromPublicArea=True&amp;isModal=true&amp;asPopupView=true</v>
          </cell>
          <cell r="CT361" t="str">
            <v>En Ejecucion</v>
          </cell>
          <cell r="CU361">
            <v>46081</v>
          </cell>
          <cell r="CV361">
            <v>46081</v>
          </cell>
          <cell r="CW361" t="str">
            <v>FEBRERO</v>
          </cell>
          <cell r="CX361" t="e">
            <v>#N/A</v>
          </cell>
          <cell r="CY361">
            <v>4</v>
          </cell>
          <cell r="CZ361" t="e">
            <v>#VALUE!</v>
          </cell>
        </row>
        <row r="362">
          <cell r="D362" t="str">
            <v>367-2026</v>
          </cell>
          <cell r="E362" t="str">
            <v>CPS-269-2026</v>
          </cell>
          <cell r="F362" t="str">
            <v>Contrato de Prestacion De Servicios Profesionales</v>
          </cell>
          <cell r="G362" t="str">
            <v>Contratación directa</v>
          </cell>
          <cell r="H362" t="str">
            <v xml:space="preserve">JOSE LEONARDO CARRILLO CORTES </v>
          </cell>
          <cell r="I362" t="str">
            <v>Cédula</v>
          </cell>
          <cell r="J362">
            <v>80195490</v>
          </cell>
          <cell r="K362">
            <v>3</v>
          </cell>
          <cell r="L362">
            <v>0</v>
          </cell>
          <cell r="M362" t="str">
            <v>Natural</v>
          </cell>
          <cell r="N362" t="str">
            <v>Ninguno</v>
          </cell>
          <cell r="O362">
            <v>30502</v>
          </cell>
          <cell r="P362">
            <v>46192</v>
          </cell>
          <cell r="Q362">
            <v>42</v>
          </cell>
          <cell r="R362" t="str">
            <v>INGENIERO DE SISTEMAS</v>
          </cell>
          <cell r="S362" t="str">
            <v xml:space="preserve">CARRERA 6 A ESTE  # 33 31 </v>
          </cell>
          <cell r="T362" t="str">
            <v>BOGOTA D.C.</v>
          </cell>
          <cell r="U362" t="str">
            <v>COLOMBIA</v>
          </cell>
          <cell r="V362" t="str">
            <v>JOLECA95@HOTMAIL.COM</v>
          </cell>
          <cell r="W362">
            <v>3123839662</v>
          </cell>
          <cell r="X362" t="str">
            <v>NA</v>
          </cell>
          <cell r="Y362" t="str">
            <v>NA</v>
          </cell>
          <cell r="Z362" t="str">
            <v>Titulo profesional + titulo especializacion de 22 meses de experiencia profesional a 32 meses de experiencia profesional (Resolución 861 de 2025)</v>
          </cell>
          <cell r="AA362" t="str">
            <v>EL CONTRATISTA se compromete a prestar a la ENTIDAD, con plena autonomía técnica y administrativa, servicios profesionales especializados para orientar la estrategia de seguridad digital institucional y el Sistema de Gestión de Seguridad de la Información, apoyando la gestión de riesgos, continuidad del negocio, cumplimiento normativo y articulación con las diferentes dependencias de la Entidad, conforme a los lineamientos establecidos por la Oficina de Tecnología y Sistemas de Información</v>
          </cell>
          <cell r="AB362" t="str">
            <v>2.2.2.1. Orientar la estrategia de seguridad digital institucional y el Sistema de Gestión de
Seguridad de la Información (SGSI), asegurando la alineación con MSPI, ISO 27001,
Política de Gobierno Digital, objetivos institucionales y cumplimiento normativo, del
mismo modo elaborando hojas de ruta y planes estratégicos de seguridad y privacidad
de la información.
2.2.2.2.Orientar el diseño de arquitecturas de seguridad de la información institucional,
asegurando su alineación con los estándares institucionales, mejores prácticas y
requisitos de confidencialidad, integridad y disponibilidad de la información, así mismo
en el diseño y evaluación de controles de seguridad de la información, asegurando su
efectividad, alineación con el apetito de riesgo institucional y cumplimiento de marcos
normativos vigentes.
2.2.2.3.Planificar, ejecutar y gestionar el análisis de vulnerabilidades a los componentes de
plataforma tecnológica, realizando seguimiento a los hallazgos identificados y
gestionando su solución, y realizar seguimiento a las acciones definidas en los planes
de mejoramiento resultado de las auditorías al MSPI realizadas por la Oficina de Control
Interno.
2.2.2.4.Participar en la evaluación de tecnologías, herramientas y alternativas tecnológicas para
la gestión de seguridad de la información, apoyando en la elaboración de estudios de
mercado, fichas y evaluaciones técnicas, gestionando con proveedores de soluciones de
seguridad, servicios externos y seguimiento al cumplimiento de contratos acuerdos de
nivel de servicio, validación de entregables y procesos de contratación asignados.
2.2.2.5.Apoyar en la gestión de licencias de herramientas de seguridad, inventario de activos
de información y controles de seguridad implementados, asegurando el cumplimiento
normativo y optimización de recursos.
2.2.2.6.Apoyar en la gestión del presupuesto del área de seguridad de la información, realizando
seguimiento a la planeación de recursos financieros y su articulación con el Plan Anual
de Adquisiciones de la OTSI.
2.2.2.7.Elaborar informes estratégicos sobre el estado, rendimiento y proyecciones de la
seguridad de la información y el SGSI, presentando recomendaciones técnicas para la
toma de decisiones e informando periódicamente a los interesados, apoyando la
administración de incidentes de seguridad y privacidad de la información.
2.2.2.8. Bindrar apoyo en la coordinación y articulación con las diferentes dependencias de la
entidad, en la implementación de controles de seguridad, gestión de incidentes de
seguridad, atención de requerimientos de seguridad y alineamiento de iniciativas
tecnológicas institucionales</v>
          </cell>
          <cell r="AC362" t="str">
            <v>2.2.2.1. Orientar la estrategia de seguridad digital institucional y el Sistema de Gestión de Seguridad de la Información (SGSI), asegurando la alineación con MSPI, ISO 27001, Política de Gobierno Digital, objetivos institucionales y cumplimiento normativo, del mismo modo elaborando hojas de ruta y planes estratégicos de seguridad y privacidad de la información.
2.2.2.2.Orientar el diseño de arquitecturas de seguridad de la información institucional, asegurando su alineación con los estándares institucionales, mejores prácticas y requisitos de confidencialidad, integridad y disponibilidad de la información, así mismo en el diseño y evaluación de controles de seguridad de la información, asegurando su efectividad, alineación con el apetito de riesgo institucional y cumplimiento de marcos normativos vigentes.
2.2.2.3.Planificar, ejecutar y gestionar el análisis de vulnerabilidades a los componentes de plataforma tecnológica, realizando seguimiento a los hallazgos identificados y gestionando su solución, y realizar seguimiento a las acciones definidas en los planes de mejoramiento resultado de las auditorías al MSPI realizadas por la Oficina de Control Interno.
2.2.2.4.Participar en la evaluación de tecnologías, herramientas y alternativas tecnológicas para la gestión de seguridad de la información, apoyando en la elaboración de estudios de mercado, fichas y evaluaciones técnicas, gestionando con proveedores de soluciones de seguridad, servicios externos y seguimiento al cumplimiento de contratos acuerdos de nivel de servicio, validación de entregables y procesos de contratación asignados.
2.2.2.5.Apoyar en la gestión de licencias de herramientas de seguridad, inventario de activos de información y controles de seguridad implementados, asegurando el cumplimiento normativo y optimización de recursos.
2.2.2.6.Apoyar en la gestión del presupuesto del área de seguridad de la información, realizando seguimiento a la planeación de recursos financieros y su articulación con el Plan Anual de Adquisiciones de la OTSI.
2.2.2.7.Elaborar informes estratégicos sobre el estado, rendimiento y proyecciones de la seguridad de la información y el SGSI, presentando recomendaciones técnicas para la toma de decisiones e informando periódicamente a los interesados, apoyando la administración de incidentes de seguridad y privacidad de la información.
2.2.2.8. Bindrar apoyo en la coordinación y articulación con las diferentes dependencias de la entidad, en la implementación de controles de seguridad, gestión de incidentes de seguridad, atención de requerimientos de seguridad y alineamiento de iniciativas tecnológicas institucionales</v>
          </cell>
          <cell r="AD362" t="str">
            <v>Oficina de Tecnologías y Sistemas de Información</v>
          </cell>
          <cell r="AE362" t="str">
            <v>ANDRES FELIPE VALENCIA LOPEZ</v>
          </cell>
          <cell r="AF362">
            <v>75097407</v>
          </cell>
          <cell r="AG362" t="str">
            <v>Secretaria General</v>
          </cell>
          <cell r="AH362">
            <v>46052</v>
          </cell>
          <cell r="AI362">
            <v>46052</v>
          </cell>
          <cell r="AJ362">
            <v>46232</v>
          </cell>
          <cell r="AK362">
            <v>180</v>
          </cell>
          <cell r="AL362">
            <v>51000000</v>
          </cell>
          <cell r="AM362" t="str">
            <v>No</v>
          </cell>
          <cell r="AN362">
            <v>8500000</v>
          </cell>
          <cell r="AS362" t="str">
            <v>INVERSION</v>
          </cell>
          <cell r="AT362" t="str">
            <v>NACION</v>
          </cell>
          <cell r="AU362" t="str">
            <v>No</v>
          </cell>
          <cell r="AW362" t="str">
            <v>Supervisión</v>
          </cell>
          <cell r="AX362" t="str">
            <v>JOSE IGNACION ESPAÑOL PEREZ</v>
          </cell>
          <cell r="AY362" t="str">
            <v>Cédula</v>
          </cell>
          <cell r="AZ362">
            <v>79873235</v>
          </cell>
          <cell r="BA362">
            <v>7</v>
          </cell>
          <cell r="BB362">
            <v>0</v>
          </cell>
          <cell r="BC362">
            <v>46052</v>
          </cell>
          <cell r="BD362">
            <v>46052</v>
          </cell>
          <cell r="BE362" t="str">
            <v>SEGUROS DEL ESTADO S.A.</v>
          </cell>
          <cell r="BF362" t="str">
            <v>2 CUMPLIMIENTO</v>
          </cell>
          <cell r="BG362" t="str">
            <v>1 PÓLIZA</v>
          </cell>
          <cell r="CJ362">
            <v>46232</v>
          </cell>
          <cell r="CK362">
            <v>0</v>
          </cell>
          <cell r="CN362">
            <v>51000000</v>
          </cell>
          <cell r="CO362" t="e">
            <v>#N/A</v>
          </cell>
          <cell r="CP362" t="e">
            <v>#N/A</v>
          </cell>
          <cell r="CQ362" t="e">
            <v>#N/A</v>
          </cell>
          <cell r="CR362">
            <v>80111600</v>
          </cell>
          <cell r="CS362" t="str">
            <v>https://community.secop.gov.co/Public/Tendering/OpportunityDetail/Index?noticeUID=CO1.NTC.9919081&amp;isFromPublicArea=True&amp;isModal=true&amp;asPopupView=true</v>
          </cell>
          <cell r="CT362" t="str">
            <v>En Ejecucion</v>
          </cell>
          <cell r="CU362">
            <v>46053</v>
          </cell>
          <cell r="CW362" t="str">
            <v>ENERO</v>
          </cell>
          <cell r="CX362" t="e">
            <v>#N/A</v>
          </cell>
          <cell r="CY362">
            <v>8</v>
          </cell>
          <cell r="CZ362" t="e">
            <v>#VALUE!</v>
          </cell>
        </row>
        <row r="363">
          <cell r="D363" t="str">
            <v>368-2026</v>
          </cell>
          <cell r="E363" t="str">
            <v>CPS-270-2026</v>
          </cell>
          <cell r="F363" t="str">
            <v>Contrato de Prestacion De Servicios De Apoyo a La Gestion</v>
          </cell>
          <cell r="G363" t="str">
            <v>Contratación directa</v>
          </cell>
          <cell r="H363" t="str">
            <v>YESICA ANDREA ROMERO ALVARADO</v>
          </cell>
          <cell r="I363" t="str">
            <v>Cédula</v>
          </cell>
          <cell r="J363">
            <v>1012349302</v>
          </cell>
          <cell r="K363">
            <v>3</v>
          </cell>
          <cell r="L363" t="str">
            <v>FEMENINO</v>
          </cell>
          <cell r="M363" t="str">
            <v>Natural</v>
          </cell>
          <cell r="N363" t="str">
            <v>Ninguno</v>
          </cell>
          <cell r="O363">
            <v>32552</v>
          </cell>
          <cell r="P363">
            <v>46192</v>
          </cell>
          <cell r="Q363">
            <v>37</v>
          </cell>
          <cell r="R363" t="str">
            <v xml:space="preserve">TECNICO EN VENTAS DE PRODUCTOS Y SERVICIOS	</v>
          </cell>
          <cell r="S363" t="str">
            <v xml:space="preserve">CALLE 54 C BIS  # 71 B 45 SUR 3ER PISO OLARTE </v>
          </cell>
          <cell r="T363" t="str">
            <v>SANTA FE</v>
          </cell>
          <cell r="U363" t="str">
            <v>COLOMBIA</v>
          </cell>
          <cell r="V363" t="str">
            <v>ANDREAROMERO.1989@GMAIL.COM</v>
          </cell>
          <cell r="W363">
            <v>3222175284</v>
          </cell>
          <cell r="X363" t="str">
            <v>NA</v>
          </cell>
          <cell r="Y363" t="str">
            <v>NA</v>
          </cell>
          <cell r="Z363" t="str">
            <v>Titulo de tecnologo de 13 o mas meses de experiencia laboral (tecnico o tecnologo) o 36 meses de experiencia laboral relacionada (bachiller) (Resolución 861 de 2025)</v>
          </cell>
          <cell r="AA363" t="str">
            <v>EL CONTRATISTA se compromete a prestar a la ENTIDAD, con plena autonomía técnica y administrativa, los servicios de apoyo a la gestión de uso y apropiación del conocimiento tecnológico institucional, apoyando la adopción de soluciones capacitación, transferencia de conocimiento y gestión del cambio, así como brindando apoyo en otras actividades de la OTSI cuando sea requerido, conforme a los lineamientos del Marco de Referencia de Arquitectura Empresarial del Ministerio de Ciencia, Tecnología.</v>
          </cell>
          <cell r="AB363" t="str">
            <v>2.2.2.1. Brindar apoyo en la implementación estrategias de uso y apropiación del conocimiento para
las soluciones tecnológicas institucionales, facilitando la adopción y utilización efectiva por
parte de los usuarios del Ministerio, incluyendo la gestión de programas de capacitación,
talleres, material didáctico, guías de usuario y campañas de socialización.
2.2.2.2. Apoyar en la Implementación de las estrategias de gestión del cambio organizacional
asociadas a la implementación de nuevas soluciones tecnológicas, realizando diagnósticos
de necesidades de capacitación, promoviendo la transferencia de conocimiento y evaluando
la efectividad de las estrategias implementadas mediante indicadores de adopción y
satisfacción.
2.2.2.3. Brindar acompañamiento en la estructuración de procesos de contratación de la OTSI, en
la proyección de estudios de mercado, fichas técnicas, estudios previos y documentos
precontractuales, conforme a la normativa de contratación pública y los lineamientos
institucionales.
2.2.2.4. Ordenar la documentación y actualización de la arquitectura empresarial institucional,
incluyendo lineamientos, políticas y procedimientos conforme al Marco de Referencia de
Arquitectura Empresarial del Estado colombiano y la Política de Gobierno Digital.
2.2.2.5. Apoyar en la construcción, reporte y seguimiento de los planes, riesgos, indicadores de
gestión y/o programáticos asociados al proceso de la OTSI en el Sistema de Gestión de
Calidad del Ministerio.
2.2.2.6. Apoyar en la construcción, actualización y/o depuración de los procesos y/o procedimientos
de conformidad con las directrices impartidas por la Oficina Asesora de Planeación e
Innovación Institucional del Ministerio.
2.2.2.7. Apoyar con los diferentes grupos de la OTSI en la atención de requerimientos
institucionales, implementación de soluciones transversales y cumplimiento de los
lineamientos de Gobierno Digital y sus habilitadores.</v>
          </cell>
          <cell r="AC363" t="str">
            <v>2.2.2.1. Brindar apoyo en la implementación estrategias de uso y apropiación del conocimiento para las soluciones tecnológicas institucionales, facilitando la adopción y utilización efectiva por parte de los usuarios del Ministerio, incluyendo la gestión de programas de capacitación, talleres, material didáctico, guías de usuario y campañas de socialización.
2.2.2.2. Apoyar en la Implementación de las estrategias de gestión del cambio organizacional asociadas a la implementación de nuevas soluciones tecnológicas, realizando diagnósticos de necesidades de capacitación, promoviendo la transferencia de conocimiento y evaluando la efectividad de las estrategias implementadas mediante indicadores de adopción y satisfacción.
2.2.2.3. Brindar acompañamiento en la estructuración de procesos de contratación de la OTSI, en la proyección de estudios de mercado, fichas técnicas, estudios previos y documentos precontractuales, conforme a la normativa de contratación pública y los lineamientos institucionales.
2.2.2.4. Ordenar la documentación y actualización de la arquitectura empresarial institucional, incluyendo lineamientos, políticas y procedimientos conforme al Marco de Referencia de Arquitectura Empresarial del Estado colombiano y la Política de Gobierno Digital.
2.2.2.5. Apoyar en la construcción, reporte y seguimiento de los planes, riesgos, indicadores de gestión y/o programáticos asociados al proceso de la OTSI en el Sistema de Gestión de Calidad del Ministerio.
2.2.2.6. Apoyar en la construcción, actualización y/o depuración de los procesos y/o procedimientos de conformidad con las directrices impartidas por la Oficina Asesora de Planeación e Innovación Institucional del Ministerio.
2.2.2.7. Apoyar con los diferentes grupos de la OTSI en la atención de requerimientos institucionales, implementación de soluciones transversales y cumplimiento de los lineamientos de Gobierno Digital y sus habilitadores.</v>
          </cell>
          <cell r="AD363" t="str">
            <v>Oficina de Tecnologías y Sistemas de Información</v>
          </cell>
          <cell r="AE363" t="str">
            <v>ANDRES FELIPE VALENCIA LOPEZ</v>
          </cell>
          <cell r="AF363">
            <v>75097407</v>
          </cell>
          <cell r="AG363" t="str">
            <v>Secretaria General</v>
          </cell>
          <cell r="AH363">
            <v>46052</v>
          </cell>
          <cell r="AI363">
            <v>46055</v>
          </cell>
          <cell r="AJ363">
            <v>46235</v>
          </cell>
          <cell r="AK363">
            <v>180</v>
          </cell>
          <cell r="AL363">
            <v>20349774</v>
          </cell>
          <cell r="AM363" t="str">
            <v>No</v>
          </cell>
          <cell r="AN363">
            <v>3391629</v>
          </cell>
          <cell r="AS363" t="str">
            <v>INVERSION</v>
          </cell>
          <cell r="AT363" t="str">
            <v>NACION</v>
          </cell>
          <cell r="AU363" t="str">
            <v>No</v>
          </cell>
          <cell r="AW363" t="str">
            <v>Supervisión</v>
          </cell>
          <cell r="AX363" t="str">
            <v>JOSE IGNACION ESPAÑOL PEREZ</v>
          </cell>
          <cell r="AY363" t="str">
            <v>Cédula</v>
          </cell>
          <cell r="AZ363">
            <v>79873235</v>
          </cell>
          <cell r="BA363">
            <v>7</v>
          </cell>
          <cell r="BB363">
            <v>0</v>
          </cell>
          <cell r="BC363">
            <v>46055</v>
          </cell>
          <cell r="BD363">
            <v>46052</v>
          </cell>
          <cell r="BE363" t="str">
            <v>SEGUROS DEL ESTADO S.A.</v>
          </cell>
          <cell r="BF363" t="str">
            <v>2 CUMPLIMIENTO</v>
          </cell>
          <cell r="BG363" t="str">
            <v>1 PÓLIZA</v>
          </cell>
          <cell r="CJ363">
            <v>46235</v>
          </cell>
          <cell r="CK363">
            <v>0</v>
          </cell>
          <cell r="CN363">
            <v>20349774</v>
          </cell>
          <cell r="CO363" t="e">
            <v>#N/A</v>
          </cell>
          <cell r="CP363" t="e">
            <v>#N/A</v>
          </cell>
          <cell r="CQ363" t="e">
            <v>#N/A</v>
          </cell>
          <cell r="CR363">
            <v>80111600</v>
          </cell>
          <cell r="CS363" t="str">
            <v>https://community.secop.gov.co/Public/Tendering/OpportunityDetail/Index?noticeUID=CO1.NTC.9925024&amp;isFromPublicArea=True&amp;isModal=true&amp;asPopupView=true</v>
          </cell>
          <cell r="CT363" t="str">
            <v>En Ejecucion</v>
          </cell>
          <cell r="CU363">
            <v>46081</v>
          </cell>
          <cell r="CV363">
            <v>46081</v>
          </cell>
          <cell r="CW363" t="str">
            <v>FEBRERO</v>
          </cell>
          <cell r="CX363" t="e">
            <v>#N/A</v>
          </cell>
          <cell r="CY363">
            <v>8</v>
          </cell>
          <cell r="CZ363" t="e">
            <v>#VALUE!</v>
          </cell>
        </row>
        <row r="364">
          <cell r="D364" t="str">
            <v>369-2026</v>
          </cell>
          <cell r="E364" t="str">
            <v>CPS-271-2026</v>
          </cell>
          <cell r="F364" t="str">
            <v>Contrato de Prestacion De Servicios Profesionales</v>
          </cell>
          <cell r="G364" t="str">
            <v>Contratación directa</v>
          </cell>
          <cell r="H364" t="str">
            <v xml:space="preserve">SANDRO ALVAREZ MUÑOZ </v>
          </cell>
          <cell r="I364" t="str">
            <v>Cédula</v>
          </cell>
          <cell r="J364">
            <v>16763858</v>
          </cell>
          <cell r="K364">
            <v>4</v>
          </cell>
          <cell r="L364">
            <v>0</v>
          </cell>
          <cell r="M364" t="str">
            <v>Natural</v>
          </cell>
          <cell r="N364" t="str">
            <v>Ninguno</v>
          </cell>
          <cell r="O364">
            <v>25269</v>
          </cell>
          <cell r="P364">
            <v>46192</v>
          </cell>
          <cell r="Q364">
            <v>57</v>
          </cell>
          <cell r="R364" t="str">
            <v>INGENIERO ELECTRONICO</v>
          </cell>
          <cell r="S364" t="str">
            <v>CALLE 25 #68B47 APARTAMENTO 503 TORRE 1</v>
          </cell>
          <cell r="T364" t="str">
            <v>CALI</v>
          </cell>
          <cell r="U364" t="str">
            <v>COLOMBIA</v>
          </cell>
          <cell r="V364" t="str">
            <v>SANDRO.ALVAREZM@GMAIL.COM</v>
          </cell>
          <cell r="W364">
            <v>3059314507</v>
          </cell>
          <cell r="X364" t="str">
            <v>NA</v>
          </cell>
          <cell r="Y364" t="str">
            <v>NA</v>
          </cell>
          <cell r="Z364" t="str">
            <v>Titulo profesional + titulo especializacion de 0 meses de experiencia profesional a 22 meses de experiencia profesional (Resolución 861 de 2025)</v>
          </cell>
          <cell r="AA364" t="str">
            <v>EL CONTRATISTA se compromete a prestar a la ENTIDAD, con plena autonomía técnica y administrativa, servicios profesionales especializados para apoyar la gestión de la mesa de servicios de tecnología de la información y los procesos asociados a la operación tecnológica institucional, en articulación con los grupos de la OTSI, conforme a los lineamientos establecidos por la Oficina de Tecnología y Sistemas de Información del Ministerio de Ciencia, Tecnología e Innovación</v>
          </cell>
          <cell r="AB364" t="str">
            <v>2.2.2.1.Implementar, configurar, administrar y monitorear dispositivos y controles de seguridad
perimetral, incluyendo firewalls, IDS/IPS, WAF y configuraciones de seguridad en
dispositivos de red, así como definir y aplicar reglas y políticas técnicas de filtrado,
control de accesos y protección frente a amenazas externas e internas, garantizando la
protección de la infraestructura institucional.
2.2.2.2.Monitorear el tráfico de red y los eventos de seguridad, analizar logs, correlacionar
alertas y gestionar incidentes de ciberseguridad perimetral, así como atender y resolver los tickets y requerimientos asociados, mediante diagnóstico, escalamiento,
documentación y solución conforme a procedimientos y buenas prácticas.
2.2.2.3.Realizar análisis de vulnerabilidades y auditorías de configuración de seguridad
perimetral, identificando debilidades y proponiendo acciones correctivas para fortalecer
la postura de seguridad institucional.
2.2.2.4.Atender los tickets y requerimientos asignados relacionados con seguridad perimetral,
mediante diagnóstico, escalamiento, documentación y solución, de acuerdo con los
procedimientos establecidos y mejores prácticas.
2.2.2.5.Brindar apoyo en la coordinación y articulación con el grupo de Seguridad Digital y otros
grupos de la OTSI, en la implementación de controles de seguridad, proporcionando
soporte técnico especializado en seguridad perimetral.
2.2.2.6.Cumplir y aplicar las políticas, estándares, normativas y mejores prácticas establecidas
para la gestión de seguridad perimetral, incluyendo marcos de ciberseguridad,
protección de datos y respuesta a incidentes.
2.2.2.7.Apoyar los procesos de contratación relacionados con soluciones de seguridad
perimetral, incluyendo la evaluación de alternativas, brindando apoyo técnico en la
definición de especificaciones técnicas y criterios de aceptación, la evaluación de
propuestas y seguimiento contractual cuando corresponda.</v>
          </cell>
          <cell r="AC364" t="str">
            <v>2.2.2.1.Implementar, configurar, administrar y monitorear dispositivos y controles de seguridad perimetral, incluyendo firewalls, IDS/IPS, WAF y configuraciones de seguridad en dispositivos de red, así como definir y aplicar reglas y políticas técnicas de filtrado, control de accesos y protección frente a amenazas externas e internas, garantizando la protección de la infraestructura institucional.
2.2.2.2.Monitorear el tráfico de red y los eventos de seguridad, analizar logs, correlacionar alertas y gestionar incidentes de ciberseguridad perimetral, así como atender y resolver los tickets y requerimientos asociados, mediante diagnóstico, escalamiento, documentación y solución conforme a procedimientos y buenas prácticas.
2.2.2.3.Realizar análisis de vulnerabilidades y auditorías de configuración de seguridad perimetral, identificando debilidades y proponiendo acciones correctivas para fortalecer la postura de seguridad institucional.
2.2.2.4.Atender los tickets y requerimientos asignados relacionados con seguridad perimetral, mediante diagnóstico, escalamiento, documentación y solución, de acuerdo con los procedimientos establecidos y mejores prácticas.
2.2.2.5.Brindar apoyo en la coordinación y articulación con el grupo de Seguridad Digital y otros grupos de la OTSI, en la implementación de controles de seguridad, proporcionando soporte técnico especializado en seguridad perimetral.
2.2.2.6.Cumplir y aplicar las políticas, estándares, normativas y mejores prácticas establecidas para la gestión de seguridad perimetral, incluyendo marcos de ciberseguridad, protección de datos y respuesta a incidentes.
2.2.2.7.Apoyar los procesos de contratación relacionados con soluciones de seguridad perimetral, incluyendo la evaluación de alternativas, brindando apoyo técnico en la definición de especificaciones técnicas y criterios de aceptación, la evaluación de propuestas y seguimiento contractual cuando corresponda.</v>
          </cell>
          <cell r="AD364" t="str">
            <v>Oficina de Tecnologías y Sistemas de Información</v>
          </cell>
          <cell r="AE364" t="str">
            <v>ANDRES FELIPE VALENCIA LOPEZ</v>
          </cell>
          <cell r="AF364">
            <v>75097407</v>
          </cell>
          <cell r="AG364" t="str">
            <v>Secretaria General</v>
          </cell>
          <cell r="AH364">
            <v>46052</v>
          </cell>
          <cell r="AI364">
            <v>46055</v>
          </cell>
          <cell r="AJ364">
            <v>46235</v>
          </cell>
          <cell r="AK364">
            <v>180</v>
          </cell>
          <cell r="AL364">
            <v>36000000</v>
          </cell>
          <cell r="AM364" t="str">
            <v>No</v>
          </cell>
          <cell r="AN364">
            <v>6000000</v>
          </cell>
          <cell r="AS364" t="str">
            <v>INVERSION</v>
          </cell>
          <cell r="AT364" t="str">
            <v>NACION</v>
          </cell>
          <cell r="AU364" t="str">
            <v>No</v>
          </cell>
          <cell r="AW364" t="str">
            <v>Supervisión</v>
          </cell>
          <cell r="AX364" t="str">
            <v>JOSE IGNACION ESPAÑOL PEREZ</v>
          </cell>
          <cell r="AY364" t="str">
            <v>Cédula</v>
          </cell>
          <cell r="AZ364">
            <v>79873235</v>
          </cell>
          <cell r="BA364">
            <v>7</v>
          </cell>
          <cell r="BB364">
            <v>0</v>
          </cell>
          <cell r="BC364">
            <v>46055</v>
          </cell>
          <cell r="BD364">
            <v>46052</v>
          </cell>
          <cell r="BE364" t="str">
            <v>SEGUROS DEL ESTADO S.A.</v>
          </cell>
          <cell r="BF364" t="str">
            <v>2 CUMPLIMIENTO</v>
          </cell>
          <cell r="BG364" t="str">
            <v>1 PÓLIZA</v>
          </cell>
          <cell r="CJ364">
            <v>46235</v>
          </cell>
          <cell r="CK364">
            <v>0</v>
          </cell>
          <cell r="CN364">
            <v>36000000</v>
          </cell>
          <cell r="CO364" t="e">
            <v>#N/A</v>
          </cell>
          <cell r="CP364" t="e">
            <v>#N/A</v>
          </cell>
          <cell r="CQ364" t="e">
            <v>#N/A</v>
          </cell>
          <cell r="CR364">
            <v>80111600</v>
          </cell>
          <cell r="CS364" t="str">
            <v>https://community.secop.gov.co/Public/Tendering/OpportunityDetail/Index?noticeUID=CO1.NTC.9928350&amp;isFromPublicArea=True&amp;isModal=true&amp;asPopupView=true</v>
          </cell>
          <cell r="CT364" t="str">
            <v>En Ejecucion</v>
          </cell>
          <cell r="CU364">
            <v>46081</v>
          </cell>
          <cell r="CV364">
            <v>46081</v>
          </cell>
          <cell r="CW364" t="str">
            <v>FEBRERO</v>
          </cell>
          <cell r="CX364" t="e">
            <v>#N/A</v>
          </cell>
          <cell r="CY364">
            <v>7</v>
          </cell>
          <cell r="CZ364" t="e">
            <v>#VALUE!</v>
          </cell>
        </row>
        <row r="365">
          <cell r="D365" t="str">
            <v>370-2026</v>
          </cell>
          <cell r="E365" t="str">
            <v>CPS-272-2026</v>
          </cell>
          <cell r="F365" t="str">
            <v>Contrato de Prestacion De Servicios Profesionales</v>
          </cell>
          <cell r="G365" t="str">
            <v>Contratación directa</v>
          </cell>
          <cell r="H365" t="str">
            <v xml:space="preserve">JUAN SEBASTIAN MARTINEZ AREVALO </v>
          </cell>
          <cell r="I365" t="str">
            <v>Cédula</v>
          </cell>
          <cell r="J365">
            <v>1006552870</v>
          </cell>
          <cell r="K365">
            <v>2</v>
          </cell>
          <cell r="L365" t="str">
            <v>MASCULINO</v>
          </cell>
          <cell r="M365" t="str">
            <v>Natural</v>
          </cell>
          <cell r="N365" t="str">
            <v>Ninguno</v>
          </cell>
          <cell r="O365">
            <v>36883</v>
          </cell>
          <cell r="P365">
            <v>46192</v>
          </cell>
          <cell r="Q365">
            <v>25</v>
          </cell>
          <cell r="R365" t="str">
            <v>FISICO(A)</v>
          </cell>
          <cell r="S365" t="str">
            <v>KR 118 BIS 89 A 26,</v>
          </cell>
          <cell r="T365" t="str">
            <v>YOPAL</v>
          </cell>
          <cell r="U365" t="str">
            <v>COLOMBIA</v>
          </cell>
          <cell r="V365" t="str">
            <v>JMARTINEZAR@UNAL.EDU.CO</v>
          </cell>
          <cell r="W365">
            <v>3173380178</v>
          </cell>
          <cell r="X365" t="str">
            <v>NA</v>
          </cell>
          <cell r="Y365" t="str">
            <v>NA</v>
          </cell>
          <cell r="Z365" t="str">
            <v>Titulo profesional de 0 a 21 mas meses de experiencia profesional (Resolución 861 de 2025)</v>
          </cell>
          <cell r="AA365" t="str">
            <v>EL CONTRATISTA se compromete a prestar a la ENTIDAD, con plena autonomía técnica y administrativa, servicios profesionales para la gestión de plataformas de datos, desarrollo y mantenimiento de procesos de integración y transformación de datos, garantizando la interoperabilidad, seguridad y calidad de las soluciones de datos institucionales, conforme a los lineamientos del Ministerio de Ciencia, Tecnología e Innovación</v>
          </cell>
          <cell r="AB365" t="str">
            <v>2.2.2.1. Brindar apoyo y seguimiento al soporte técnico de las plataformas de datos
institucionales, monitoreando el rendimiento y disponibilidad, analizando logs,
identificando cuellos de botella y dando seguimiento a SLAs de entrega y
disponibilidad de datos, garantizando su operación continua.
2.2.2.2.Brindar apoyo en el desarrollo, mantenimiento y optimización de procesos de
integración y transformación de datos (ETL/ELT) e implementar pipelines de datos,
automatizando procesos de extracción, transformación y carga desde múltiples
fuentes hacia las plataformas de datos institucionales, asegurando la calidad e
integridad de los datos.
2.2.2.3.Apoyar la gestión de requerimientos técnicos relacionados con plataformas de datos
e integraciones, asegurando su alineación con las necesidades de los usuarios y la
arquitectura de datos institucional.
2.2.2.4.Brindar acompañamiento en la realización de pruebas de integración, validación de
calidad de datos y verificación de pipelines de datos, identificando inconsistencias y
asegurando que las soluciones cumplan con los estándares de calidad establecidos.
2.2.2.5.Apoyar en la implementación de controles de acceso, seguridad y privacidad de datos
sensibles y confidenciales, aplicando clasificación de datos y auditoría de accesos
conforme a la normativa de protección de datos personales.
2.2.2.6.Brindar apoyo en la implementación de estándares de interoperabilidad de datos, marcos de referencia del Estado colombiano, vocabularios controlados y mapeo
semántico entre sistemas institucionales.
2.2.2.7.Apoyar el ciclo de vida de datos institucionales, implementando políticas de
retención, archivado, obsolescencia y actualización de fuentes de datos conforme a
los lineamientos institucionales.
2.2.2.8.Brindar acompañamiento en el desarrollo de soluciones de datos abiertos según
normativa vigente, implementando publicación de datasets y APIs de datos
institucionales.
2.2.2.9.Apoyar en la gestión con proveedores de plataformas de datos y servicios externos,
participando en el seguimiento al cumplimiento de contratos, acuerdos de nivel de
servicio y validación de entregables.
2.2.2.10. Brindar apoyo en la elaboración, actualización y documentar catálogos de
datos, metadatos, diccionarios de datos, procesos técnicos, procedimientos,
arquitecturas de integración, especificaciones técnicas y documentación de pipelines
de datos, proponiendo acciones de mejora continua.
2.2.2.11. Apoyar con los diferentes grupos de la OTSI en la implementación de
integraciones de datos, soluciones transversales y atención de requerimientos que
involucren plataformas de datos institucionales.</v>
          </cell>
          <cell r="AC365" t="str">
            <v>2.2.2.1. Brindar apoyo y seguimiento al soporte técnico de las plataformas de datos institucionales, monitoreando el rendimiento y disponibilidad, analizando logs, identificando cuellos de botella y dando seguimiento a SLAs de entrega y disponibilidad de datos, garantizando su operación continua.
2.2.2.2.Brindar apoyo en el desarrollo, mantenimiento y optimización de procesos de integración y transformación de datos (ETL/ELT) e implementar pipelines de datos, automatizando procesos de extracción, transformación y carga desde múltiples fuentes hacia las plataformas de datos institucionales, asegurando la calidad e integridad de los datos.
2.2.2.3.Apoyar la gestión de requerimientos técnicos relacionados con plataformas de datos e integraciones, asegurando su alineación con las necesidades de los usuarios y la arquitectura de datos institucional.
2.2.2.4.Brindar acompañamiento en la realización de pruebas de integración, validación de calidad de datos y verificación de pipelines de datos, identificando inconsistencias y asegurando que las soluciones cumplan con los estándares de calidad establecidos.
2.2.2.5.Apoyar en la implementación de controles de acceso, seguridad y privacidad de datos sensibles y confidenciales, aplicando clasificación de datos y auditoría de accesos conforme a la normativa de protección de datos personales.
2.2.2.6.Brindar apoyo en la implementación de estándares de interoperabilidad de datos, marcos de referencia del Estado colombiano, vocabularios controlados y mapeo semántico entre sistemas institucionales.
2.2.2.7.Apoyar el ciclo de vida de datos institucionales, implementando políticas de retención, archivado, obsolescencia y actualización de fuentes de datos conforme a los lineamientos institucionales.
2.2.2.8.Brindar acompañamiento en el desarrollo de soluciones de datos abiertos según normativa vigente, implementando publicación de datasets y APIs de datos institucionales.
2.2.2.9.Apoyar en la gestión con proveedores de plataformas de datos y servicios externos, participando en el seguimiento al cumplimiento de contratos, acuerdos de nivel de servicio y validación de entregables.
2.2.2.10. Brindar apoyo en la elaboración, actualización y documentar catálogos de datos, metadatos, diccionarios de datos, procesos técnicos, procedimientos, arquitecturas de integración, especificaciones técnicas y documentación de pipelines de datos, proponiendo acciones de mejora continua.
2.2.2.11. Apoyar con los diferentes grupos de la OTSI en la implementación de integraciones de datos, soluciones transversales y atención de requerimientos que involucren plataformas de datos institucionales.</v>
          </cell>
          <cell r="AD365" t="str">
            <v>Oficina de Tecnologías y Sistemas de Información</v>
          </cell>
          <cell r="AE365" t="str">
            <v>ANDRES FELIPE VALENCIA LOPEZ</v>
          </cell>
          <cell r="AF365">
            <v>75097407</v>
          </cell>
          <cell r="AG365" t="str">
            <v>Secretaria General</v>
          </cell>
          <cell r="AH365">
            <v>46052</v>
          </cell>
          <cell r="AI365">
            <v>46055</v>
          </cell>
          <cell r="AJ365">
            <v>46235</v>
          </cell>
          <cell r="AK365">
            <v>180</v>
          </cell>
          <cell r="AL365">
            <v>23700000</v>
          </cell>
          <cell r="AM365" t="str">
            <v>No</v>
          </cell>
          <cell r="AN365">
            <v>3950000</v>
          </cell>
          <cell r="AS365" t="str">
            <v>INVERSION</v>
          </cell>
          <cell r="AT365" t="str">
            <v>NACION</v>
          </cell>
          <cell r="AU365" t="str">
            <v>No</v>
          </cell>
          <cell r="AW365" t="str">
            <v>Supervisión</v>
          </cell>
          <cell r="AX365" t="str">
            <v>JOSE IGNACION ESPAÑOL PEREZ</v>
          </cell>
          <cell r="AY365" t="str">
            <v>Cédula</v>
          </cell>
          <cell r="AZ365">
            <v>79873235</v>
          </cell>
          <cell r="BA365">
            <v>7</v>
          </cell>
          <cell r="BB365">
            <v>0</v>
          </cell>
          <cell r="BC365">
            <v>46055</v>
          </cell>
          <cell r="BD365">
            <v>46053</v>
          </cell>
          <cell r="BE365" t="str">
            <v>SEGUROS DEL ESTADO S.A.</v>
          </cell>
          <cell r="BF365" t="str">
            <v>2 CUMPLIMIENTO</v>
          </cell>
          <cell r="BG365" t="str">
            <v>1 PÓLIZA</v>
          </cell>
          <cell r="CJ365">
            <v>46235</v>
          </cell>
          <cell r="CK365">
            <v>0</v>
          </cell>
          <cell r="CN365">
            <v>23700000</v>
          </cell>
          <cell r="CO365" t="e">
            <v>#N/A</v>
          </cell>
          <cell r="CP365" t="e">
            <v>#N/A</v>
          </cell>
          <cell r="CQ365" t="e">
            <v>#N/A</v>
          </cell>
          <cell r="CR365">
            <v>80111600</v>
          </cell>
          <cell r="CS365" t="str">
            <v>https://community.secop.gov.co/Public/Tendering/OpportunityDetail/Index?noticeUID=CO1.NTC.9929035&amp;isFromPublicArea=True&amp;isModal=true&amp;asPopupView=true</v>
          </cell>
          <cell r="CT365" t="str">
            <v>En Ejecucion</v>
          </cell>
          <cell r="CU365">
            <v>46081</v>
          </cell>
          <cell r="CV365">
            <v>46081</v>
          </cell>
          <cell r="CW365" t="str">
            <v>FEBRERO</v>
          </cell>
          <cell r="CX365" t="e">
            <v>#N/A</v>
          </cell>
          <cell r="CY365">
            <v>9</v>
          </cell>
          <cell r="CZ365" t="e">
            <v>#VALUE!</v>
          </cell>
        </row>
        <row r="366">
          <cell r="D366" t="str">
            <v>371-2026</v>
          </cell>
          <cell r="E366" t="str">
            <v>CPS-273-2026</v>
          </cell>
          <cell r="F366" t="str">
            <v>Contrato de Prestacion De Servicios Profesionales</v>
          </cell>
          <cell r="G366" t="str">
            <v>Contratación directa</v>
          </cell>
          <cell r="H366" t="str">
            <v>EDWIN JAIR QUIÑONES ORJUELA</v>
          </cell>
          <cell r="I366" t="str">
            <v>Cédula</v>
          </cell>
          <cell r="J366">
            <v>80157734</v>
          </cell>
          <cell r="K366">
            <v>3</v>
          </cell>
          <cell r="L366" t="str">
            <v>MASCULINO</v>
          </cell>
          <cell r="M366" t="str">
            <v>Natural</v>
          </cell>
          <cell r="N366" t="str">
            <v>Ninguno</v>
          </cell>
          <cell r="O366">
            <v>29955</v>
          </cell>
          <cell r="P366">
            <v>46192</v>
          </cell>
          <cell r="Q366">
            <v>44</v>
          </cell>
          <cell r="R366" t="str">
            <v>INGENIERO DE SISTEMAS</v>
          </cell>
          <cell r="S366" t="str">
            <v>CARRERA 2 ESET # 36-60</v>
          </cell>
          <cell r="T366" t="str">
            <v>BOGOTA D.C.</v>
          </cell>
          <cell r="U366" t="str">
            <v>COLOMBIA</v>
          </cell>
          <cell r="V366" t="str">
            <v>EDJAIR1982@GMAIL.COM</v>
          </cell>
          <cell r="W366">
            <v>6016258480</v>
          </cell>
          <cell r="X366" t="str">
            <v>NA</v>
          </cell>
          <cell r="Y366" t="str">
            <v>NA</v>
          </cell>
          <cell r="Z366" t="str">
            <v>Titulo profesional + titulo especializacion de 22 meses de experiencia profesional a 32 meses de experiencia profesional (Resolución 861 de 2025)</v>
          </cell>
          <cell r="AA366" t="str">
            <v>EL CONTRATISTA se compromete a prestar a la ENTIDAD, con plena autonomía técnica y administrativa, servicios profesionales especializado para la gestión y administración de servicios de infraestructura en la nube, garantizando la operación, optimización y disponibilidad de las plataformas cloud institucionales, conforme a los lineamientos establecidos por la Oficina de Tecnología y Sistemas de Información del Ministerio de Ciencia, Tecnología e Innovación.</v>
          </cell>
          <cell r="AB366" t="str">
            <v>2.2.2.1. Gestionar, operar, actualizar y garantizar el correcto funcionamiento de las plataformas tecnológicas de
monitoreo de la infraestructura, mediante el uso adecuado de las herramientas institucionales, así como
ejercer el rol de Gestor de Eventos conforme a las necesidades técnicas de la operación.
2.2.2.2. Administrar y monitorear la plataforma tecnológica de servidores Linux y las soluciones de
almacenamiento a cargo de la Oficina de Tecnologías y Sistemas de Información, asegurando su
disponibilidad, estabilidad y correcto funcionamiento.
2.2.2.3. Operar la plataforma tecnológica del balanceador de las aplicaciones misionales del Ministerio, incluyendo
su gestión, actualización y mantenimiento, garantizando su operación continua y desempeño adecuado.
2.2.2.4. Gestionar incidentes, requerimientos, problemas y cambios en infraestructura crítica, incluyendo
diagnóstico, escalamiento, documentación, gestión de capacidad, validación de impactos y procesos de
rollback, conforme a mejores prácticas y procedimientos establecidos.
2.2.2.5. Gestionar y operar de plataformas de virtualización y nube hibrida (VMware, Hyper-V, Azure, AWS, GCP).
2.2.2.6. Documentar procesos, procedimientos, arquitecturas, diagramas y runbooks; apoyar actividades de
contratación tecnológica; y contribuir en la ejecución y seguimiento de planes, informes y reportes del
PETI y dominios de arquitectura empresarial, conforme a la política de Gobierno Digital.
2.2.2.7. Brindar apoyo en la administración los DNS públicos on-premise y Cloud.
2.2.2.8. Realizar tareas de mantenimiento preventivo y correctivo de hardware y software de infraestructura,
incluyendo aplicación de parches, actualizaciones y optimización de recursos tecnológicos.</v>
          </cell>
          <cell r="AC366" t="str">
            <v>2.2.2.1. Gestionar, operar, actualizar y garantizar el correcto funcionamiento de las plataformas tecnológicas de monitoreo de la infraestructura, mediante el uso adecuado de las herramientas institucionales, así como ejercer el rol de Gestor de Eventos conforme a las necesidades técnicas de la operación.
2.2.2.2. Administrar y monitorear la plataforma tecnológica de servidores Linux y las soluciones de almacenamiento a cargo de la Oficina de Tecnologías y Sistemas de Información, asegurando su disponibilidad, estabilidad y correcto funcionamiento.
2.2.2.3. Operar la plataforma tecnológica del balanceador de las aplicaciones misionales del Ministerio, incluyendo su gestión, actualización y mantenimiento, garantizando su operación continua y desempeño adecuado.
2.2.2.4. Gestionar incidentes, requerimientos, problemas y cambios en infraestructura crítica, incluyendo diagnóstico, escalamiento, documentación, gestión de capacidad, validación de impactos y procesos de rollback, conforme a mejores prácticas y procedimientos establecidos.
2.2.2.5. Gestionar y operar de plataformas de virtualización y nube hibrida (VMware, Hyper-V, Azure, AWS, GCP).
2.2.2.6. Documentar procesos, procedimientos, arquitecturas, diagramas y runbooks; apoyar actividades de contratación tecnológica; y contribuir en la ejecución y seguimiento de planes, informes y reportes del PETI y dominios de arquitectura empresarial, conforme a la política de Gobierno Digital.
2.2.2.7. Brindar apoyo en la administración los DNS públicos on-premise y Cloud.
2.2.2.8. Realizar tareas de mantenimiento preventivo y correctivo de hardware y software de infraestructura, incluyendo aplicación de parches, actualizaciones y optimización de recursos tecnológicos.</v>
          </cell>
          <cell r="AD366" t="str">
            <v>Oficina de Tecnologías y Sistemas de Información</v>
          </cell>
          <cell r="AE366" t="str">
            <v>ANDRES FELIPE VALENCIA LOPEZ</v>
          </cell>
          <cell r="AF366">
            <v>75097407</v>
          </cell>
          <cell r="AG366" t="str">
            <v>Secretaria General</v>
          </cell>
          <cell r="AH366">
            <v>46052</v>
          </cell>
          <cell r="AI366">
            <v>46056</v>
          </cell>
          <cell r="AJ366">
            <v>46236</v>
          </cell>
          <cell r="AK366">
            <v>180</v>
          </cell>
          <cell r="AL366">
            <v>45000000</v>
          </cell>
          <cell r="AM366" t="str">
            <v>No</v>
          </cell>
          <cell r="AN366">
            <v>7500000</v>
          </cell>
          <cell r="AS366" t="str">
            <v>INVERSION</v>
          </cell>
          <cell r="AT366" t="str">
            <v>NACION</v>
          </cell>
          <cell r="AU366" t="str">
            <v>No</v>
          </cell>
          <cell r="AW366" t="str">
            <v>Supervisión</v>
          </cell>
          <cell r="AX366" t="str">
            <v>JOSE IGNACION ESPAÑOL PEREZ</v>
          </cell>
          <cell r="AY366" t="str">
            <v>Cédula</v>
          </cell>
          <cell r="AZ366">
            <v>79873235</v>
          </cell>
          <cell r="BA366">
            <v>7</v>
          </cell>
          <cell r="BB366">
            <v>0</v>
          </cell>
          <cell r="BC366">
            <v>46056</v>
          </cell>
          <cell r="BD366">
            <v>46055</v>
          </cell>
          <cell r="BE366" t="str">
            <v>SEGUROS DEL ESTADO S.A.</v>
          </cell>
          <cell r="BF366" t="str">
            <v>2 CUMPLIMIENTO</v>
          </cell>
          <cell r="BG366" t="str">
            <v>1 PÓLIZA</v>
          </cell>
          <cell r="CJ366">
            <v>46236</v>
          </cell>
          <cell r="CK366">
            <v>0</v>
          </cell>
          <cell r="CN366">
            <v>45000000</v>
          </cell>
          <cell r="CO366" t="e">
            <v>#N/A</v>
          </cell>
          <cell r="CP366" t="e">
            <v>#N/A</v>
          </cell>
          <cell r="CQ366" t="e">
            <v>#N/A</v>
          </cell>
          <cell r="CR366">
            <v>80111600</v>
          </cell>
          <cell r="CS366" t="str">
            <v>https://community.secop.gov.co/Public/Tendering/OpportunityDetail/Index?noticeUID=CO1.NTC.9930233&amp;isFromPublicArea=True&amp;isModal=true&amp;asPopupView=true</v>
          </cell>
          <cell r="CT366" t="str">
            <v>En Ejecucion</v>
          </cell>
          <cell r="CU366">
            <v>46081</v>
          </cell>
          <cell r="CV366">
            <v>46081</v>
          </cell>
          <cell r="CW366" t="str">
            <v>FEBRERO</v>
          </cell>
          <cell r="CX366" t="e">
            <v>#N/A</v>
          </cell>
          <cell r="CY366">
            <v>8</v>
          </cell>
          <cell r="CZ366" t="e">
            <v>#VALUE!</v>
          </cell>
        </row>
        <row r="367">
          <cell r="D367" t="str">
            <v>372-2026</v>
          </cell>
          <cell r="E367" t="str">
            <v>CPS-274-2026</v>
          </cell>
          <cell r="F367" t="str">
            <v>Contrato de Prestacion De Servicios Profesionales</v>
          </cell>
          <cell r="G367" t="str">
            <v>Contratación directa</v>
          </cell>
          <cell r="H367" t="str">
            <v xml:space="preserve">FRANCISCO JAVIER SINISTERRA ARAGON </v>
          </cell>
          <cell r="I367" t="str">
            <v>Cédula</v>
          </cell>
          <cell r="J367">
            <v>14590668</v>
          </cell>
          <cell r="K367">
            <v>0</v>
          </cell>
          <cell r="L367">
            <v>0</v>
          </cell>
          <cell r="M367" t="str">
            <v>Natural</v>
          </cell>
          <cell r="N367" t="str">
            <v>Ninguno</v>
          </cell>
          <cell r="O367">
            <v>30229</v>
          </cell>
          <cell r="P367">
            <v>46192</v>
          </cell>
          <cell r="Q367">
            <v>43</v>
          </cell>
          <cell r="R367" t="str">
            <v>INGENIERO DE SISTEMAS</v>
          </cell>
          <cell r="S367" t="str">
            <v>CLL 28 # 32 - 40 B/ EL JARDIN</v>
          </cell>
          <cell r="T367" t="str">
            <v>SANTANDER DE QUILICHAO</v>
          </cell>
          <cell r="U367" t="str">
            <v>COLOMBIA</v>
          </cell>
          <cell r="V367" t="str">
            <v>FRANCISCO.SINISTERRA@HOTMAIL.COM</v>
          </cell>
          <cell r="W367">
            <v>3167449716</v>
          </cell>
          <cell r="X367" t="str">
            <v>NA</v>
          </cell>
          <cell r="Y367" t="str">
            <v>NA</v>
          </cell>
          <cell r="Z367" t="str">
            <v>Titulo profesional + titulo especializacion de 22 meses de experiencia profesional a 32 meses de experiencia profesional (Resolución 861 de 2025)</v>
          </cell>
          <cell r="AA367" t="str">
            <v>EL CONTRATISTA se compromete a prestar a la ENTIDAD, con plena autonomía técnica y administrativa, servicios profesionales especializados para el desarrollo, mantenimiento, evolución y optimización de soluciones tecnológicas y componentes de software institucionales, garantizando la calidad, funcionalidad y continuidad de las aplicaciones y sistemas de información, conforme a los lineamientos del Ministerio de Ciencia, Tecnología e Innovación</v>
          </cell>
          <cell r="AB367" t="str">
            <v>2.2.2.1. Desarrollar, mantener y evolucionar soluciones tecnológicas, componentes de software
y aplicaciones institucionales, garantizando su correcto funcionamiento, calidad y
cumplimiento de los requerimientos definidos.
2.2.2.2.Realizar el análisis, diseño e implementación de soluciones de software, incluyendo
levantamiento de requerimientos técnicos, definición de arquitectura, diseño de bases
de datos y modelado de procesos.
2.2.2.3. Desarrollar componentes de software, aplicaciones web y servicios tecnológicos
conforme a los lenguajes, metodologías, marcos de trabajo y estándares definidos por
la entidad.
2.2.2.4. Ejecutar, automatizar y documentar pruebas de software en sus diferentes niveles
(unitarias, integrales, funcionales y de regresión), integrando procesos de integración
continua, pruebas y despliegue (CI/CD).
2.2.2.5. Administrar el control de versiones del código fuente, repositorios y procesos de construcción y despliegue, garantizando trazabilidad, orden y control de cambios en los
desarrollos.
2.2.2.6. Optimizar el rendimiento, disponibilidad y escalabilidad de aplicaciones y componentes
de software, mediante análisis técnico, ajustes y mejora continua.
2.2.2.7. Elaborar y mantener la documentación técnica de los desarrollos y participar en
actividades de integración y transferencia de conocimiento con los equipos técnicos de
la OTSI.
2.2.2.8. Aplicar las políticas, estándares y normativas institucionales y sectoriales en desarrollo
de software, seguridad de la información, desarrollo seguro, accesibilidad, protección
de datos personales y brindar soporte técnico en procesos de contratación tecnológica
cuando se requiera.</v>
          </cell>
          <cell r="AC367" t="str">
            <v>2.2.2.1. Desarrollar, mantener y evolucionar soluciones tecnológicas, componentes de software y aplicaciones institucionales, garantizando su correcto funcionamiento, calidad y cumplimiento de los requerimientos definidos.
2.2.2.2.Realizar el análisis, diseño e implementación de soluciones de software, incluyendo levantamiento de requerimientos técnicos, definición de arquitectura, diseño de bases de datos y modelado de procesos.
2.2.2.3. Desarrollar componentes de software, aplicaciones web y servicios tecnológicos conforme a los lenguajes, metodologías, marcos de trabajo y estándares definidos por la entidad.
2.2.2.4. Ejecutar, automatizar y documentar pruebas de software en sus diferentes niveles (unitarias, integrales, funcionales y de regresión), integrando procesos de integración continua, pruebas y despliegue (CI/CD).
2.2.2.5. Administrar el control de versiones del código fuente, repositorios y procesos de construcción y despliegue, garantizando trazabilidad, orden y control de cambios en los desarrollos.
2.2.2.6. Optimizar el rendimiento, disponibilidad y escalabilidad de aplicaciones y componentes de software, mediante análisis técnico, ajustes y mejora continua.
2.2.2.7. Elaborar y mantener la documentación técnica de los desarrollos y participar en actividades de integración y transferencia de conocimiento con los equipos técnicos de la OTSI.
2.2.2.8. Aplicar las políticas, estándares y normativas institucionales y sectoriales en desarrollo de software, seguridad de la información, desarrollo seguro, accesibilidad, protección de datos personales y brindar soporte técnico en procesos de contratación tecnológica cuando se requiera.</v>
          </cell>
          <cell r="AD367" t="str">
            <v>Oficina de Tecnologías y Sistemas de Información</v>
          </cell>
          <cell r="AE367" t="str">
            <v>ANDRES FELIPE VALENCIA LOPEZ</v>
          </cell>
          <cell r="AF367">
            <v>75097407</v>
          </cell>
          <cell r="AG367" t="str">
            <v>Secretaria General</v>
          </cell>
          <cell r="AH367">
            <v>46052</v>
          </cell>
          <cell r="AI367">
            <v>46055</v>
          </cell>
          <cell r="AJ367">
            <v>46235</v>
          </cell>
          <cell r="AK367">
            <v>180</v>
          </cell>
          <cell r="AL367">
            <v>52200000</v>
          </cell>
          <cell r="AM367" t="str">
            <v>No</v>
          </cell>
          <cell r="AN367">
            <v>8700000</v>
          </cell>
          <cell r="AS367" t="str">
            <v>INVERSION</v>
          </cell>
          <cell r="AT367" t="str">
            <v>NACION</v>
          </cell>
          <cell r="AU367" t="str">
            <v>No</v>
          </cell>
          <cell r="AW367" t="str">
            <v>Supervisión</v>
          </cell>
          <cell r="AX367" t="str">
            <v>JOSE IGNACION ESPAÑOL PEREZ</v>
          </cell>
          <cell r="AY367" t="str">
            <v>Cédula</v>
          </cell>
          <cell r="AZ367">
            <v>79873235</v>
          </cell>
          <cell r="BA367">
            <v>7</v>
          </cell>
          <cell r="BB367">
            <v>0</v>
          </cell>
          <cell r="BC367">
            <v>46055</v>
          </cell>
          <cell r="BD367">
            <v>46053</v>
          </cell>
          <cell r="BE367" t="str">
            <v>SEGUROS DEL ESTADO S.A.</v>
          </cell>
          <cell r="BF367" t="str">
            <v>2 CUMPLIMIENTO</v>
          </cell>
          <cell r="BG367" t="str">
            <v>1 PÓLIZA</v>
          </cell>
          <cell r="CJ367">
            <v>46235</v>
          </cell>
          <cell r="CK367">
            <v>0</v>
          </cell>
          <cell r="CN367">
            <v>52200000</v>
          </cell>
          <cell r="CO367" t="e">
            <v>#N/A</v>
          </cell>
          <cell r="CP367" t="e">
            <v>#N/A</v>
          </cell>
          <cell r="CQ367" t="e">
            <v>#N/A</v>
          </cell>
          <cell r="CR367">
            <v>80111600</v>
          </cell>
          <cell r="CS367" t="str">
            <v>https://community.secop.gov.co/Public/Tendering/OpportunityDetail/Index?noticeUID=CO1.NTC.9933519&amp;isFromPublicArea=True&amp;isModal=true&amp;asPopupView=true</v>
          </cell>
          <cell r="CT367" t="str">
            <v>En Ejecucion</v>
          </cell>
          <cell r="CU367">
            <v>46081</v>
          </cell>
          <cell r="CV367">
            <v>46081</v>
          </cell>
          <cell r="CW367" t="str">
            <v>FEBRERO</v>
          </cell>
          <cell r="CX367" t="e">
            <v>#N/A</v>
          </cell>
          <cell r="CY367">
            <v>0</v>
          </cell>
          <cell r="CZ367" t="e">
            <v>#VALUE!</v>
          </cell>
        </row>
        <row r="368">
          <cell r="D368" t="str">
            <v>373-2026</v>
          </cell>
          <cell r="E368" t="str">
            <v>CPS-275-2026</v>
          </cell>
          <cell r="F368" t="str">
            <v>Contrato de Prestacion De Servicios De Apoyo a La Gestion</v>
          </cell>
          <cell r="G368" t="str">
            <v>Contratación directa</v>
          </cell>
          <cell r="H368" t="str">
            <v>ELDUAR FABIAN NIETO ORJUEL</v>
          </cell>
          <cell r="I368" t="str">
            <v>Cédula</v>
          </cell>
          <cell r="J368">
            <v>1072746404</v>
          </cell>
          <cell r="K368">
            <v>7</v>
          </cell>
          <cell r="L368">
            <v>0</v>
          </cell>
          <cell r="M368" t="str">
            <v>Natural</v>
          </cell>
          <cell r="N368" t="str">
            <v>Ninguno</v>
          </cell>
          <cell r="O368">
            <v>32578</v>
          </cell>
          <cell r="P368">
            <v>46192</v>
          </cell>
          <cell r="Q368">
            <v>37</v>
          </cell>
          <cell r="R368" t="str">
            <v>TECNOLOGO(A) EN ADMINISTRACION DEL ENSAMBLE Y MANTENIMIENTO DE COMPUTADORES Y REDES</v>
          </cell>
          <cell r="S368" t="str">
            <v xml:space="preserve">DIAGONAL 52 B  # 29 28 CASA EL CARMEN </v>
          </cell>
          <cell r="T368" t="str">
            <v>VILLETA</v>
          </cell>
          <cell r="U368" t="str">
            <v>COLOMBIA</v>
          </cell>
          <cell r="V368" t="str">
            <v>EFNIETO1103@GMAIL.COM</v>
          </cell>
          <cell r="W368">
            <v>3057457987</v>
          </cell>
          <cell r="X368" t="str">
            <v>NA</v>
          </cell>
          <cell r="Y368" t="str">
            <v>NA</v>
          </cell>
          <cell r="Z368" t="str">
            <v>Titulo de tecnologo de 13 o mas meses de experiencia laboral (tecnico o tecnologo) o 36 meses de experiencia laboral relacionada (bachiller) (Resolución 861 de 2025)</v>
          </cell>
          <cell r="AA368" t="str">
            <v>EL CONTRATISTA se compromete a prestar a la Entidad con plena autonomía técnica y administrativa los servicios de apoyo a la gestión para la atención, diagnóstico y resolución de incidentes y requerimientos de los usuarios institucionales relacionados con servicios de tecnología de la información, asegurando la atención oportuna, el registro adecuado y el cumplimiento de los niveles de servicio establecidos, conforme a los lineamientos del Ministerio de Ciencia, Tecnología e Innovación</v>
          </cell>
          <cell r="AB368" t="str">
            <v>2.2.1.1. Gestionar incidentes y requerimientos de usuarios institucionales mediante el registro, clasificación, diagnóstico, documentación,
cierre y control de calidad de tickets en la herramienta de gestión de servicios, garantizando el cumplimiento de ANS, los lineamientos ITIL
y las políticas de la OTSI
2.2.1.2. Realizar monitoreo periódico de los servicios tecnológicos institucionales, informar novedades, hacer seguimiento a casos asignados
y escalar incidentes y requerimientos a los grupos técnicos correspondientes, asegurando correcta priorización y transferencia de
información.
2.2.1.3. Brindar soporte técnico remoto y presencial a usuarios en hardware, software, conectividad, red, cuentas, periféricos, telefonía IP,
firma digital, colaboración, antivirus y videoconferencia; realizar mantenimientos preventivos y correctivos; y gestionar préstamos,
asignaciones y traslados de equipos según los procedimientos establecidos.
2.2.1.4. Realizar inducción sobre el uso y buen manejo de los servicios tecnológicos a usuarios nuevos de la entidad y transferencia de
conocimiento a usuarios finales en el uso de herramientas y servicios de TI, siguiendo los lineamientos de la OTSI.
2.2.1.5. Crear y actualizar documentos (manuales, procesos, procedimientos, guías) de la base de conocimiento de la OTSI solicitados por
el supervisor, documentando soluciones aplicadas y contribuyendo a la mejora continua del servicio.
2.2.1.6. Proponer mejoras continuas en los procedimientos para la prestación del servicio de la mesa de servicios y apoyar la ejecución de
planes de trabajo relacionados con la operación y soporte de servicios tecnológicos institucionales.
2.2.1.7. Apoyar en la gestión del inventario de activos tecnológicos, realizando registro de equipos, etiquetado, actualización de asignaciones,
control de movimientos y devoluciones de equipos institucionales.
2.2.1.8. Presentar informes mensuales de actividades realizadas, tickets gestionados y documentados, instructivos, guías solicitadas,
justificación de ANS incumplidos y tickets sin cerrar, según los requerimientos del supervisor.
2.2.1.9.Apoyar a la OTSI en actividades asociadas a la gestión de servicios tecnológicos, incluyendo prácticas ITIL, evaluación de soluciones,
elaboración de estudios de mercado y fichas técnicas, así como el apoyo técnico en procesos de contratación y ejecución de contratos
relacionados con infraestructura TI; garantizando además la aplicación de políticas de seguridad de la información, protección de datos
personales y confidencialidad, y colaborando con los grupos técnicos y mesa de servicios para la mejora continua de los servicios tecnológicos</v>
          </cell>
          <cell r="AC368" t="str">
            <v>2.2.1.1. Gestionar incidentes y requerimientos de usuarios institucionales mediante el registro, clasificación, diagnóstico, documentación, cierre y control de calidad de tickets en la herramienta de gestión de servicios, garantizando el cumplimiento de ANS, los lineamientos ITIL y las políticas de la OTSI
2.2.1.2. Realizar monitoreo periódico de los servicios tecnológicos institucionales, informar novedades, hacer seguimiento a casos asignados y escalar incidentes y requerimientos a los grupos técnicos correspondientes, asegurando correcta priorización y transferencia de información.
2.2.1.3. Brindar soporte técnico remoto y presencial a usuarios en hardware, software, conectividad, red, cuentas, periféricos, telefonía IP, firma digital, colaboración, antivirus y videoconferencia; realizar mantenimientos preventivos y correctivos; y gestionar préstamos, asignaciones y traslados de equipos según los procedimientos establecidos.
2.2.1.4. Realizar inducción sobre el uso y buen manejo de los servicios tecnológicos a usuarios nuevos de la entidad y transferencia de conocimiento a usuarios finales en el uso de herramientas y servicios de TI, siguiendo los lineamientos de la OTSI.
2.2.1.5. Crear y actualizar documentos (manuales, procesos, procedimientos, guías) de la base de conocimiento de la OTSI solicitados por el supervisor, documentando soluciones aplicadas y contribuyendo a la mejora continua del servicio.
2.2.1.6. Proponer mejoras continuas en los procedimientos para la prestación del servicio de la mesa de servicios y apoyar la ejecución de planes de trabajo relacionados con la operación y soporte de servicios tecnológicos institucionales.
2.2.1.7. Apoyar en la gestión del inventario de activos tecnológicos, realizando registro de equipos, etiquetado, actualización de asignaciones, control de movimientos y devoluciones de equipos institucionales.
2.2.1.8. Presentar informes mensuales de actividades realizadas, tickets gestionados y documentados, instructivos, guías solicitadas, justificación de ANS incumplidos y tickets sin cerrar, según los requerimientos del supervisor.
2.2.1.9.Apoyar a la OTSI en actividades asociadas a la gestión de servicios tecnológicos, incluyendo prácticas ITIL, evaluación de soluciones, elaboración de estudios de mercado y fichas técnicas, así como el apoyo técnico en procesos de contratación y ejecución de contratos relacionados con infraestructura TI; garantizando además la aplicación de políticas de seguridad de la información, protección de datos personales y confidencialidad, y colaborando con los grupos técnicos y mesa de servicios para la mejora continua de los servicios tecnológicos</v>
          </cell>
          <cell r="AD368" t="str">
            <v>Oficina de Tecnologías y Sistemas de Información</v>
          </cell>
          <cell r="AE368" t="str">
            <v>ANDRES FELIPE VALENCIA LOPEZ</v>
          </cell>
          <cell r="AF368">
            <v>75097407</v>
          </cell>
          <cell r="AG368" t="str">
            <v>Secretaria General</v>
          </cell>
          <cell r="AH368">
            <v>46052</v>
          </cell>
          <cell r="AI368">
            <v>46056</v>
          </cell>
          <cell r="AJ368">
            <v>46236</v>
          </cell>
          <cell r="AK368">
            <v>180</v>
          </cell>
          <cell r="AL368">
            <v>20349774</v>
          </cell>
          <cell r="AM368" t="str">
            <v>No</v>
          </cell>
          <cell r="AN368">
            <v>3391629</v>
          </cell>
          <cell r="AS368" t="str">
            <v>INVERSION</v>
          </cell>
          <cell r="AT368" t="str">
            <v>NACION</v>
          </cell>
          <cell r="AU368" t="str">
            <v>No</v>
          </cell>
          <cell r="AW368" t="str">
            <v>Supervisión</v>
          </cell>
          <cell r="AX368" t="str">
            <v>JOSE IGNACION ESPAÑOL PEREZ</v>
          </cell>
          <cell r="AY368" t="str">
            <v>Cédula</v>
          </cell>
          <cell r="AZ368">
            <v>79873235</v>
          </cell>
          <cell r="BA368">
            <v>7</v>
          </cell>
          <cell r="BB368">
            <v>0</v>
          </cell>
          <cell r="BC368">
            <v>46056</v>
          </cell>
          <cell r="BD368">
            <v>46055</v>
          </cell>
          <cell r="BE368" t="str">
            <v>SEGUROS DEL ESTADO S.A.</v>
          </cell>
          <cell r="BF368" t="str">
            <v>2 CUMPLIMIENTO</v>
          </cell>
          <cell r="BG368" t="str">
            <v>1 PÓLIZA</v>
          </cell>
          <cell r="CJ368">
            <v>46236</v>
          </cell>
          <cell r="CK368">
            <v>0</v>
          </cell>
          <cell r="CN368">
            <v>20349774</v>
          </cell>
          <cell r="CO368" t="e">
            <v>#N/A</v>
          </cell>
          <cell r="CP368" t="e">
            <v>#N/A</v>
          </cell>
          <cell r="CQ368" t="e">
            <v>#N/A</v>
          </cell>
          <cell r="CR368">
            <v>80111600</v>
          </cell>
          <cell r="CS368" t="str">
            <v>https://community.secop.gov.co/Public/Tendering/OpportunityDetail/Index?noticeUID=CO1.NTC.9937940&amp;isFromPublicArea=True&amp;isModal=true&amp;asPopupView=true</v>
          </cell>
          <cell r="CT368" t="str">
            <v>En Ejecucion</v>
          </cell>
          <cell r="CU368">
            <v>46081</v>
          </cell>
          <cell r="CV368">
            <v>46081</v>
          </cell>
          <cell r="CW368" t="str">
            <v>FEBRERO</v>
          </cell>
          <cell r="CX368" t="e">
            <v>#N/A</v>
          </cell>
          <cell r="CY368">
            <v>4</v>
          </cell>
          <cell r="CZ368" t="e">
            <v>#VALUE!</v>
          </cell>
        </row>
        <row r="369">
          <cell r="D369" t="str">
            <v>374-2026</v>
          </cell>
          <cell r="E369" t="str">
            <v>CPS-276-2026</v>
          </cell>
          <cell r="F369" t="str">
            <v>Contrato de Prestacion De Servicios Profesionales</v>
          </cell>
          <cell r="G369" t="str">
            <v>Contratación directa</v>
          </cell>
          <cell r="H369" t="str">
            <v>ALBA LIGIA GUERRERO NARVAEZ</v>
          </cell>
          <cell r="I369" t="str">
            <v>Cédula</v>
          </cell>
          <cell r="J369">
            <v>27087216</v>
          </cell>
          <cell r="K369">
            <v>6</v>
          </cell>
          <cell r="L369">
            <v>0</v>
          </cell>
          <cell r="M369" t="str">
            <v>Natural</v>
          </cell>
          <cell r="N369" t="str">
            <v>Ninguno</v>
          </cell>
          <cell r="O369">
            <v>29332</v>
          </cell>
          <cell r="P369">
            <v>46192</v>
          </cell>
          <cell r="Q369">
            <v>46</v>
          </cell>
          <cell r="R369" t="str">
            <v>INGENIERO DE SISTEMAS</v>
          </cell>
          <cell r="S369" t="str">
            <v>CALLE 3 OESTE NO 30-11 BARRIO EL BOSQUE</v>
          </cell>
          <cell r="T369" t="str">
            <v>PASTO</v>
          </cell>
          <cell r="U369" t="str">
            <v>COLOMBIA</v>
          </cell>
          <cell r="V369" t="str">
            <v>ALBITAGUERNAR@GMAIL.COM</v>
          </cell>
          <cell r="W369">
            <v>3017648922</v>
          </cell>
          <cell r="X369" t="str">
            <v>NA</v>
          </cell>
          <cell r="Y369" t="str">
            <v>NA</v>
          </cell>
          <cell r="Z369" t="str">
            <v>Titulo profesional + titulo especializacion de 0 meses de experiencia profesional a 22 meses de experiencia profesional (Resolución 861 de 2025)</v>
          </cell>
          <cell r="AA369" t="str">
            <v>EL CONTRATISTA se compromete a prestar a la ENTIDAD, con plena autonomía técnica y administrativa, servicios profesionales para la gestión, administración, operación y soporte funcional de las aplicaciones de apoyo y portales institucionales, atendiendo requerimientos, gestionando incidentes, articulando proveedores y apoyando la operación y mejora continua, conforme a los lineamientos del Ministerio de Ciencia, Tecnología e Innovación</v>
          </cell>
          <cell r="AB369" t="str">
            <v>2.2.2.1. Gestionar la operación, soporte funcional y mantenimiento de las aplicaciones y portales
institucionales, atendiendo requerimientos e incidentes, monitoreando su disponibilidad y
rendimiento, coordinando actividades de mantenimiento correctivo, preventivo y evolutivo en
ambientes de pruebas y producción, y asegurando la continuidad operativa conforme a
lineamientos institucionales.
2.2.2.2. Apoyar en la planificación, seguimiento y ejecución de proyectos tecnológicos relacionados con
aplicaciones institucionales, elaborando informes de avance, planes de acción y apoyo en la gestión
de proyectos.
2.2.2.3. Participar en el desarrollo, mejora continua y despliegue de aplicaciones institucionales, incluyendo
levantamiento de requerimientos, parametrización, integraciones, validación de entregables,
gestión de versiones y coordinación de pipelines de implementación en pruebas y producción.
2.2.2.4. Gestionar y articular con proveedores de aplicaciones y servicios externos, participando en el
seguimiento del contrato, el cumplimiento de los acuerdos de nivel de servicio, la atención de
requerimientos y solicitudes y validación de los entregables aportados.
2.2.2.5. Gestionar campañas de gestión del cambio con dependencias técnicas y proveedores ante nuevas
funcionalidades o ajustes en las aplicaciones y/o portales, coordinar capacitaciones a usuarios,
brindar asistencia técnica, colaborar en la transferencia de conocimiento y gestionar mecanismos
de soporte y servicios.
2.2.2.6. Verificar el cumplimiento de los lineamientos normativos y estándares aplicables a las aplicaciones
institucionales, incluyendo accesibilidad web, protección de datos, Gobierno Digital, seguridad de
la información, calidad de software y continuidad operacional.
2.2.2.7. Elaborar, actualizar y documentar procesos, procedimientos, manuales de usuario y
documentación técnica de las aplicaciones administradas, proponiendo acciones de mejora
continua.
2.2.2.8. Participar en procesos de contratación relacionados con aplicaciones y servicios tecnológicos,
incluyendo la evaluación de alternativas, brindando apoyo técnico en la definición de
especificaciones técnicas y criterios de aceptación, la evaluación de propuestas y seguimiento
contractual cuando corresponda.</v>
          </cell>
          <cell r="AC369" t="str">
            <v>2.2.2.1. Gestionar la operación, soporte funcional y mantenimiento de las aplicaciones y portales institucionales, atendiendo requerimientos e incidentes, monitoreando su disponibilidad y rendimiento, coordinando actividades de mantenimiento correctivo, preventivo y evolutivo en ambientes de pruebas y producción, y asegurando la continuidad operativa conforme a lineamientos institucionales.
2.2.2.2. Apoyar en la planificación, seguimiento y ejecución de proyectos tecnológicos relacionados con aplicaciones institucionales, elaborando informes de avance, planes de acción y apoyo en la gestión de proyectos.
2.2.2.3. Participar en el desarrollo, mejora continua y despliegue de aplicaciones institucionales, incluyendo levantamiento de requerimientos, parametrización, integraciones, validación de entregables, gestión de versiones y coordinación de pipelines de implementación en pruebas y producción.
2.2.2.4. Gestionar y articular con proveedores de aplicaciones y servicios externos, participando en el seguimiento del contrato, el cumplimiento de los acuerdos de nivel de servicio, la atención de requerimientos y solicitudes y validación de los entregables aportados.
2.2.2.5. Gestionar campañas de gestión del cambio con dependencias técnicas y proveedores ante nuevas funcionalidades o ajustes en las aplicaciones y/o portales, coordinar capacitaciones a usuarios, brindar asistencia técnica, colaborar en la transferencia de conocimiento y gestionar mecanismos de soporte y servicios.
2.2.2.6. Verificar el cumplimiento de los lineamientos normativos y estándares aplicables a las aplicaciones institucionales, incluyendo accesibilidad web, protección de datos, Gobierno Digital, seguridad de la información, calidad de software y continuidad operacional.
2.2.2.7. Elaborar, actualizar y documentar procesos, procedimientos, manuales de usuario y documentación técnica de las aplicaciones administradas, proponiendo acciones de mejora continua.
2.2.2.8. Participar en procesos de contratación relacionados con aplicaciones y servicios tecnológicos, incluyendo la evaluación de alternativas, brindando apoyo técnico en la definición de especificaciones técnicas y criterios de aceptación, la evaluación de propuestas y seguimiento contractual cuando corresponda.</v>
          </cell>
          <cell r="AD369" t="str">
            <v>Oficina de Tecnologías y Sistemas de Información</v>
          </cell>
          <cell r="AE369" t="str">
            <v>ANDRES FELIPE VALENCIA LOPEZ</v>
          </cell>
          <cell r="AF369">
            <v>75097407</v>
          </cell>
          <cell r="AG369" t="str">
            <v>Secretaria General</v>
          </cell>
          <cell r="AH369">
            <v>46052</v>
          </cell>
          <cell r="AI369">
            <v>46055</v>
          </cell>
          <cell r="AJ369">
            <v>46235</v>
          </cell>
          <cell r="AK369">
            <v>180</v>
          </cell>
          <cell r="AL369">
            <v>40699548</v>
          </cell>
          <cell r="AM369" t="str">
            <v>No</v>
          </cell>
          <cell r="AN369">
            <v>6783258</v>
          </cell>
          <cell r="AS369" t="str">
            <v>INVERSION</v>
          </cell>
          <cell r="AT369" t="str">
            <v>NACION</v>
          </cell>
          <cell r="AU369" t="str">
            <v>No</v>
          </cell>
          <cell r="AW369" t="str">
            <v>Supervisión</v>
          </cell>
          <cell r="AX369" t="str">
            <v>JOSE IGNACION ESPAÑOL PEREZ</v>
          </cell>
          <cell r="AY369" t="str">
            <v>Cédula</v>
          </cell>
          <cell r="AZ369">
            <v>79873235</v>
          </cell>
          <cell r="BA369">
            <v>7</v>
          </cell>
          <cell r="BB369">
            <v>0</v>
          </cell>
          <cell r="BC369">
            <v>46055</v>
          </cell>
          <cell r="BD369">
            <v>46053</v>
          </cell>
          <cell r="BE369" t="str">
            <v>SEGUROS DEL ESTADO S.A.</v>
          </cell>
          <cell r="BF369" t="str">
            <v>2 CUMPLIMIENTO</v>
          </cell>
          <cell r="BG369" t="str">
            <v>1 PÓLIZA</v>
          </cell>
          <cell r="CJ369">
            <v>46235</v>
          </cell>
          <cell r="CK369">
            <v>0</v>
          </cell>
          <cell r="CN369">
            <v>40699548</v>
          </cell>
          <cell r="CO369" t="e">
            <v>#N/A</v>
          </cell>
          <cell r="CP369" t="e">
            <v>#N/A</v>
          </cell>
          <cell r="CQ369" t="e">
            <v>#N/A</v>
          </cell>
          <cell r="CR369">
            <v>80111600</v>
          </cell>
          <cell r="CS369" t="str">
            <v>https://community.secop.gov.co/Public/Tendering/OpportunityDetail/Index?noticeUID=CO1.NTC.9938031&amp;isFromPublicArea=True&amp;isModal=true&amp;asPopupView=true</v>
          </cell>
          <cell r="CT369" t="str">
            <v>En Ejecucion</v>
          </cell>
          <cell r="CU369">
            <v>46081</v>
          </cell>
          <cell r="CV369">
            <v>46081</v>
          </cell>
          <cell r="CW369" t="str">
            <v>FEBRERO</v>
          </cell>
          <cell r="CX369" t="e">
            <v>#N/A</v>
          </cell>
          <cell r="CY369">
            <v>5</v>
          </cell>
          <cell r="CZ369" t="e">
            <v>#VALUE!</v>
          </cell>
        </row>
        <row r="370">
          <cell r="D370" t="str">
            <v>375-2026</v>
          </cell>
          <cell r="E370" t="str">
            <v>SAMC-001-2026</v>
          </cell>
          <cell r="F370" t="str">
            <v>Prestación De Servicios</v>
          </cell>
          <cell r="G370" t="str">
            <v>Selección Abreviada de menor cuantía</v>
          </cell>
          <cell r="H370" t="str">
            <v>SEGURIDAD MONTEVIDEO LTDA</v>
          </cell>
          <cell r="I370" t="str">
            <v>Nit</v>
          </cell>
          <cell r="J370">
            <v>900707925</v>
          </cell>
          <cell r="K370">
            <v>8</v>
          </cell>
          <cell r="L370" t="str">
            <v>PERSONA JURIDICA</v>
          </cell>
          <cell r="M370" t="str">
            <v>Jurídica</v>
          </cell>
          <cell r="N370" t="str">
            <v>Ninguno</v>
          </cell>
          <cell r="O370" t="str">
            <v>N/A</v>
          </cell>
          <cell r="P370">
            <v>46192</v>
          </cell>
          <cell r="Q370" t="e">
            <v>#VALUE!</v>
          </cell>
          <cell r="R370" t="str">
            <v>N/A</v>
          </cell>
          <cell r="S370" t="str">
            <v>CALLE 1 NO. 72-65</v>
          </cell>
          <cell r="T370" t="str">
            <v>BOGOTA D.C.</v>
          </cell>
          <cell r="U370" t="str">
            <v>COLOMBIA</v>
          </cell>
          <cell r="V370" t="str">
            <v>COMERCIAL@SEGURIDADMONTEVIDEO.COM</v>
          </cell>
          <cell r="W370" t="str">
            <v>2184851
3203622280</v>
          </cell>
          <cell r="X370" t="str">
            <v xml:space="preserve"> FABIO AMADO AYALA</v>
          </cell>
          <cell r="Y370">
            <v>79708271</v>
          </cell>
          <cell r="Z370">
            <v>0</v>
          </cell>
          <cell r="AA370" t="str">
            <v>Prestar el servicio integral de vigilancia y seguridad privada con y sin armas de fuego, en la modalidad fija y móvil, con medios de apoyo humano para la sede del Ministerio de Ciencia, Tecnología e Innovación - MINCIENCIAS o donde la Entidad así lo requiera.</v>
          </cell>
          <cell r="AB370" t="str">
            <v>2.1.1.1. Ejecutar el objeto contratado en el tiempo y forma establecida, de
conformidad con el pliego de condiciones, los anexos, el contrato
resultante y la propuesta presentada, dando estricto cumplimiento
a los términos pactados y por ningún motivo suspender o
abandonar los sitios de trabajo establecidos por el Ministerio para
la prestación del servicio y velar por la protección de las personas y
bienes que se encuentra dentro de la sede de MINCIENCIAS o
donde se requiera el servicio.
2.1.1.2. Mantener vigente durante la ejecución del contrato los permisos y
licencias requeridas por ley para la prestación del servicio de
vigilancia y seguridad privada.
2.1.1.3. Asignar para la prestación del servicio de vigilancia y seguridad
privada personas capacitadas, idóneas, con la experiencia
requerida y garantizar que se encuentren perfectamente
uniformadas e identificadas, para cumplir a cabalidad con los turnos establecidos por ley, por lo cual, en ningún caso estará
permitido realizar turnos superiores a doce (12) horas diarias. Y
reemplazar en un período no mayor a tres (3) días hábiles el
personal, que a juicio del Ministerio cumpla satisfactoriamente con
el servicio contratado o que se retire por decisión propia.
2.1.1.4. Presentar a la supervisión del contrato, una vez se cumplan los
requisitos de perfeccionamiento y ejecución, las hojas de vida del
personal que va a prestar el servicio fijo, en un plazo máximo de 3
días hábiles acorde con la lista de chequeo definida en el Anexo
Técnico y para el caso de los relevantes, en un plazo máximo de 8
días hábiles.
2.1.1.5.
2.1.1.6.
2.1.1.7.
2.1.1.8.
Cuando se presente rotación de personal, el contratista deberá
enviar a la supervisión del contrato, las hojas de vida del personal
previamente para revisión y aprobación, de lo contrario no se
permitirá su ingreso a la entidad ni el inicio de labores. Esto aplica
para reemplazos, incapacidades y/o cubrir permisos del personal
fijo.
Atender las solicitudes realizadas por el Ministerio a través de la
supervisión del contrato, como máximo dentro de los tres (3) días
hábiles siguientes a la realización de la solicitud, salvo aquellas que
por su naturaleza deban atenderse de forma inmediata.
Realizar visitas de inspección diarias, como mínimo una (1) vez
durante el día y una (1) vez durante la noche en horarios
diferentes y de forma sorpresiva, por medio de las cuales se
efectúe seguimiento integral al servicio, a la presentación del
personal, a las instalaciones, a los sistemas de comunicación y a
las novedades del servicio en general.
Dotar a los guardas de los elementos indispensables para la
prestación del servicio como equipos de comunicación, linternas,
manos libres, garret, etc., y los demás que se requieran, así como
garantizar que los elementos se encuentren en óptimas
condiciones, de forma que se pueda realizar la prestación del
servicio requerido de forma continua.
2.1.1.9. El contratista deberá reemplazar los equipos o medios tecnológicos
que dejen de funcionar o funcionen de manera defectuosa, a más
tardar dentro de las veinticuatro (24) horas siguientes al
conocimiento del hecho. Los equipos reemplazados deberán contar
con el recibo a satisfacción por parte del supervisor del contrato.
2.1.1.10. Prestar el servicio según las consignas establecidas por la Entidad,
para la permanente y adecuada protección de los bienes muebles e inmuebles objeto de esta contratación con el fin de garantizar que
todos los elementos, tales como expedientes documentales,
equipos tecnológicos (equipos de cómputo, cámaras fotográficas,
tablets, entre otros), enseres y/u otros bienes, que sean
ingresados o retirados de las instalaciones del Ministerio, sean
controlados y queden registrados en la respectiva minuta 0
cumplan con el procedimiento interno definido por la entidad.
los 2.1.1.11. Garantizar que el personal que se utilice para la prestación de
servicios de vigilancia y seguridad privada durante el ejercicio de
sus funciones no consuma licores o sustancias psicotrópicas, ni
realice actos que atenten contra la moralidad pública o puedan
menoscabar la confianza y buen nombre que el Ministerio ha
depositado en ellos.
2.1.1.12. Certificar mensualmente que el personal dispuesto para la
prestación del servicio no tenga antecedentes judiciales, fiscales,
disciplinarios, de medidas correctivas, ni delitos sexuales, ni estar
reportado Registro de Deudores Alimentarios Morosos REDAM.
2.1.1.13. Presentar la factura electrónica validada previamente por la DIAN,
como requisito necesario para el pago del servicio contratado.
2.1.1.14. Garantizar la salvaguardia, custodia de los elementos del
inventario que se encuentren dentro de las instalaciones lugar de
ejecución del contrato.
2.1.1.15. Realizar la reposición de los bienes que por causa o culpa del
personal de vigilancia sean objeto de extravíos, hurtos o daños,
asegurando que la reposición del bien se hará previa investigación
de los hechos de tiempo, modo y lugar del suceso, siempre y
cuando haya responsabilidad de la empresa que presta el servicio.
La Empresa de vigilancia responderá por el bien con uno de iguales
o mejores características al extraviado, en el término máximo de
un (1) mes o el tiempo acordado con el Supervisor del Contrato.
2.1.1.16. Presentar dentro del primer mes siguiente al inicio de la ejecución
del contrato, el Estudio de Seguridad sobre las instalaciones objeto
de vigilancia, donde se incluya el análisis de riesgos y dentro de las
conclusiones se identifiquen las debilidades existentes y las
recomendaciones y/o sugerencias como opciones de mejora que
pueda adoptar el Ministerio y que ayuden a mitigar los mismos o a
prevenir su ocurrencia.
2.1.1.17. Presentar a la supervisión del contrato, el protocolo del servicio
que va a ser prestado en el Ministerio, teniendo en cuenta los
temas relativos con la seguridad de la entidad, las personas, los bienes, las consignas particulares y los procedimientos internos del
Ministerio y los procedimientos del contratista, ajustados a las
condiciones y necesidades del Ministerio, teniendo en cuenta las
conclusiones del Estudio de Seguridad. El protocolo debe ser
presentado a la Supervisión del contrato máximo quince (15) días
hábiles después del plazo de entrega del Estudio de Seguridad y
ser socializado en cada puesto del SVSP.
2.1.1.18. Cancelar oportunamente los sueldos y las prestaciones sociales del
personal contratado, requeridos para la ejecución del contrato. Su
personal debe estar al día en lo referente a las afiliaciones de EPS,
AFP y ARL, cuya verificación se efectuará a través de constancia de
pago o certificación expedida por el representante legal o revisor
fiscal (según corresponda), en la que conste que se encuentra al
día en el pago de aportes para con el Sistema General de
Seguridad Social Integral en Salud y Pensión, Cajas de
Compensación, ICBF y SENA; acompañada de la respectiva
planilla.
2.1.1.19. Dar cumplimiento sin excepciones al anexo técnico del presente
proceso.
2.1.1.20. Cumplir con las demás actividades que sean asignadas por el
supervisor del contrato, que se deriven de la ley, procedimiento,
reglamento o tengan relación con la naturaleza del contrato y que
no representen valor adicional al acordado para la integral
prestación del servicio contratado.</v>
          </cell>
          <cell r="AC370" t="str">
            <v>2.1.1.1. Ejecutar el objeto contratado en el tiempo y forma establecida, de conformidad con el pliego de condiciones, los anexos, el contrato resultante y la propuesta presentada, dando estricto cumplimiento a los términos pactados y por ningún motivo suspender o abandonar los sitios de trabajo establecidos por el Ministerio para la prestación del servicio y velar por la protección de las personas y bienes que se encuentra dentro de la sede de MINCIENCIAS o donde se requiera el servicio.
2.1.1.2. Mantener vigente durante la ejecución del contrato los permisos y licencias requeridas por ley para la prestación del servicio de vigilancia y seguridad privada.
2.1.1.3. Asignar para la prestación del servicio de vigilancia y seguridad privada personas capacitadas, idóneas, con la experiencia requerida y garantizar que se encuentren perfectamente uniformadas e identificadas, para cumplir a cabalidad con los turnos establecidos por ley, por lo cual, en ningún caso estará permitido realizar turnos superiores a doce (12) horas diarias. Y reemplazar en un período no mayor a tres (3) días hábiles el personal, que a juicio del Ministerio cumpla satisfactoriamente con el servicio contratado o que se retire por decisión propia.
2.1.1.4. Presentar a la supervisión del contrato, una vez se cumplan los requisitos de perfeccionamiento y ejecución, las hojas de vida del personal que va a prestar el servicio fijo, en un plazo máximo de 3 días hábiles acorde con la lista de chequeo definida en el Anexo Técnico y para el caso de los relevantes, en un plazo máximo de 8 días hábiles.
2.1.1.5.
2.1.1.6.
2.1.1.7.
2.1.1.8. Cuando se presente rotación de personal, el contratista deberá enviar a la supervisión del contrato, las hojas de vida del personal previamente para revisión y aprobación, de lo contrario no se permitirá su ingreso a la entidad ni el inicio de labores. Esto aplica para reemplazos, incapacidades y/o cubrir permisos del personal fijo. Atender las solicitudes realizadas por el Ministerio a través de la supervisión del contrato, como máximo dentro de los tres (3) días hábiles siguientes a la realización de la solicitud, salvo aquellas que por su naturaleza deban atenderse de forma inmediata. Realizar visitas de inspección diarias, como mínimo una (1) vez durante el día y una (1) vez durante la noche en horarios diferentes y de forma sorpresiva, por medio de las cuales se efectúe seguimiento integral al servicio, a la presentación del personal, a las instalaciones, a los sistemas de comunicación y a las novedades del servicio en general. Dotar a los guardas de los elementos indispensables para la prestación del servicio como equipos de comunicación, linternas, manos libres, garret, etc., y los demás que se requieran, así como garantizar que los elementos se encuentren en óptimas condiciones, de forma que se pueda realizar la prestación del servicio requerido de forma continua.
2.1.1.9. El contratista deberá reemplazar los equipos o medios tecnológicos que dejen de funcionar o funcionen de manera defectuosa, a más tardar dentro de las veinticuatro (24) horas siguientes al conocimiento del hecho. Los equipos reemplazados deberán contar con el recibo a satisfacción por parte del supervisor del contrato.
2.1.1.10. Prestar el servicio según las consignas establecidas por la Entidad, para la permanente y adecuada protección de los bienes muebles e inmuebles objeto de esta contratación con el fin de garantizar que todos los elementos, tales como expedientes documentales, equipos tecnológicos (equipos de cómputo, cámaras fotográficas, tablets, entre otros), enseres y/u otros bienes, que sean ingresados o retirados de las instalaciones del Ministerio, sean controlados y queden registrados en la respectiva minuta 0 cumplan con el procedimiento interno definido por la entidad. los 2.1.1.11. Garantizar que el personal que se utilice para la prestación de servicios de vigilancia y seguridad privada durante el ejercicio de sus funciones no consuma licores o sustancias psicotrópicas, ni realice actos que atenten contra la moralidad pública o puedan menoscabar la confianza y buen nombre que el Ministerio ha depositado en ellos.
2.1.1.12. Certificar mensualmente que el personal dispuesto para la prestación del servicio no tenga antecedentes judiciales, fiscales, disciplinarios, de medidas correctivas, ni delitos sexuales, ni estar reportado Registro de Deudores Alimentarios Morosos REDAM.
2.1.1.13. Presentar la factura electrónica validada previamente por la DIAN, como requisito necesario para el pago del servicio contratado.
2.1.1.14. Garantizar la salvaguardia, custodia de los elementos del inventario que se encuentren dentro de las instalaciones lugar de ejecución del contrato.
2.1.1.15. Realizar la reposición de los bienes que por causa o culpa del personal de vigilancia sean objeto de extravíos, hurtos o daños, asegurando que la reposición del bien se hará previa investigación de los hechos de tiempo, modo y lugar del suceso, siempre y cuando haya responsabilidad de la empresa que presta el servicio. La Empresa de vigilancia responderá por el bien con uno de iguales o mejores características al extraviado, en el término máximo de un (1) mes o el tiempo acordado con el Supervisor del Contrato.
2.1.1.16. Presentar dentro del primer mes siguiente al inicio de la ejecución del contrato, el Estudio de Seguridad sobre las instalaciones objeto de vigilancia, donde se incluya el análisis de riesgos y dentro de las conclusiones se identifiquen las debilidades existentes y las recomendaciones y/o sugerencias como opciones de mejora que pueda adoptar el Ministerio y que ayuden a mitigar los mismos o a prevenir su ocurrencia.
2.1.1.17. Presentar a la supervisión del contrato, el protocolo del servicio que va a ser prestado en el Ministerio, teniendo en cuenta los temas relativos con la seguridad de la entidad, las personas, los bienes, las consignas particulares y los procedimientos internos del Ministerio y los procedimientos del contratista, ajustados a las condiciones y necesidades del Ministerio, teniendo en cuenta las conclusiones del Estudio de Seguridad. El protocolo debe ser presentado a la Supervisión del contrato máximo quince (15) días hábiles después del plazo de entrega del Estudio de Seguridad y ser socializado en cada puesto del SVSP.
2.1.1.18. Cancelar oportunamente los sueldos y las prestaciones sociales del personal contratado, requeridos para la ejecución del contrato. Su personal debe estar al día en lo referente a las afiliaciones de EPS, AFP y ARL, cuya verificación se efectuará a través de constancia de pago o certificación expedida por el representante legal o revisor fiscal (según corresponda), en la que conste que se encuentra al día en el pago de aportes para con el Sistema General de Seguridad Social Integral en Salud y Pensión, Cajas de Compensación, ICBF y SENA; acompañada de la respectiva planilla.
2.1.1.19. Dar cumplimiento sin excepciones al anexo técnico del presente proceso.
2.1.1.20. Cumplir con las demás actividades que sean asignadas por el supervisor del contrato, que se deriven de la ley, procedimiento, reglamento o tengan relación con la naturaleza del contrato y que no representen valor adicional al acordado para la integral prestación del servicio contratado.</v>
          </cell>
          <cell r="AD370" t="str">
            <v>Dirección Administrativa y Financiera</v>
          </cell>
          <cell r="AE370" t="str">
            <v>ANDRES FELIPE VALENCIA LOPEZ</v>
          </cell>
          <cell r="AF370">
            <v>75097407</v>
          </cell>
          <cell r="AG370" t="str">
            <v>Secretaria General</v>
          </cell>
          <cell r="AH370">
            <v>46119</v>
          </cell>
          <cell r="AI370">
            <v>46122</v>
          </cell>
          <cell r="AJ370">
            <v>46387</v>
          </cell>
          <cell r="AK370">
            <v>265</v>
          </cell>
          <cell r="AL370">
            <v>464778931</v>
          </cell>
          <cell r="AM370" t="str">
            <v>No</v>
          </cell>
          <cell r="AN370">
            <v>0</v>
          </cell>
          <cell r="AO370">
            <v>44926</v>
          </cell>
          <cell r="AR370" t="str">
            <v>A-02-02-02-008-005</v>
          </cell>
          <cell r="AS370" t="str">
            <v>FUNCIONAMIENTO</v>
          </cell>
          <cell r="AT370" t="str">
            <v>NACION</v>
          </cell>
          <cell r="AU370" t="str">
            <v>No</v>
          </cell>
          <cell r="AW370" t="str">
            <v>Supervisión</v>
          </cell>
          <cell r="AX370" t="str">
            <v>FANNY YANETH TORRES MESA</v>
          </cell>
          <cell r="AY370" t="str">
            <v>Cédula</v>
          </cell>
          <cell r="AZ370">
            <v>52065214</v>
          </cell>
          <cell r="BA370">
            <v>8</v>
          </cell>
          <cell r="BB370" t="str">
            <v xml:space="preserve">Profesional Especializado, Código 2028 Grado 19, de la Dirección Administrativa y Financiera – Coordinador Grupo Interno de Trabajo de Apoyo Logístico y Documental </v>
          </cell>
          <cell r="BC370">
            <v>46135</v>
          </cell>
          <cell r="BD370">
            <v>46132</v>
          </cell>
          <cell r="BE370" t="str">
            <v>SEGUROS DEL ESTADO S.A.</v>
          </cell>
          <cell r="BF370" t="str">
            <v>45 CUMPLIM+ CALIDAD DL SERVICIO</v>
          </cell>
          <cell r="BG370" t="str">
            <v>1 PÓLIZA</v>
          </cell>
          <cell r="CJ370">
            <v>46387</v>
          </cell>
          <cell r="CK370">
            <v>0</v>
          </cell>
          <cell r="CN370">
            <v>464778931</v>
          </cell>
          <cell r="CO370" t="e">
            <v>#N/A</v>
          </cell>
          <cell r="CP370" t="e">
            <v>#N/A</v>
          </cell>
          <cell r="CQ370" t="e">
            <v>#N/A</v>
          </cell>
          <cell r="CR370">
            <v>92101501</v>
          </cell>
          <cell r="CS370" t="str">
            <v>https://community.secop.gov.co/Public/Tendering/OpportunityDetail/Index?noticeUID=CO1.NTC.10128702&amp;isFromPublicArea=True&amp;isModal=False</v>
          </cell>
          <cell r="CT370" t="str">
            <v>En Ejecucion</v>
          </cell>
          <cell r="CU370">
            <v>46142</v>
          </cell>
          <cell r="CW370" t="str">
            <v>ABRIL</v>
          </cell>
          <cell r="CX370" t="e">
            <v>#N/A</v>
          </cell>
          <cell r="CY370">
            <v>3</v>
          </cell>
          <cell r="CZ370">
            <v>4</v>
          </cell>
        </row>
        <row r="371">
          <cell r="D371" t="str">
            <v>376-2026</v>
          </cell>
          <cell r="E371" t="str">
            <v>MC-002-2026</v>
          </cell>
          <cell r="F371" t="str">
            <v>Compraventa</v>
          </cell>
          <cell r="G371" t="str">
            <v>Mínima Cuantía</v>
          </cell>
          <cell r="H371" t="str">
            <v>CAMERFIRMA COLOMBIA SAS</v>
          </cell>
          <cell r="I371" t="str">
            <v>Nit</v>
          </cell>
          <cell r="J371">
            <v>901312112</v>
          </cell>
          <cell r="K371">
            <v>4</v>
          </cell>
          <cell r="L371" t="str">
            <v>PERSONA JURIDICA</v>
          </cell>
          <cell r="M371" t="str">
            <v>Jurídica</v>
          </cell>
          <cell r="N371" t="str">
            <v>Ninguno</v>
          </cell>
          <cell r="O371" t="str">
            <v>N/A</v>
          </cell>
          <cell r="P371">
            <v>46192</v>
          </cell>
          <cell r="Q371" t="e">
            <v>#VALUE!</v>
          </cell>
          <cell r="R371" t="str">
            <v>N/A</v>
          </cell>
          <cell r="S371" t="str">
            <v>CARRERA 13 A 28 38 PISO 2, BOGOTA, BOGOTA</v>
          </cell>
          <cell r="T371" t="str">
            <v>BOGOTA D.C.</v>
          </cell>
          <cell r="U371" t="str">
            <v>COLOMBIA</v>
          </cell>
          <cell r="V371" t="str">
            <v>CONTACTO@COLOMBIA.CAMERFIRMA.CO</v>
          </cell>
          <cell r="W371">
            <v>3102346144</v>
          </cell>
          <cell r="X371" t="str">
            <v>HÉCTOR JOSÉ SANTIAGO GARCIA</v>
          </cell>
          <cell r="Y371">
            <v>79942771</v>
          </cell>
          <cell r="Z371">
            <v>0</v>
          </cell>
          <cell r="AA371" t="str">
            <v>Adquisición de certificados SSL para dominios y subdominios para el Ministerio de Ciencia, Tecnología e Innovación.</v>
          </cell>
          <cell r="AB371" t="str">
            <v>2.2.2.1 Ejecutar el objeto contratado en el tiempo y forma establecida, de conformidad
con la invitación pública, el anexo “Ficha Técnica Certificados SSL” los anexos y demás
documentos que hacen parte integral del Proceso de Contratación.
2.2.2.2 Entregar a MINCIENCIAS en un plazo no mayor a diez (10) días calendario
contados a partir de la suscripción del acta de inicio los certificados SSL para dominios y
subdominios para el Ministerio de Ciencia, Tecnología e Innovación.
2.2.2.3 Hacer entrega de carta o certificación a nombre de Minciencias donde indique la
vigencia y consigne que los Certificados Digitales SSL se encuentran con las
Especificaciones Técnicas establecidas y a nombre de la Entidad. 
2.2.2.4 Entregar los Certificados Digitales SSL con una vigencia de un (1) año contado a
partir de la fecha de vencimiento del certificado actual. El tiempo de vigencia del certificado
comienza a regir después de emitido el certificado desde la plataforma.
2.2.2.5 Comunicar al supervisor del contrato sobre algún cambio en el esquema de los
certificados y este no podrá afectar los compromisos económicos adquiridos. Así mismo,
definir los planes de acción a implementar que se deriven de estos cambios. El contratista
deberá hacer seguimiento de estos planes de acción.
2.2.2.6 Prestar el servicio de soporte durante la vigencia de los certificados en la
modalidad 7X24, 7 días a la semana, por 24 horas, con un tiempo máximo de 4 horas de
respuesta, a las solicitudes y requerimientos que realice la Entidad durante un 1 año de
vigencia de los Certificados SSL (el soporte deberá prestarse vía telefónica, presencial y
virtual) según los siguientes ANS establecidos:
Cumplir con los siguientes acuerdos de Nivel de Servicios:
Alcance del
Impacto
Tiempo de Atención Tiempo de Solución
Telefónico /
remotamente En sitio Telefónico /
remotamente En sitio
Crítico o
Impacto Tipo 1 Inmediato 2 Horas 2 horas 4 horas
Medio o
Impacto Tipo 2 1 Hora 4 Horas 3 horas 6 horas
Bajo o Impacto
Tipo 3 2 Horas 6 horas 4 horas 8 horas
A continuación, se describe de manera general los niveles de impacto relacionados en la
matriz de acuerdo de nivel de servicios ANS:
➢ CRÍTICO / ALTO (Impacto 1): Son aquellos que suponen una caída importante
de producción con un grave impacto en el servicio a usuarios. Son los problemas
que cumplen con las siguientes condiciones: Errores que impiden el acceso a una parte importante de la funcionalidad de la
aplicación y, por ende, la operatividad de la misma. Errores que dan lugar a la caída
de la aplicación o del sistema.
Errores que en términos de necesidades del negocio y/ o de número de usuarios
afectados tienen un peso significativo. Errores que impiden la instalación de la
aplicación ➢ MEDIO (Impacto 2): Problemas o defectos que afectan un área específica de la
plataforma o software instalado, estando parcialmente fuera de servicio, pero sin
pérdida de eficiencia, ni causando degradación del rendimiento ni impacto para el
cliente. Son aquellos problemas que denotan errores en la funcionalidad (bloqueo
de parte de ella).
➢ BAJO (Impacto 3): Son aquellos problemas que denotan errores de formato
(colores, solapamiento de elementos en la pantalla, faltas de ortografía),
información adicional inexistente o inadecuada (mensajes de error, información de
ayuda, etc.), consultas generales y problemas secundarios sobre funcionalidades
activas, fallos en la documentación, imperfecciones de proyecto y consultas
operacionales asociadas a fallas menores. Para los casos de bajo impacto, el horario
de atención se limita a horario de oficina.
2.2.2.7 Informar al supervisor del contrato cualquier irregularidad que se tenga en el
desarrollo del contrato.
2.2.2.8 Hacer transferencia de conocimiento sobre los aspectos técnicos relacionados con
los Certificados adquiridos.
2.2.2.9 Suministrar los manuales y documentación necesaria para la configuración e
instalación de los certificados digitales.
2.2.2.10 Notificar por escrito y/o e-mail, por lo menos con un mes de antelación, la
caducidad del certificado a través de un informe dirigido a LA ENTIDAD, indicando que se
acerca la fecha de vencimiento de los certificados digitales.
2.2.2.11 Evitar suministrar información que obtenga o conozca con ocasión de la
ejecución del contrato; así como sobre los lugares a los cuales tenga acceso con ocasión
de su desarrollo.
2.2.2.12 Cumplir con las siguientes garantías de seguridad: Autenticidad, Integridad, No
repudio y Confidencialidad de los certificados adquiridos.
2.2.2.13 Responder por la Garantía ampliada de mínimo $1.200.000 USD por cada
certificado EV emitido e instalado en caso de que un certificado se emita incorrectamente.</v>
          </cell>
          <cell r="AC371" t="str">
            <v>2.2.2.1 Ejecutar el objeto contratado en el tiempo y forma establecida, de conformidad con la invitación pública, el anexo “Ficha Técnica Certificados SSL” los anexos y demás documentos que hacen parte integral del Proceso de Contratación.
2.2.2.2 Entregar a MINCIENCIAS en un plazo no mayor a diez (10) días calendario contados a partir de la suscripción del acta de inicio los certificados SSL para dominios y subdominios para el Ministerio de Ciencia, Tecnología e Innovación.
2.2.2.3 Hacer entrega de carta o certificación a nombre de Minciencias donde indique la vigencia y consigne que los Certificados Digitales SSL se encuentran con las Especificaciones Técnicas establecidas y a nombre de la Entidad. 
2.2.2.4 Entregar los Certificados Digitales SSL con una vigencia de un (1) año contado a partir de la fecha de vencimiento del certificado actual. El tiempo de vigencia del certificado comienza a regir después de emitido el certificado desde la plataforma.
2.2.2.5 Comunicar al supervisor del contrato sobre algún cambio en el esquema de los certificados y este no podrá afectar los compromisos económicos adquiridos. Así mismo, definir los planes de acción a implementar que se deriven de estos cambios. El contratista deberá hacer seguimiento de estos planes de acción.
2.2.2.6 Prestar el servicio de soporte durante la vigencia de los certificados en la modalidad 7X24, 7 días a la semana, por 24 horas, con un tiempo máximo de 4 horas de respuesta, a las solicitudes y requerimientos que realice la Entidad durante un 1 año de vigencia de los Certificados SSL (el soporte deberá prestarse vía telefónica, presencial y virtual) según los siguientes ANS establecidos: Cumplir con los siguientes acuerdos de Nivel de Servicios: Alcance del Impacto Tiempo de Atención Tiempo de Solución Telefónico / remotamente En sitio Telefónico / remotamente En sitio Crítico o Impacto Tipo 1 Inmediato 2 Horas 2 horas 4 horas Medio o Impacto Tipo 2 1 Hora 4 Horas 3 horas 6 horas Bajo o Impacto Tipo 3 2 Horas 6 horas 4 horas 8 horas  A continuación, se describe de manera general los niveles de impacto relacionados en la matriz de acuerdo de nivel de servicios ANS: ➢ CRÍTICO / ALTO (Impacto 1): Son aquellos que suponen una caída importante de producción con un grave impacto en el servicio a usuarios. Son los problemas que cumplen con las siguientes condiciones: Errores que impiden el acceso a una parte importante de la funcionalidad de la aplicación y, por ende, la operatividad de la misma. Errores que dan lugar a la caída de la aplicación o del sistema. Errores que en términos de necesidades del negocio y/ o de número de usuarios afectados tienen un peso significativo. Errores que impiden la instalación de la aplicación ➢ MEDIO (Impacto 2): Problemas o defectos que afectan un área específica de la plataforma o software instalado, estando parcialmente fuera de servicio, pero sin pérdida de eficiencia, ni causando degradación del rendimiento ni impacto para el cliente. Son aquellos problemas que denotan errores en la funcionalidad (bloqueo de parte de ella). ➢ BAJO (Impacto 3): Son aquellos problemas que denotan errores de formato (colores, solapamiento de elementos en la pantalla, faltas de ortografía), información adicional inexistente o inadecuada (mensajes de error, información de ayuda, etc.), consultas generales y problemas secundarios sobre funcionalidades activas, fallos en la documentación, imperfecciones de proyecto y consultas operacionales asociadas a fallas menores. Para los casos de bajo impacto, el horario de atención se limita a horario de oficina.
2.2.2.7 Informar al supervisor del contrato cualquier irregularidad que se tenga en el desarrollo del contrato.
2.2.2.8 Hacer transferencia de conocimiento sobre los aspectos técnicos relacionados con los Certificados adquiridos.
2.2.2.9 Suministrar los manuales y documentación necesaria para la configuración e instalación de los certificados digitales.
2.2.2.10 Notificar por escrito y/o e-mail, por lo menos con un mes de antelación, la caducidad del certificado a través de un informe dirigido a LA ENTIDAD, indicando que se acerca la fecha de vencimiento de los certificados digitales.
2.2.2.11 Evitar suministrar información que obtenga o conozca con ocasión de la ejecución del contrato; así como sobre los lugares a los cuales tenga acceso con ocasión de su desarrollo.
2.2.2.12 Cumplir con las siguientes garantías de seguridad: Autenticidad, Integridad, No repudio y Confidencialidad de los certificados adquiridos.
2.2.2.13 Responder por la Garantía ampliada de mínimo $1.200.000 USD por cada certificado EV emitido e instalado en caso de que un certificado se emita incorrectamente.</v>
          </cell>
          <cell r="AD371" t="str">
            <v>Oficina de Tecnologías y Sistemas de Información</v>
          </cell>
          <cell r="AE371" t="str">
            <v>SERGIO CARVAJAL MONTIEL</v>
          </cell>
          <cell r="AF371">
            <v>1110451911</v>
          </cell>
          <cell r="AG371" t="str">
            <v>Directora Administrativa y Financiera</v>
          </cell>
          <cell r="AH371">
            <v>46127</v>
          </cell>
          <cell r="AI371">
            <v>46135</v>
          </cell>
          <cell r="AJ371">
            <v>46195</v>
          </cell>
          <cell r="AK371">
            <v>60</v>
          </cell>
          <cell r="AL371">
            <v>3950800</v>
          </cell>
          <cell r="AM371" t="str">
            <v>No</v>
          </cell>
          <cell r="AN371">
            <v>0</v>
          </cell>
          <cell r="AO371">
            <v>52726</v>
          </cell>
          <cell r="AR371" t="str">
            <v>C-3999-1000-1-53105B-3999062-02</v>
          </cell>
          <cell r="AS371" t="str">
            <v>INVERSION</v>
          </cell>
          <cell r="AT371" t="str">
            <v>NACION</v>
          </cell>
          <cell r="AU371" t="str">
            <v>No</v>
          </cell>
          <cell r="AW371" t="str">
            <v>Supervisión</v>
          </cell>
          <cell r="AX371" t="str">
            <v>FANNY NAYIVI DIAZ CASTELLANOS</v>
          </cell>
          <cell r="AY371" t="str">
            <v>Cédula</v>
          </cell>
          <cell r="AZ371">
            <v>51804405</v>
          </cell>
          <cell r="BA371">
            <v>6</v>
          </cell>
          <cell r="BB371" t="str">
            <v>Profesional Especializado, Grado 17 Codigo 2028 de la Oficina de Tecnologias y Sistemas de Informacion</v>
          </cell>
          <cell r="BC371">
            <v>46135</v>
          </cell>
          <cell r="BD371">
            <v>46132</v>
          </cell>
          <cell r="BE371" t="str">
            <v>SEGUROS DEL ESTADO S.A.</v>
          </cell>
          <cell r="BF371" t="str">
            <v>45 CUMPLIM+ CALIDAD DL SERVICIO</v>
          </cell>
          <cell r="BG371" t="str">
            <v>1 PÓLIZA</v>
          </cell>
          <cell r="CJ371">
            <v>46195</v>
          </cell>
          <cell r="CK371">
            <v>0</v>
          </cell>
          <cell r="CN371">
            <v>3950800</v>
          </cell>
          <cell r="CO371" t="e">
            <v>#N/A</v>
          </cell>
          <cell r="CP371" t="e">
            <v>#N/A</v>
          </cell>
          <cell r="CQ371" t="e">
            <v>#N/A</v>
          </cell>
          <cell r="CR371">
            <v>81111801</v>
          </cell>
          <cell r="CS371" t="str">
            <v>https://community.secop.gov.co/Public/Tendering/OpportunityDetail/Index?noticeUID=CO1.NTC.10144903&amp;isFromPublicArea=True&amp;isModal=False</v>
          </cell>
          <cell r="CT371" t="str">
            <v>En Ejecucion</v>
          </cell>
          <cell r="CU371">
            <v>46142</v>
          </cell>
          <cell r="CW371" t="str">
            <v>ABRIL</v>
          </cell>
          <cell r="CX371" t="e">
            <v>#N/A</v>
          </cell>
          <cell r="CY371">
            <v>7</v>
          </cell>
          <cell r="CZ371">
            <v>1</v>
          </cell>
        </row>
        <row r="372">
          <cell r="D372" t="str">
            <v>377-2026</v>
          </cell>
          <cell r="E372" t="str">
            <v>MC-004-2026</v>
          </cell>
          <cell r="F372" t="str">
            <v>Prestación De Servicios</v>
          </cell>
          <cell r="G372" t="str">
            <v>Mínima Cuantía</v>
          </cell>
          <cell r="H372" t="str">
            <v>AUTOS MONGUI SAS</v>
          </cell>
          <cell r="I372" t="str">
            <v>Nit</v>
          </cell>
          <cell r="J372">
            <v>830006596</v>
          </cell>
          <cell r="K372">
            <v>6</v>
          </cell>
          <cell r="L372" t="str">
            <v>PERSONA JURIDICA</v>
          </cell>
          <cell r="M372" t="str">
            <v>Jurídica</v>
          </cell>
          <cell r="N372" t="str">
            <v>Ninguno</v>
          </cell>
          <cell r="O372" t="str">
            <v>N/A</v>
          </cell>
          <cell r="P372">
            <v>46192</v>
          </cell>
          <cell r="Q372" t="e">
            <v>#VALUE!</v>
          </cell>
          <cell r="R372" t="str">
            <v>N/A</v>
          </cell>
          <cell r="S372" t="str">
            <v xml:space="preserve"> CARRERA 23 8 62 66</v>
          </cell>
          <cell r="T372" t="str">
            <v>BOGOTA D.C.</v>
          </cell>
          <cell r="U372" t="str">
            <v>COLOMBIA</v>
          </cell>
          <cell r="V372" t="str">
            <v>LICITACIONES@AUTOSMONGUI.COM</v>
          </cell>
          <cell r="W372">
            <v>2477870</v>
          </cell>
          <cell r="X372" t="str">
            <v>MANUEL EDUARDO MONGUI ACOSTA</v>
          </cell>
          <cell r="Y372">
            <v>9531645</v>
          </cell>
          <cell r="Z372">
            <v>0</v>
          </cell>
          <cell r="AA372" t="str">
            <v>Servicio de mantenimiento preventivo y correctivo; incluyendo el suministro de repuestos originales; mano de obra y accesorios para cada uno de los vehículos convencionales que conforman el parque automotor de MINCIENCIAS.</v>
          </cell>
          <cell r="AB372" t="str">
            <v>2.2.3.1 Ejecutar el objeto del contrato en las condiciones de calidad, oportunidad y tiempos
establecidos en el estudio previo, anexos técnicos, invitación pública y demás documentos que
hacen parte integral del Proceso de Contratación.
2.2.3.2 Designar un empleado competente para coordinar la prestación del servicio, con el fin de
recibir los vehículos, supervisar trabajos, entregar contra inventario y resolver las situaciones
técnicas oportunamente y proceder a realizar los trabajos según corresponda.
2.2.3.3 Mantener fijos los precios descritos en el ANEXO ESPECIFICACIONES TÉCNICAS -
TARIFARIO durante toda la ejecución del contrato, sin que haya lugar a ajustes o revisiones
diferentes a las autorizadas expresamente por la Entidad.
2.2.3.4 Suministrar los servicios, repuestos y elementos nuevos y originales requeridos por
MINCIENCIAS dentro de un plazo máximo de tres (3) días hábiles a partir de la fecha de solicitud
realizada por la supervisión del contrato, conforme al procedimiento descrito en el ANEXO
ESPECIFICACIONES TÉCNICAS y de acuerdo con los precios ofertados.
2.2.3.5 Reemplazar los elementos defectuosos o que no cumplan con las especificaciones
exigidas, en un plazo máximo de tres (3) días hábiles contados a partir de la fecha en que
MINCIENCIAS tenga conocimiento de ello y se lo comunique al contratista a través del supervisor
del contrato.
2.2.3.6 Cumplir con la garantía establecida en el ANEXO ESPECIFICACIONES TÉCNICAS por
la prestación del servicio de mano de obra y/o repuestos, asumiendo sin costo adicional los
correctivos cuando el mal funcionamiento presentado se deba a las mismas fallas técnicas
previamente reparadas en mantenimientos preventivos o correctivos.
2.2.3.7 Disponer de una capacidad mínima para la atención de tres (3) vehículos de manera
simultánea, en caso de ser requerido por la Entidad durante la ejecución del contrato.
2.2.3.8 Garantizar que durante los mantenimientos el conductor o la persona designada por la
Entidad pueda acompañar el proceso de intervención del vehículo, entregando el mismo en
condiciones de limpieza interior y con enjuague posterior a cada intervención, sin costo adicional
para la Entidad.
2.2.3.9 Realizar prueba de ruta con el conductor del vehículo una vez culminados los trabajos de
mantenimiento y formalizar el acta de satisfacción del servicio prestado.
2.2.3.10. Instalar únicamente repuestos nuevos, originales y correspondientes a la marca, clase
y línea del vehículo; queda prohibido el uso de repuestos usados, remanufacturados,
repotenciados o adaptados.
2.2.3.11. Marcar los repuestos y accesorios suministrados para efectos de trazabilidad y
seguimiento.
2.2.3.12 Realizar únicamente las reparaciones, suministros, mantenimientos y/o servicios que
cuenten con autorización expresa del supervisor del contrato; de lo contrario, los costos derivados
correrán por cuenta del contratista y no serán reconocidos por la Entidad.
2.2.3.13 Gestionar y realizar los trámites necesarios para hacer efectiva la garantía de los
repuestos e insumos utilizados, tales como baterías, componentes eléctricos u otros.
2.2.3.14 Parquear siempre los vehículos objeto del contrato dentro de las instalaciones del taller,
y en ningún caso en vía pública. En caso de incumplimiento, el contratista asumirá los costos de
comparendos o sanciones de tránsito, exonerando de toda responsabilidad a MINCIENCIAS.
2.2.3.15 Garantizar y velar por la seguridad y custodia de los vehículos y sus accesorios desde el
momento de la entrega al contratista hasta su devolución a la Entidad, respondiendo por cualquier
pérdida o daño durante su permanencia en las instalaciones del contratista.
2.2.3.16 Entregar mensualmente al supervisor del contrato, mediante correo electrónico, un
informe financiero con el detalle de ejecución del contrato, relacionando: placa del vehículo, tipo
de mantenimiento, número de factura, valores discriminados (valor, IVA y total), presupuesto
ejecutado y presupuesto disponible.
2.2.3.17 Entregar al finalizar el contrato, un informe de las intervenciones realizadas a los
vehículos y del estado del parque automotor del Ministerio, resaltando necesidades, observaciones
y/o recomendaciones.
2.2.3.18 Mantener disponibilidad para atender requerimientos ordinarios en horario hábil de lunes
a viernes entre las 8:00 a.m. y las 5:30 p.m., y atender emergencias únicamente bajo autorización
expresa del supervisor del contrato.
2.2.3.19 Contar con un carro taller disponible para reparaciones menores inmediatas, que eviten
el desplazamiento de vehículos a los talleres y garanticen la continuidad de la operación.
2.2.3.20 Prestar servicios de grúa, cama baja y/o desvare cuando sean requeridos para el traslado
de vehículos hasta el taller, previa autorización del supervisor del contrato.
2.2.3.21 Permitir la verificación del supervisor en el taller durante el despiece de los vehículos, a
efectos de aprobar cambios de piezas o componentes antes de su sustitución.
2.2.3.22 Rendir los informes adicionales que requiera el supervisor del contrato durante la
ejecución del mismo.</v>
          </cell>
          <cell r="AC372" t="str">
            <v>2.2.3.1 Ejecutar el objeto del contrato en las condiciones de calidad, oportunidad y tiempos establecidos en el estudio previo, anexos técnicos, invitación pública y demás documentos que hacen parte integral del Proceso de Contratación.
2.2.3.2 Designar un empleado competente para coordinar la prestación del servicio, con el fin de recibir los vehículos, supervisar trabajos, entregar contra inventario y resolver las situaciones técnicas oportunamente y proceder a realizar los trabajos según corresponda.
2.2.3.3 Mantener fijos los precios descritos en el ANEXO ESPECIFICACIONES TÉCNICAS - TARIFARIO durante toda la ejecución del contrato, sin que haya lugar a ajustes o revisiones diferentes a las autorizadas expresamente por la Entidad.
2.2.3.4 Suministrar los servicios, repuestos y elementos nuevos y originales requeridos por MINCIENCIAS dentro de un plazo máximo de tres (3) días hábiles a partir de la fecha de solicitud realizada por la supervisión del contrato, conforme al procedimiento descrito en el ANEXO ESPECIFICACIONES TÉCNICAS y de acuerdo con los precios ofertados.
2.2.3.5 Reemplazar los elementos defectuosos o que no cumplan con las especificaciones exigidas, en un plazo máximo de tres (3) días hábiles contados a partir de la fecha en que MINCIENCIAS tenga conocimiento de ello y se lo comunique al contratista a través del supervisor del contrato.
2.2.3.6 Cumplir con la garantía establecida en el ANEXO ESPECIFICACIONES TÉCNICAS por la prestación del servicio de mano de obra y/o repuestos, asumiendo sin costo adicional los correctivos cuando el mal funcionamiento presentado se deba a las mismas fallas técnicas previamente reparadas en mantenimientos preventivos o correctivos.
2.2.3.7 Disponer de una capacidad mínima para la atención de tres (3) vehículos de manera simultánea, en caso de ser requerido por la Entidad durante la ejecución del contrato.
2.2.3.8 Garantizar que durante los mantenimientos el conductor o la persona designada por la Entidad pueda acompañar el proceso de intervención del vehículo, entregando el mismo en condiciones de limpieza interior y con enjuague posterior a cada intervención, sin costo adicional para la Entidad.
2.2.3.9 Realizar prueba de ruta con el conductor del vehículo una vez culminados los trabajos de mantenimiento y formalizar el acta de satisfacción del servicio prestado.
2.2.3.10. Instalar únicamente repuestos nuevos, originales y correspondientes a la marca, clase y línea del vehículo; queda prohibido el uso de repuestos usados, remanufacturados, repotenciados o adaptados.
2.2.3.11. Marcar los repuestos y accesorios suministrados para efectos de trazabilidad y seguimiento.
2.2.3.12 Realizar únicamente las reparaciones, suministros, mantenimientos y/o servicios que cuenten con autorización expresa del supervisor del contrato; de lo contrario, los costos derivados correrán por cuenta del contratista y no serán reconocidos por la Entidad.
2.2.3.13 Gestionar y realizar los trámites necesarios para hacer efectiva la garantía de los repuestos e insumos utilizados, tales como baterías, componentes eléctricos u otros.
2.2.3.14 Parquear siempre los vehículos objeto del contrato dentro de las instalaciones del taller, y en ningún caso en vía pública. En caso de incumplimiento, el contratista asumirá los costos de comparendos o sanciones de tránsito, exonerando de toda responsabilidad a MINCIENCIAS.
2.2.3.15 Garantizar y velar por la seguridad y custodia de los vehículos y sus accesorios desde el momento de la entrega al contratista hasta su devolución a la Entidad, respondiendo por cualquier pérdida o daño durante su permanencia en las instalaciones del contratista.
2.2.3.16 Entregar mensualmente al supervisor del contrato, mediante correo electrónico, un informe financiero con el detalle de ejecución del contrato, relacionando: placa del vehículo, tipo de mantenimiento, número de factura, valores discriminados (valor, IVA y total), presupuesto ejecutado y presupuesto disponible.
2.2.3.17 Entregar al finalizar el contrato, un informe de las intervenciones realizadas a los vehículos y del estado del parque automotor del Ministerio, resaltando necesidades, observaciones y/o recomendaciones.
2.2.3.18 Mantener disponibilidad para atender requerimientos ordinarios en horario hábil de lunes a viernes entre las 8:00 a.m. y las 5:30 p.m., y atender emergencias únicamente bajo autorización expresa del supervisor del contrato.
2.2.3.19 Contar con un carro taller disponible para reparaciones menores inmediatas, que eviten el desplazamiento de vehículos a los talleres y garanticen la continuidad de la operación.
2.2.3.20 Prestar servicios de grúa, cama baja y/o desvare cuando sean requeridos para el traslado de vehículos hasta el taller, previa autorización del supervisor del contrato.
2.2.3.21 Permitir la verificación del supervisor en el taller durante el despiece de los vehículos, a efectos de aprobar cambios de piezas o componentes antes de su sustitución.
2.2.3.22 Rendir los informes adicionales que requiera el supervisor del contrato durante la ejecución del mismo.</v>
          </cell>
          <cell r="AD372" t="str">
            <v>Dirección Administrativa y Financiera</v>
          </cell>
          <cell r="AE372" t="str">
            <v>SERGIO CARVAJAL MONTIEL</v>
          </cell>
          <cell r="AF372">
            <v>1110451911</v>
          </cell>
          <cell r="AG372" t="str">
            <v>Directora Administrativa y Financiera</v>
          </cell>
          <cell r="AH372">
            <v>46141</v>
          </cell>
          <cell r="AI372">
            <v>46142</v>
          </cell>
          <cell r="AJ372">
            <v>46387</v>
          </cell>
          <cell r="AK372">
            <v>245</v>
          </cell>
          <cell r="AL372">
            <v>32650000</v>
          </cell>
          <cell r="AM372" t="str">
            <v>No</v>
          </cell>
          <cell r="AN372">
            <v>0</v>
          </cell>
          <cell r="AO372">
            <v>45826</v>
          </cell>
          <cell r="AR372" t="str">
            <v>A-02-02-02-008-007</v>
          </cell>
          <cell r="AS372" t="str">
            <v>FUNCIONAMIENTO</v>
          </cell>
          <cell r="AT372" t="str">
            <v>NACION</v>
          </cell>
          <cell r="AU372" t="str">
            <v>No</v>
          </cell>
          <cell r="AW372" t="str">
            <v>Supervisión</v>
          </cell>
          <cell r="AX372" t="str">
            <v>FANNY YANETH TORRES MESA</v>
          </cell>
          <cell r="AY372" t="str">
            <v>Cédula</v>
          </cell>
          <cell r="AZ372">
            <v>52065214</v>
          </cell>
          <cell r="BA372">
            <v>8</v>
          </cell>
          <cell r="BB372" t="str">
            <v xml:space="preserve">Profesional Especializado, Código 2028 Grado 19, de la Dirección Administrativa y Financiera – Coordinador Grupo Interno de Trabajo de Apoyo Logístico y Documental </v>
          </cell>
          <cell r="BC372">
            <v>46142</v>
          </cell>
          <cell r="BD372">
            <v>46136</v>
          </cell>
          <cell r="BE372" t="str">
            <v>SEGUROS DEL ESTADO S.A.</v>
          </cell>
          <cell r="BF372" t="str">
            <v>45 CUMPLIM+ CALIDAD DL SERVICIO</v>
          </cell>
          <cell r="BG372" t="str">
            <v>1 PÓLIZA</v>
          </cell>
          <cell r="CJ372">
            <v>46387</v>
          </cell>
          <cell r="CK372">
            <v>0</v>
          </cell>
          <cell r="CN372">
            <v>32650000</v>
          </cell>
          <cell r="CO372" t="e">
            <v>#N/A</v>
          </cell>
          <cell r="CP372" t="e">
            <v>#N/A</v>
          </cell>
          <cell r="CQ372" t="e">
            <v>#N/A</v>
          </cell>
          <cell r="CR372">
            <v>78181500</v>
          </cell>
          <cell r="CS372" t="str">
            <v>https://community.secop.gov.co/Public/Tendering/OpportunityDetail/Index?noticeUID=CO1.NTC.10174342&amp;isFromPublicArea=True&amp;isModal=False</v>
          </cell>
          <cell r="CT372" t="str">
            <v>En Ejecucion</v>
          </cell>
          <cell r="CU372">
            <v>46142</v>
          </cell>
          <cell r="CW372" t="str">
            <v>ABRIL</v>
          </cell>
          <cell r="CX372" t="e">
            <v>#N/A</v>
          </cell>
          <cell r="CY372">
            <v>5</v>
          </cell>
          <cell r="CZ372">
            <v>10</v>
          </cell>
        </row>
        <row r="373">
          <cell r="D373" t="str">
            <v>163449-2026</v>
          </cell>
          <cell r="E373">
            <v>163449</v>
          </cell>
          <cell r="F373" t="str">
            <v>Suministro</v>
          </cell>
          <cell r="G373" t="str">
            <v>Acuerdo Marco de Precios- AM</v>
          </cell>
          <cell r="H373" t="str">
            <v>IFX NETWORKS COLOMBIA SAS</v>
          </cell>
          <cell r="I373" t="str">
            <v>Nit</v>
          </cell>
          <cell r="J373">
            <v>830058677</v>
          </cell>
          <cell r="K373">
            <v>7</v>
          </cell>
          <cell r="L373" t="str">
            <v>PERSONA JURIDICA</v>
          </cell>
          <cell r="M373" t="str">
            <v>Jurídica</v>
          </cell>
          <cell r="N373" t="str">
            <v>Ninguno</v>
          </cell>
          <cell r="O373" t="str">
            <v>N/A</v>
          </cell>
          <cell r="P373">
            <v>46192</v>
          </cell>
          <cell r="Q373" t="e">
            <v>#VALUE!</v>
          </cell>
          <cell r="R373" t="str">
            <v>N/A</v>
          </cell>
          <cell r="S373" t="str">
            <v>DG 97 NO. 17-60 PISO 4</v>
          </cell>
          <cell r="T373" t="str">
            <v>BOGOTA D.C.</v>
          </cell>
          <cell r="U373" t="str">
            <v>COLOMBIA</v>
          </cell>
          <cell r="V373" t="str">
            <v>ATENCIONCCE@IFXCORP.COM</v>
          </cell>
          <cell r="W373">
            <v>3016762630</v>
          </cell>
          <cell r="X373" t="str">
            <v/>
          </cell>
          <cell r="Y373">
            <v>0</v>
          </cell>
          <cell r="Z373">
            <v>0</v>
          </cell>
          <cell r="AA373" t="str">
            <v>Suministrar de manera continua e ininterrumpida el servicio de enlace dedicado de contingencia a internet de 1Gbps, nivel oro y reuso 1:1 para el Ministerio de Ciencia, Tecnología e Innovación</v>
          </cell>
          <cell r="AB373" t="str">
            <v>Según acuerdo marco de precios</v>
          </cell>
          <cell r="AC373" t="str">
            <v>Según acuerdo marco de precios</v>
          </cell>
          <cell r="AD373" t="str">
            <v>Oficina de Tecnologías y Sistemas de Información</v>
          </cell>
          <cell r="AE373" t="str">
            <v>ANDRES FELIPE VALENCIA LOPEZ</v>
          </cell>
          <cell r="AF373">
            <v>75097407</v>
          </cell>
          <cell r="AG373" t="str">
            <v>Secretaria General</v>
          </cell>
          <cell r="AH373">
            <v>46128</v>
          </cell>
          <cell r="AI373">
            <v>46136</v>
          </cell>
          <cell r="AJ373">
            <v>46387</v>
          </cell>
          <cell r="AK373">
            <v>251</v>
          </cell>
          <cell r="AL373">
            <v>17018081</v>
          </cell>
          <cell r="AM373" t="str">
            <v>No</v>
          </cell>
          <cell r="AN373">
            <v>0</v>
          </cell>
          <cell r="AO373">
            <v>52526</v>
          </cell>
          <cell r="AR373" t="str">
            <v xml:space="preserve">A-02-02-02-008-003 </v>
          </cell>
          <cell r="AS373" t="str">
            <v>FUNCIONAMIENTO</v>
          </cell>
          <cell r="AT373" t="str">
            <v>NACION</v>
          </cell>
          <cell r="AU373" t="str">
            <v>No</v>
          </cell>
          <cell r="AW373" t="str">
            <v>Supervisión</v>
          </cell>
          <cell r="AX373" t="str">
            <v>MARIA CLEMENCIA REYES</v>
          </cell>
          <cell r="AY373" t="str">
            <v>Cédula</v>
          </cell>
          <cell r="AZ373">
            <v>41761511</v>
          </cell>
          <cell r="BA373">
            <v>6</v>
          </cell>
          <cell r="BB373" t="str">
            <v>Técnico 3100 Grado 16 de la Oficina de Tecnología y Sistemas de Información de la 
Oficina de Tecnologías y Sistemas de Información</v>
          </cell>
          <cell r="BF373" t="str">
            <v>41 CUMPLIM+ PAGO D SALARIOS_PRESTAC SOC LEGALES</v>
          </cell>
          <cell r="BG373" t="str">
            <v>1 PÓLIZA</v>
          </cell>
          <cell r="CJ373">
            <v>46387</v>
          </cell>
          <cell r="CK373">
            <v>0</v>
          </cell>
          <cell r="CN373">
            <v>17018081</v>
          </cell>
          <cell r="CO373" t="e">
            <v>#N/A</v>
          </cell>
          <cell r="CP373">
            <v>0</v>
          </cell>
          <cell r="CQ373" t="e">
            <v>#N/A</v>
          </cell>
          <cell r="CR373">
            <v>81112100</v>
          </cell>
          <cell r="CS373" t="str">
            <v>https://operaciones.colombiacompra.gov.co/tienda-virtual-del-estado-colombiano/ordenes-compra/163449</v>
          </cell>
          <cell r="CT373" t="str">
            <v>En Ejecucion</v>
          </cell>
          <cell r="CU373">
            <v>46142</v>
          </cell>
          <cell r="CW373" t="str">
            <v>ABRIL</v>
          </cell>
          <cell r="CX373" t="str">
            <v>En ejecución</v>
          </cell>
          <cell r="CY373">
            <v>4</v>
          </cell>
          <cell r="CZ373">
            <v>0</v>
          </cell>
        </row>
        <row r="374">
          <cell r="D374" t="str">
            <v>163971-2026</v>
          </cell>
          <cell r="E374">
            <v>163971</v>
          </cell>
          <cell r="F374" t="str">
            <v>Prestación De Servicios</v>
          </cell>
          <cell r="G374" t="str">
            <v>Acuerdo Marco de Precios- AM</v>
          </cell>
          <cell r="H374" t="str">
            <v>MEDIA COMMERCE PATHERS SAS</v>
          </cell>
          <cell r="I374" t="str">
            <v>Nit</v>
          </cell>
          <cell r="J374">
            <v>819006966</v>
          </cell>
          <cell r="K374">
            <v>8</v>
          </cell>
          <cell r="L374" t="str">
            <v>PERSONA JURIDICA</v>
          </cell>
          <cell r="M374" t="str">
            <v>Jurídica</v>
          </cell>
          <cell r="N374" t="str">
            <v>Ninguno</v>
          </cell>
          <cell r="O374" t="str">
            <v>N/A</v>
          </cell>
          <cell r="P374">
            <v>46192</v>
          </cell>
          <cell r="Q374" t="e">
            <v>#VALUE!</v>
          </cell>
          <cell r="R374" t="str">
            <v>N/A</v>
          </cell>
          <cell r="S374" t="str">
            <v>AV 30 DE AGOSTO # 87-877</v>
          </cell>
          <cell r="T374" t="str">
            <v>BOGOTA D.C.</v>
          </cell>
          <cell r="U374" t="str">
            <v>COLOMBIA</v>
          </cell>
          <cell r="V374" t="str">
            <v>CCE@MC.NET.CO</v>
          </cell>
          <cell r="W374">
            <v>3148888636</v>
          </cell>
          <cell r="X374" t="str">
            <v/>
          </cell>
          <cell r="Y374">
            <v>0</v>
          </cell>
          <cell r="Z374">
            <v>0</v>
          </cell>
          <cell r="AA374" t="str">
            <v>Contratar la prestación del servicio integral de conectividad a internet para el Ministerio de Ciencia, Tecnología e Innovación, que comprenda el suministro de un enlace principal dedicado de 1Gbps con reuso 1:1 y nivel de servicio Oro, junto con la gestión y registro del direccionamiento público LACNIC, que permita una operación continua e ininterrumpida del servicio</v>
          </cell>
          <cell r="AB374" t="str">
            <v>Según acuerdo marco de precios</v>
          </cell>
          <cell r="AC374" t="str">
            <v>Según acuerdo marco de precios</v>
          </cell>
          <cell r="AD374" t="str">
            <v>Oficina de Tecnologías y Sistemas de Información</v>
          </cell>
          <cell r="AE374" t="str">
            <v>ANDRES FELIPE VALENCIA LOPEZ</v>
          </cell>
          <cell r="AF374">
            <v>75097407</v>
          </cell>
          <cell r="AG374" t="str">
            <v>Secretaria General</v>
          </cell>
          <cell r="AH374">
            <v>46140</v>
          </cell>
          <cell r="AI374">
            <v>46147</v>
          </cell>
          <cell r="AJ374">
            <v>46387</v>
          </cell>
          <cell r="AK374">
            <v>240</v>
          </cell>
          <cell r="AL374">
            <v>18132426</v>
          </cell>
          <cell r="AM374" t="str">
            <v>No</v>
          </cell>
          <cell r="AN374">
            <v>0</v>
          </cell>
          <cell r="AO374">
            <v>53426</v>
          </cell>
          <cell r="AR374" t="str">
            <v>C-3999-1000-1-53105B-3999062-02</v>
          </cell>
          <cell r="AS374" t="str">
            <v>INVERSION</v>
          </cell>
          <cell r="AT374" t="str">
            <v>NACION</v>
          </cell>
          <cell r="AU374" t="str">
            <v>No</v>
          </cell>
          <cell r="AW374" t="str">
            <v>Supervisión</v>
          </cell>
          <cell r="AX374" t="str">
            <v>MARIA CLEMENCIA REYES</v>
          </cell>
          <cell r="AY374" t="str">
            <v>Cédula</v>
          </cell>
          <cell r="AZ374">
            <v>41761511</v>
          </cell>
          <cell r="BA374">
            <v>6</v>
          </cell>
          <cell r="BB374" t="str">
            <v>Técnico 3100 Grado 16 de la Oficina de Tecnología y Sistemas de Información de la 
Oficina de Tecnologías y Sistemas de Información</v>
          </cell>
          <cell r="BF374" t="str">
            <v>41 CUMPLIM+ PAGO D SALARIOS_PRESTAC SOC LEGALES</v>
          </cell>
          <cell r="BG374" t="str">
            <v>1 PÓLIZA</v>
          </cell>
          <cell r="CJ374">
            <v>46387</v>
          </cell>
          <cell r="CK374">
            <v>0</v>
          </cell>
          <cell r="CN374">
            <v>18132426</v>
          </cell>
          <cell r="CO374" t="e">
            <v>#N/A</v>
          </cell>
          <cell r="CP374">
            <v>0</v>
          </cell>
          <cell r="CQ374" t="e">
            <v>#N/A</v>
          </cell>
          <cell r="CR374">
            <v>81112100</v>
          </cell>
          <cell r="CS374" t="str">
            <v>https://operaciones.colombiacompra.gov.co/tienda-virtual-del-estado-colombiano/ordenes-compra/163971</v>
          </cell>
          <cell r="CT374" t="str">
            <v>En Ejecucion</v>
          </cell>
          <cell r="CU374">
            <v>46142</v>
          </cell>
          <cell r="CW374" t="str">
            <v>ABRIL</v>
          </cell>
          <cell r="CX374" t="str">
            <v>En ejecución</v>
          </cell>
          <cell r="CY374">
            <v>3</v>
          </cell>
          <cell r="CZ374">
            <v>0</v>
          </cell>
        </row>
        <row r="375">
          <cell r="D375" t="str">
            <v>164454-2026</v>
          </cell>
          <cell r="E375">
            <v>164454</v>
          </cell>
          <cell r="F375" t="str">
            <v>Prestación De Servicios</v>
          </cell>
          <cell r="G375" t="str">
            <v>Acuerdo Marco de Precios- AM</v>
          </cell>
          <cell r="H375" t="str">
            <v>ANALITICA SAS</v>
          </cell>
          <cell r="I375" t="str">
            <v>Nit</v>
          </cell>
          <cell r="J375">
            <v>830113019</v>
          </cell>
          <cell r="K375">
            <v>6</v>
          </cell>
          <cell r="L375" t="str">
            <v>PERSONA JURIDICA</v>
          </cell>
          <cell r="M375" t="str">
            <v>Jurídica</v>
          </cell>
          <cell r="N375" t="str">
            <v>Ninguno</v>
          </cell>
          <cell r="O375" t="str">
            <v>N/A</v>
          </cell>
          <cell r="P375">
            <v>46192</v>
          </cell>
          <cell r="Q375" t="e">
            <v>#VALUE!</v>
          </cell>
          <cell r="R375" t="str">
            <v>N/A</v>
          </cell>
          <cell r="S375" t="str">
            <v>CENTRO 93 - CALLE 93 NO 14-20 OFICINA 407</v>
          </cell>
          <cell r="T375" t="str">
            <v>BOGOTA D.C.</v>
          </cell>
          <cell r="U375" t="str">
            <v>COLOMBIA</v>
          </cell>
          <cell r="V375" t="str">
            <v>INFO@ANALITICA.COM.CO</v>
          </cell>
          <cell r="W375">
            <v>3174026115</v>
          </cell>
          <cell r="X375" t="str">
            <v>WILLIAM TROMPA</v>
          </cell>
          <cell r="Y375">
            <v>0</v>
          </cell>
          <cell r="Z375">
            <v>0</v>
          </cell>
          <cell r="AA375" t="str">
            <v>Contratación de servicios para la continuidad y fortalecimiento de la plataforma de gestión documental AZDigital (SGDEA), incluyendo PQRSD y el Sistema de Gestión de Procesos SGP (BPMS) del Ministerio de Ciencia, Tecnología e Innovación.</v>
          </cell>
          <cell r="AB375" t="str">
            <v>Según acuerdo marco de precios</v>
          </cell>
          <cell r="AC375" t="str">
            <v>Según acuerdo marco de precios</v>
          </cell>
          <cell r="AD375" t="str">
            <v>Oficina de Tecnologías y Sistemas de Información</v>
          </cell>
          <cell r="AE375" t="str">
            <v>ANDRES FELIPE VALENCIA LOPEZ</v>
          </cell>
          <cell r="AF375">
            <v>75097407</v>
          </cell>
          <cell r="AG375" t="str">
            <v>Secretaria General</v>
          </cell>
          <cell r="AH375">
            <v>46154</v>
          </cell>
          <cell r="AI375">
            <v>46157</v>
          </cell>
          <cell r="AJ375">
            <v>46387</v>
          </cell>
          <cell r="AK375">
            <v>230</v>
          </cell>
          <cell r="AL375">
            <v>884870601</v>
          </cell>
          <cell r="AM375" t="str">
            <v>No</v>
          </cell>
          <cell r="AN375">
            <v>0</v>
          </cell>
          <cell r="AO375">
            <v>53326</v>
          </cell>
          <cell r="AR375" t="str">
            <v>C-3999-1000-1-53105B-3999062-02</v>
          </cell>
          <cell r="AS375" t="str">
            <v>INVERSION</v>
          </cell>
          <cell r="AT375" t="str">
            <v>NACION</v>
          </cell>
          <cell r="AU375" t="str">
            <v>No</v>
          </cell>
          <cell r="AW375" t="str">
            <v>Supervisión</v>
          </cell>
          <cell r="AX375" t="str">
            <v>JOSE IGNACION ESPAÑOL PEREZ</v>
          </cell>
          <cell r="AY375" t="str">
            <v>Cédula</v>
          </cell>
          <cell r="AZ375">
            <v>79873235</v>
          </cell>
          <cell r="BA375">
            <v>7</v>
          </cell>
          <cell r="BB375">
            <v>0</v>
          </cell>
          <cell r="BF375" t="str">
            <v xml:space="preserve">44 CUMPLIM+ CALIDAD_CORRECTO FUNCIONAM D LOS BIENES SUMIN </v>
          </cell>
          <cell r="BG375" t="str">
            <v>1 PÓLIZA</v>
          </cell>
          <cell r="CJ375">
            <v>46387</v>
          </cell>
          <cell r="CK375">
            <v>0</v>
          </cell>
          <cell r="CN375">
            <v>884870601</v>
          </cell>
          <cell r="CO375" t="e">
            <v>#N/A</v>
          </cell>
          <cell r="CP375">
            <v>0</v>
          </cell>
          <cell r="CQ375" t="e">
            <v>#N/A</v>
          </cell>
          <cell r="CR375">
            <v>81111500</v>
          </cell>
          <cell r="CS375" t="str">
            <v>https://operaciones.colombiacompra.gov.co/tienda-virtual-del-estado-colombiano/ordenes-compra/164454</v>
          </cell>
          <cell r="CT375" t="str">
            <v>En Ejecucion</v>
          </cell>
          <cell r="CU375">
            <v>46173</v>
          </cell>
          <cell r="CW375" t="str">
            <v>MAYO</v>
          </cell>
          <cell r="CX375" t="str">
            <v>En ejecución</v>
          </cell>
          <cell r="CY375">
            <v>5</v>
          </cell>
          <cell r="CZ375">
            <v>0</v>
          </cell>
        </row>
        <row r="376">
          <cell r="D376" t="str">
            <v>378-2026</v>
          </cell>
          <cell r="E376" t="str">
            <v>MC-005-2026</v>
          </cell>
          <cell r="F376" t="str">
            <v>Prestación De Servicios</v>
          </cell>
          <cell r="G376" t="str">
            <v>Mínima Cuantía</v>
          </cell>
          <cell r="H376" t="str">
            <v>GPS ELECTRONICS LTDA</v>
          </cell>
          <cell r="I376" t="str">
            <v>Nit</v>
          </cell>
          <cell r="J376">
            <v>900092491</v>
          </cell>
          <cell r="K376">
            <v>1</v>
          </cell>
          <cell r="L376" t="str">
            <v>PERSONA JURIDICA</v>
          </cell>
          <cell r="M376" t="str">
            <v>Jurídica</v>
          </cell>
          <cell r="N376" t="str">
            <v>Ninguno</v>
          </cell>
          <cell r="O376" t="str">
            <v>N/A</v>
          </cell>
          <cell r="P376">
            <v>46192</v>
          </cell>
          <cell r="Q376" t="e">
            <v>#VALUE!</v>
          </cell>
          <cell r="R376" t="str">
            <v>N/A</v>
          </cell>
          <cell r="S376" t="str">
            <v>CALLE 37 17 A - 03</v>
          </cell>
          <cell r="T376" t="str">
            <v>BOGOTA D.C.</v>
          </cell>
          <cell r="U376" t="str">
            <v>COLOMBIA</v>
          </cell>
          <cell r="V376" t="str">
            <v>GPS.ELECTRONICSLTDA@HOTMAIL.COM</v>
          </cell>
          <cell r="W376" t="str">
            <v>3231022-3115028173</v>
          </cell>
          <cell r="X376" t="str">
            <v>GERSON JAIR SAENZ ROJAS</v>
          </cell>
          <cell r="Y376">
            <v>0</v>
          </cell>
          <cell r="Z376">
            <v>0</v>
          </cell>
          <cell r="AA376" t="str">
            <v>Adelantar el mantenimiento preventivo y correctivo para electrodomésticos y equipos electrónicos del Ministerio de Ciencia; Tecnología e Innovación; con suministro de elementos e insumos y mano de obra.</v>
          </cell>
          <cell r="AB376" t="str">
            <v>1.2.2.1. Ejecutar los servicios de mantenimiento preventivo y correctivo
de los electrodomésticos y equipos institucionales, tales como
neveras, microondas, cafeteras, grecas, ventiladores,
extractores, relojes eléctricos y demás aparatos eléctricos o
electrónicos, conforme a las condiciones técnicas establecidas
en los estudios previos y el Anexo Técnico – Electrodomésticos
y equipos electrónicos.
1.2.2.2. Desarrollar las labores de limpieza, calibración, ajuste, revisión
y reparación de los equipos conforme a las condiciones técnicas
establecidas en el Anexo Técnico – Electrodomésticos y equipos
electrónicos.
1.2.2.3. Suministrar y garantizar que los repuestos que instale sean
nuevos, originales, no remanufacturados, libres de defectos e
imperfecciones y que cumplan con las especificaciones técnicas,
de acuerdo con las normas de calidad establecidas para los
mismos.
1.2.2.4. Asumir por su cuenta y riesgo todos los gastos de disponibilidad,
transporte, cambios, y demás elementos necesarios para la
realización del objeto del presente contrato, por lo tanto, en
ninguna circunstancia será EL MINISTERIO solidario con el
contratista.
1.2.2.5. Presentar oportunamente la factura con sus soportes
respectivos para el pago en el Área de Correspondencia de
MINCIENCIAS y en caso de facturación electrónica la misma
deberá estar validada previamente por la DIAN, requisito
necesario para el pago de los bienes contratados.
1.2.2.6. Atender las solicitudes de mantenimiento preventivo o
correctivo dentro de un plazo máximo de tres (3) días hábiles,
contados a partir de la comunicación oficial del supervisor.
1.2.2.7. Emplear personal técnico con en mantenimiento de equipos
eléctricos y electrónicos, con experiencia comprobada y
certificaciones vigentes de seguridad eléctrica y garantizar que
durante la ejecución del contrato se contará con estos para
desempeñar las actividades requeridas.
1.2.2.8. Dar soporte y solución oportuna a contingencias presentadas en
la ejecución del contrato previa coordinación con el Supervisor
designado.
1.2.2.9. Verificar el estado de los equipos antes y después de la
intervención, informando oportunamente al supervisor cualquier
anomalía o daño que comprometa su operación.
1.2.2.10. De llegarse a presentar fallas en equipos a los que se les haya
hecho el mantenimiento, éste deberá realizar las revisiones que haya lugar hasta dejar el equipo en correcta operatividad, sin
costo adicional.
1.2.2.11. Las cotizaciones, facturas y demás documentos soporte que se
generen con ocasión del objeto del contrato, deberán identificar
claramente el equipo intervenido, la fecha, la descripción del
servicio y los repuestos cambiados y los demás requisitos que
se consideren necesarios.
1.2.2.12. Cumplir las normas de seguridad industrial y de manejo seguro
de equipos eléctricos, asegurando la desconexión y control de
riesgos durante la ejecución de las labores.
1.2.2.13. Cambiar dentro de los tres (3) días hábiles siguientes al
requerimiento que haga el supervisor del contrato, los repuestos
de mala calidad o defectuosos, cambiándolos por otros que sean
nuevos, de iguales o mejores características, hasta que queden
en perfectas condiciones de uso y funcionamiento, sin costo
adicional para EL MINISTERIO.
1.2.2.14. Disponer adecuadamente los residuos eléctricos y electrónicos
generados durante la ejecución (cables, fusibles, termostatos,
baterías, empaques, etc.) a través de gestores autorizados,
conservando los soportes de entrega.
1.2.2.15. Elaborar y presentar informe que detalle los equipos
intervenidos, tipo de mantenimiento realizado, costos
ejecutados y evidencias fotográficas del antes y después de la
intervención.
1.2.2.16. Atender las observaciones, solicitudes e instrucciones
impartidas por el supervisor del contrato, realizando los ajustes
a que haya lugar y cumpliendo las demás disposiciones que se
deriven de la ley o reglamento y guarden relación con la
naturaleza del contrato.
1.2.2.17. Designar una persona competente para coordinar la prestación
del servicio, con el fin de recibir las solicitudes, supervisar los
trabajos, atender observaciones del supervisor y garantizar la
ejecución oportuna de las actividades contratadas.
1.2.2.18. Mantener fijos los precios descritos en la Oferta Económica
durante toda la ejecución del contrato, incluyendo adiciones y
prórrogas si a ello hubiere lugar, sin que haya lugar a ajustes o
revisiones diferentes a las autorizadas expresamente por la
Entidad.
1.2.2.19. EL CONTRATISTA deberá entregar a sus trabajadores los
elementos de protección personal EPP, según los peligros
identificados y lo establecido en la Matriz de Identificación de
Peligros, Evaluación y Valoración de los riesgos del contratista.</v>
          </cell>
          <cell r="AC376" t="str">
            <v>1.2.2.1. Ejecutar los servicios de mantenimiento preventivo y correctivo de los electrodomésticos y equipos institucionales, tales como neveras, microondas, cafeteras, grecas, ventiladores, extractores, relojes eléctricos y demás aparatos eléctricos o electrónicos, conforme a las condiciones técnicas establecidas en los estudios previos y el Anexo Técnico – Electrodomésticos y equipos electrónicos. 1.2.2.2. Desarrollar las labores de limpieza, calibración, ajuste, revisión y reparación de los equipos conforme a las condiciones técnicas establecidas en el Anexo Técnico – Electrodomésticos y equipos electrónicos. 1.2.2.3. Suministrar y garantizar que los repuestos que instale sean nuevos, originales, no remanufacturados, libres de defectos e imperfecciones y que cumplan con las especificaciones técnicas, de acuerdo con las normas de calidad establecidas para los mismos. 1.2.2.4. Asumir por su cuenta y riesgo todos los gastos de disponibilidad, transporte, cambios, y demás elementos necesarios para la realización del objeto del presente contrato, por lo tanto, en ninguna circunstancia será EL MINISTERIO solidario con el contratista. 1.2.2.5. Presentar oportunamente la factura con sus soportes respectivos para el pago en el Área de Correspondencia de MINCIENCIAS y en caso de facturación electrónica la misma deberá estar validada previamente por la DIAN, requisito necesario para el pago de los bienes contratados. 1.2.2.6. Atender las solicitudes de mantenimiento preventivo o correctivo dentro de un plazo máximo de tres (3) días hábiles, contados a partir de la comunicación oficial del supervisor. 1.2.2.7. Emplear personal técnico con en mantenimiento de equipos eléctricos y electrónicos, con experiencia comprobada y certificaciones vigentes de seguridad eléctrica y garantizar que durante la ejecución del contrato se contará con estos para desempeñar las actividades requeridas. 1.2.2.8. Dar soporte y solución oportuna a contingencias presentadas en la ejecución del contrato previa coordinación con el Supervisor designado. 1.2.2.9. Verificar el estado de los equipos antes y después de la intervención, informando oportunamente al supervisor cualquier anomalía o daño que comprometa su operación. 1.2.2.10. De llegarse a presentar fallas en equipos a los que se les haya hecho el mantenimiento, éste deberá realizar las revisiones que haya lugar hasta dejar el equipo en correcta operatividad, sin costo adicional. 1.2.2.11. Las cotizaciones, facturas y demás documentos soporte que se generen con ocasión del objeto del contrato, deberán identificar claramente el equipo intervenido, la fecha, la descripción del servicio y los repuestos cambiados y los demás requisitos que se consideren necesarios. 1.2.2.12. Cumplir las normas de seguridad industrial y de manejo seguro de equipos eléctricos, asegurando la desconexión y control de riesgos durante la ejecución de las labores. 1.2.2.13. Cambiar dentro de los tres (3) días hábiles siguientes al requerimiento que haga el supervisor del contrato, los repuestos de mala calidad o defectuosos, cambiándolos por otros que sean nuevos, de iguales o mejores características, hasta que queden en perfectas condiciones de uso y funcionamiento, sin costo adicional para EL MINISTERIO. 1.2.2.14. Disponer adecuadamente los residuos eléctricos y electrónicos generados durante la ejecución (cables, fusibles, termostatos, baterías, empaques, etc.) a través de gestores autorizados, conservando los soportes de entrega. 1.2.2.15. Elaborar y presentar informe que detalle los equipos intervenidos, tipo de mantenimiento realizado, costos ejecutados y evidencias fotográficas del antes y después de la intervención. 1.2.2.16. Atender las observaciones, solicitudes e instrucciones impartidas por el supervisor del contrato, realizando los ajustes a que haya lugar y cumpliendo las demás disposiciones que se deriven de la ley o reglamento y guarden relación con la naturaleza del contrato. 1.2.2.17. Designar una persona competente para coordinar la prestación del servicio, con el fin de recibir las solicitudes, supervisar los trabajos, atender observaciones del supervisor y garantizar la ejecución oportuna de las actividades contratadas. 1.2.2.18. Mantener fijos los precios descritos en la Oferta Económica durante toda la ejecución del contrato, incluyendo adiciones y prórrogas si a ello hubiere lugar, sin que haya lugar a ajustes o revisiones diferentes a las autorizadas expresamente por la Entidad. 1.2.2.19. EL CONTRATISTA deberá entregar a sus trabajadores los elementos de protección personal EPP, según los peligros identificados y lo establecido en la Matriz de Identificación de Peligros, Evaluación y Valoración de los riesgos del contratista.</v>
          </cell>
          <cell r="AD376" t="str">
            <v>Dirección Administrativa y Financiera</v>
          </cell>
          <cell r="AE376" t="str">
            <v>SERGIO CARVAJAL MONTIEL</v>
          </cell>
          <cell r="AF376">
            <v>1110451911</v>
          </cell>
          <cell r="AG376" t="str">
            <v>Directora Administrativa y Financiera</v>
          </cell>
          <cell r="AH376">
            <v>46156</v>
          </cell>
          <cell r="AI376">
            <v>46164</v>
          </cell>
          <cell r="AJ376">
            <v>46387</v>
          </cell>
          <cell r="AK376">
            <v>223</v>
          </cell>
          <cell r="AL376">
            <v>15284757</v>
          </cell>
          <cell r="AM376" t="str">
            <v>No</v>
          </cell>
          <cell r="AN376">
            <v>0</v>
          </cell>
          <cell r="AO376">
            <v>44826</v>
          </cell>
          <cell r="AR376" t="str">
            <v>C-3999-1000-1-53105B-3999066-02</v>
          </cell>
          <cell r="AS376" t="str">
            <v>INVERSION</v>
          </cell>
          <cell r="AT376" t="str">
            <v>NACION</v>
          </cell>
          <cell r="AU376" t="str">
            <v>No</v>
          </cell>
          <cell r="AW376" t="str">
            <v>Supervisión</v>
          </cell>
          <cell r="AX376" t="str">
            <v>FANNY YANETH TORRES MESA</v>
          </cell>
          <cell r="AY376" t="str">
            <v>Cédula</v>
          </cell>
          <cell r="AZ376">
            <v>52065214</v>
          </cell>
          <cell r="BA376">
            <v>8</v>
          </cell>
          <cell r="BB376" t="str">
            <v xml:space="preserve">Profesional Especializado, Código 2028 Grado 19, de la Dirección Administrativa y Financiera – Coordinador Grupo Interno de Trabajo de Apoyo Logístico y Documental </v>
          </cell>
          <cell r="BC376">
            <v>46164</v>
          </cell>
          <cell r="BD376">
            <v>46162</v>
          </cell>
          <cell r="BE376" t="str">
            <v>SEGUROS DEL ESTADO S.A.</v>
          </cell>
          <cell r="BF376" t="str">
            <v xml:space="preserve">44 CUMPLIM+ CALIDAD_CORRECTO FUNCIONAM D LOS BIENES SUMIN </v>
          </cell>
          <cell r="BG376" t="str">
            <v>1 PÓLIZA</v>
          </cell>
          <cell r="CJ376">
            <v>46387</v>
          </cell>
          <cell r="CK376">
            <v>0</v>
          </cell>
          <cell r="CN376">
            <v>15284757</v>
          </cell>
          <cell r="CO376" t="e">
            <v>#N/A</v>
          </cell>
          <cell r="CP376" t="e">
            <v>#N/A</v>
          </cell>
          <cell r="CQ376" t="e">
            <v>#N/A</v>
          </cell>
          <cell r="CR376">
            <v>73152108</v>
          </cell>
          <cell r="CS376" t="str">
            <v>https://community.secop.gov.co/Public/Tendering/OpportunityDetail/Index?noticeUID=CO1.NTC.10194471&amp;isFromPublicArea=True&amp;isModal=False</v>
          </cell>
          <cell r="CT376" t="str">
            <v>En Ejecucion</v>
          </cell>
          <cell r="CU376">
            <v>46173</v>
          </cell>
          <cell r="CW376" t="str">
            <v>MAYO</v>
          </cell>
          <cell r="CX376" t="e">
            <v>#N/A</v>
          </cell>
          <cell r="CY376">
            <v>10</v>
          </cell>
          <cell r="CZ376">
            <v>0</v>
          </cell>
        </row>
        <row r="377">
          <cell r="D377" t="str">
            <v>379-2026</v>
          </cell>
          <cell r="E377" t="str">
            <v>MC-003-2026</v>
          </cell>
          <cell r="F377" t="str">
            <v>Suministro</v>
          </cell>
          <cell r="G377" t="str">
            <v>Mínima Cuantía</v>
          </cell>
          <cell r="H377" t="str">
            <v>CAMERFIRMA COLOMBIA SAS</v>
          </cell>
          <cell r="I377" t="str">
            <v>Nit</v>
          </cell>
          <cell r="J377">
            <v>901312112</v>
          </cell>
          <cell r="K377">
            <v>4</v>
          </cell>
          <cell r="L377" t="str">
            <v>PERSONA JURIDICA</v>
          </cell>
          <cell r="M377" t="str">
            <v>Jurídica</v>
          </cell>
          <cell r="N377" t="str">
            <v>Ninguno</v>
          </cell>
          <cell r="O377" t="str">
            <v>N/A</v>
          </cell>
          <cell r="P377">
            <v>46192</v>
          </cell>
          <cell r="Q377" t="e">
            <v>#VALUE!</v>
          </cell>
          <cell r="R377" t="str">
            <v>N/A</v>
          </cell>
          <cell r="S377" t="str">
            <v>CARRERA 13 A 28 38 PISO 2, BOGOTA, BOGOTA</v>
          </cell>
          <cell r="T377" t="str">
            <v>BOGOTA D.C.</v>
          </cell>
          <cell r="U377" t="str">
            <v>COLOMBIA</v>
          </cell>
          <cell r="V377" t="str">
            <v>CONTACTO@COLOMBIA.CAMERFIRMA.CO</v>
          </cell>
          <cell r="W377">
            <v>3102346144</v>
          </cell>
          <cell r="X377" t="str">
            <v>HÉCTOR JOSÉ SANTIAGO GARCIA</v>
          </cell>
          <cell r="Y377">
            <v>79942771</v>
          </cell>
          <cell r="Z377">
            <v>0</v>
          </cell>
          <cell r="AA377" t="str">
            <v>Suministro de certificados digitales de función pública y PJEE (Persona Jurídica Entidad Empresarial) para SIIF, con los cupos de emisión y sus correspondientes dispositivos criptográficos de almacenamiento digital TOKEN, de acuerdo con la necesidad de la Entidad</v>
          </cell>
          <cell r="AB377" t="str">
            <v>1. Cumplir con las condiciones técnicas contenidas en el Anexo Especificaciones
Técnicas, el cual hace parte integral del presente proceso.
2. Proveer treinta y ocho (38) cupos de emisión de certificados digitales de
función pública Abierta y un (01) Certificado PJEE (Persona Jurídica Entidad
Empresarial) para SIIF, con una vigencia de un (1) año a partir de la fecha
de activación (Emisión) de cada Certificado de Firma Digital Función Pública
con los correspondientes dispositivos criptográficos de almacenamiento.
3. Garantizar el sistema administrador de cupos de firmas digitales, de
conformidad con el anexo técnico.
4. Notificar por lo menos con un mes de anticipación la fecha de vencimiento del
certificado digital, así mismo ofrecer al supervisor las herramientas para una
oportuna gestión (fechas de emisión, fechas de caducidad, cupo utilizado) de
los certificados digitales. Así mismo, dar a conocer y capacitar al supervisor
del contrato sobre los procedimientos y trámites administrativos para el
manejo del ciclo de vida del certificado digital.
5. Proveer por lo menos una reposición sin costo por cada uno de los certificados
digitales de Función Pública adquiridos con sus correspondientes dispositivos criptográficos de almacenamiento (TOKEN) y del certificado PJEE (Persona
Jurídica Entidad Empresarial) para SIIF, cuando un funcionario sea trasladado
o cambiado; o que un certificado digital sufra pérdida o daño o, en caso de
bloqueo de clave, sin que implique un costo adicional para la entidad.
6. Garantizar que los certificados digitales emitidos por concepto de reposición
deberán tener una vigencia mínima correspondiente a la vigencia restante que
le quede al Certificado Digital que se revocó por el proceso de reposición.
7. Efectuar las reasignaciones de los Tokens que correspondan, las cuales
deberán ser por más de una vez, esto con el fin de garantizar la eficiencia en
la prestación del servicio.
8. Garantizar que, en el momento de solicitar la reasignación de un token, no se
requiera ir hasta la entidad proveedora.
9. Indicar cuál es el operador logístico con quien enviará el Certificado de Firma
Digital Función Pública al usuario final durante la ejecución del contrato.
10.Entregar los certificados digitales y el certificado PJEE (Persona Jurídica
Entidad Empresarial) para SIIF objeto del contrato en las instalaciones del
Ministerio, en la dirección Avenida Calle 26 No. 57 – 83 Torre 8 - Piso 2 o en
la dirección que para tal efecto indique el Ministerio a través del supervisor del
contrato.
11.Entregar cada certificado digital y el certificado PJEE (Persona Jurídica Entidad
Empresarial) para SIIF con el software de instalación y Token con su respectiva
clave dentro de los tres (3) días hábiles siguientes a la solicitud efectuada por
el supervisor.
12.Otorgar garantía de los certificados digitales y el certificado PJEE (Persona
Jurídica Entidad Empresarial) para SIIF durante el uso de estos.
13.Emitir cada certificado digital y certificado PJEE (Persona Jurídica Entidad
Empresarial) para SIIF con vigencia de 12 meses contados a partir de la fecha
de activación y notificación al Ministerio.
14.Contar con un protocolo para proceder con cambios de usuarios y reposición
de tokens cuando corresponda.
15.Ofrecer servicio técnico a los usuarios sobre el servicio de archivo confiable
por los canales de teléfono, email o vía web durante la ejecución del contrato.</v>
          </cell>
          <cell r="AC377" t="str">
            <v>1. Cumplir con las condiciones técnicas contenidas en el Anexo Especificaciones Técnicas, el cual hace parte integral del presente proceso.
2. Proveer treinta y ocho (38) cupos de emisión de certificados digitales de función pública Abierta y un (01) Certificado PJEE (Persona Jurídica Entidad Empresarial) para SIIF, con una vigencia de un (1) año a partir de la fecha de activación (Emisión) de cada Certificado de Firma Digital Función Pública con los correspondientes dispositivos criptográficos de almacenamiento. 3. Garantizar el sistema administrador de cupos de firmas digitales, de conformidad con el anexo técnico. 4. Notificar por lo menos con un mes de anticipación la fecha de vencimiento del certificado digital, así mismo ofrecer al supervisor las herramientas para una oportuna gestión (fechas de emisión, fechas de caducidad, cupo utilizado) de los certificados digitales. Así mismo, dar a conocer y capacitar al supervisor del contrato sobre los procedimientos y trámites administrativos para el manejo del ciclo de vida del certificado digital. 5. Proveer por lo menos una reposición sin costo por cada uno de los certificados digitales de Función Pública adquiridos con sus correspondientes dispositivos criptográficos de almacenamiento (TOKEN) y del certificado PJEE (Persona Jurídica Entidad Empresarial) para SIIF, cuando un funcionario sea trasladado o cambiado; o que un certificado digital sufra pérdida o daño o, en caso de bloqueo de clave, sin que implique un costo adicional para la entidad. 6. Garantizar que los certificados digitales emitidos por concepto de reposición deberán tener una vigencia mínima correspondiente a la vigencia restante que le quede al Certificado Digital que se revocó por el proceso de reposición. 7. Efectuar las reasignaciones de los Tokens que correspondan, las cuales deberán ser por más de una vez, esto con el fin de garantizar la eficiencia en la prestación del servicio. 8. Garantizar que, en el momento de solicitar la reasignación de un token, no se requiera ir hasta la entidad proveedora. 9. Indicar cuál es el operador logístico con quien enviará el Certificado de Firma Digital Función Pública al usuario final durante la ejecución del contrato. 10.Entregar los certificados digitales y el certificado PJEE (Persona Jurídica Entidad Empresarial) para SIIF objeto del contrato en las instalaciones del Ministerio, en la dirección Avenida Calle 26 No. 57 – 83 Torre 8 - Piso 2 o en la dirección que para tal efecto indique el Ministerio a través del supervisor del contrato. 11.Entregar cada certificado digital y el certificado PJEE (Persona Jurídica Entidad Empresarial) para SIIF con el software de instalación y Token con su respectiva clave dentro de los tres (3) días hábiles siguientes a la solicitud efectuada por el supervisor. 12.Otorgar garantía de los certificados digitales y el certificado PJEE (Persona Jurídica Entidad Empresarial) para SIIF durante el uso de estos. 13.Emitir cada certificado digital y certificado PJEE (Persona Jurídica Entidad Empresarial) para SIIF con vigencia de 12 meses contados a partir de la fecha de activación y notificación al Ministerio. 14.Contar con un protocolo para proceder con cambios de usuarios y reposición de tokens cuando corresponda. 15.Ofrecer servicio técnico a los usuarios sobre el servicio de archivo confiable por los canales de teléfono, email o vía web durante la ejecución del contrato.</v>
          </cell>
          <cell r="AD377" t="str">
            <v>Dirección Administrativa y Financiera</v>
          </cell>
          <cell r="AE377" t="str">
            <v>SERGIO CARVAJAL MONTIEL</v>
          </cell>
          <cell r="AF377">
            <v>1110451911</v>
          </cell>
          <cell r="AG377" t="str">
            <v>Directora Administrativa y Financiera</v>
          </cell>
          <cell r="AH377">
            <v>46164</v>
          </cell>
          <cell r="AI377">
            <v>46174</v>
          </cell>
          <cell r="AJ377">
            <v>46234</v>
          </cell>
          <cell r="AK377">
            <v>60</v>
          </cell>
          <cell r="AL377">
            <v>3028550</v>
          </cell>
          <cell r="AM377" t="str">
            <v>No</v>
          </cell>
          <cell r="AN377">
            <v>0</v>
          </cell>
          <cell r="AO377">
            <v>46326</v>
          </cell>
          <cell r="AR377" t="str">
            <v>A-02-02-01-004-007</v>
          </cell>
          <cell r="AS377" t="str">
            <v>FUNCIONAMIENTO</v>
          </cell>
          <cell r="AT377" t="str">
            <v>NACION</v>
          </cell>
          <cell r="AU377" t="str">
            <v>No</v>
          </cell>
          <cell r="AW377" t="str">
            <v>Supervisión</v>
          </cell>
          <cell r="AX377" t="str">
            <v>SERGIO CARVAJAL MONTIEL</v>
          </cell>
          <cell r="AY377" t="str">
            <v>Cédula</v>
          </cell>
          <cell r="AZ377">
            <v>1110451911</v>
          </cell>
          <cell r="BA377">
            <v>1</v>
          </cell>
          <cell r="BB377">
            <v>0</v>
          </cell>
          <cell r="BC377">
            <v>46169</v>
          </cell>
          <cell r="BD377">
            <v>46167</v>
          </cell>
          <cell r="BE377" t="str">
            <v>SEGUROS DEL ESTADO S.A.</v>
          </cell>
          <cell r="BF377" t="str">
            <v xml:space="preserve">44 CUMPLIM+ CALIDAD_CORRECTO FUNCIONAM D LOS BIENES SUMIN </v>
          </cell>
          <cell r="BG377" t="str">
            <v>1 PÓLIZA</v>
          </cell>
          <cell r="CJ377">
            <v>46234</v>
          </cell>
          <cell r="CK377">
            <v>0</v>
          </cell>
          <cell r="CN377">
            <v>3028550</v>
          </cell>
          <cell r="CO377" t="e">
            <v>#N/A</v>
          </cell>
          <cell r="CP377" t="e">
            <v>#N/A</v>
          </cell>
          <cell r="CQ377" t="e">
            <v>#N/A</v>
          </cell>
          <cell r="CR377">
            <v>43233201</v>
          </cell>
          <cell r="CS377" t="str">
            <v>https://community.secop.gov.co/Public/Tendering/OpportunityDetail/Index?noticeUID=CO1.NTC.10273644&amp;isFromPublicArea=True&amp;isModal=False</v>
          </cell>
          <cell r="CT377" t="str">
            <v>En Ejecucion</v>
          </cell>
          <cell r="CU377">
            <v>46203</v>
          </cell>
          <cell r="CW377" t="str">
            <v>JUNIO</v>
          </cell>
          <cell r="CX377" t="e">
            <v>#N/A</v>
          </cell>
          <cell r="CY377">
            <v>7</v>
          </cell>
          <cell r="CZ377">
            <v>1</v>
          </cell>
        </row>
        <row r="378">
          <cell r="D378" t="str">
            <v>380-2026</v>
          </cell>
          <cell r="E378" t="str">
            <v>SAMC-002-2026</v>
          </cell>
          <cell r="F378" t="str">
            <v>Prestación De Servicios</v>
          </cell>
          <cell r="G378" t="str">
            <v>Selección Abreviada de menor cuantía</v>
          </cell>
          <cell r="H378" t="str">
            <v>REDUX DE COLOMBIA SAS</v>
          </cell>
          <cell r="I378" t="str">
            <v>Nit</v>
          </cell>
          <cell r="J378">
            <v>901788049</v>
          </cell>
          <cell r="K378">
            <v>0</v>
          </cell>
          <cell r="L378" t="str">
            <v>PERSONA JURIDICA</v>
          </cell>
          <cell r="M378" t="str">
            <v>Jurídica</v>
          </cell>
          <cell r="N378" t="str">
            <v>Ninguno</v>
          </cell>
          <cell r="O378" t="str">
            <v>N/A</v>
          </cell>
          <cell r="P378">
            <v>46192</v>
          </cell>
          <cell r="Q378" t="e">
            <v>#VALUE!</v>
          </cell>
          <cell r="R378" t="str">
            <v>N/A</v>
          </cell>
          <cell r="S378" t="str">
            <v/>
          </cell>
          <cell r="T378" t="str">
            <v>BOGOTA D.C.</v>
          </cell>
          <cell r="U378" t="str">
            <v>COLOMBIA</v>
          </cell>
          <cell r="V378" t="str">
            <v/>
          </cell>
          <cell r="W378">
            <v>0</v>
          </cell>
          <cell r="X378" t="str">
            <v/>
          </cell>
          <cell r="Y378">
            <v>0</v>
          </cell>
          <cell r="Z378">
            <v>0</v>
          </cell>
          <cell r="AA378" t="str">
            <v>Contratar los servicios de un operador logístico que apoye los eventos y/o actividades programadas por el Ministerio de Ciencia; Tecnología e Innovación a lo largo del territorio nacional.</v>
          </cell>
          <cell r="AC378" t="str">
            <v/>
          </cell>
          <cell r="AE378" t="str">
            <v>ANDRES FELIPE VALENCIA LOPEZ</v>
          </cell>
          <cell r="AG378" t="str">
            <v>Secretaria General</v>
          </cell>
          <cell r="AH378">
            <v>46177</v>
          </cell>
          <cell r="AI378">
            <v>46178</v>
          </cell>
          <cell r="AJ378">
            <v>46387</v>
          </cell>
          <cell r="AK378">
            <v>209</v>
          </cell>
          <cell r="AL378">
            <v>773300000</v>
          </cell>
          <cell r="AM378" t="str">
            <v>No</v>
          </cell>
          <cell r="AN378">
            <v>0</v>
          </cell>
          <cell r="AT378" t="str">
            <v>NACION</v>
          </cell>
          <cell r="AU378" t="str">
            <v>No</v>
          </cell>
          <cell r="AW378" t="str">
            <v>Supervisión</v>
          </cell>
          <cell r="AY378" t="str">
            <v>Cédula</v>
          </cell>
          <cell r="AZ378" t="e">
            <v>#N/A</v>
          </cell>
          <cell r="BA378" t="e">
            <v>#N/A</v>
          </cell>
          <cell r="BB378" t="e">
            <v>#N/A</v>
          </cell>
          <cell r="BG378" t="str">
            <v>1 PÓLIZA</v>
          </cell>
          <cell r="CJ378">
            <v>46387</v>
          </cell>
          <cell r="CK378">
            <v>0</v>
          </cell>
          <cell r="CN378">
            <v>773300000</v>
          </cell>
          <cell r="CO378" t="e">
            <v>#N/A</v>
          </cell>
          <cell r="CP378" t="e">
            <v>#N/A</v>
          </cell>
          <cell r="CQ378" t="e">
            <v>#N/A</v>
          </cell>
          <cell r="CT378" t="str">
            <v>En Ejecucion</v>
          </cell>
          <cell r="CU378">
            <v>46203</v>
          </cell>
          <cell r="CW378" t="str">
            <v>JUNIO</v>
          </cell>
          <cell r="CX378" t="e">
            <v>#N/A</v>
          </cell>
          <cell r="CY378">
            <v>0</v>
          </cell>
          <cell r="CZ378">
            <v>0</v>
          </cell>
        </row>
        <row r="379">
          <cell r="D379" t="str">
            <v>381-2026</v>
          </cell>
          <cell r="E379" t="str">
            <v>MC-008-2026</v>
          </cell>
          <cell r="F379" t="str">
            <v>Prestación De Servicios</v>
          </cell>
          <cell r="G379" t="str">
            <v>Mínima Cuantía</v>
          </cell>
          <cell r="H379" t="str">
            <v>NEFOX SAS</v>
          </cell>
          <cell r="I379" t="str">
            <v>Nit</v>
          </cell>
          <cell r="J379">
            <v>901035950</v>
          </cell>
          <cell r="K379">
            <v>1</v>
          </cell>
          <cell r="L379" t="str">
            <v>PERSONA JURIDICA</v>
          </cell>
          <cell r="M379" t="str">
            <v>Jurídica</v>
          </cell>
          <cell r="N379" t="str">
            <v>Ninguno</v>
          </cell>
          <cell r="O379" t="str">
            <v>N/A</v>
          </cell>
          <cell r="P379">
            <v>46192</v>
          </cell>
          <cell r="Q379" t="e">
            <v>#VALUE!</v>
          </cell>
          <cell r="R379" t="str">
            <v>N/A</v>
          </cell>
          <cell r="S379" t="str">
            <v>CALLE 130 NO 50-60 PISO 3</v>
          </cell>
          <cell r="T379" t="str">
            <v>BOGOTA D.C.</v>
          </cell>
          <cell r="U379" t="str">
            <v>COLOMBIA</v>
          </cell>
          <cell r="V379" t="str">
            <v/>
          </cell>
          <cell r="W379">
            <v>0</v>
          </cell>
          <cell r="X379" t="str">
            <v/>
          </cell>
          <cell r="Y379">
            <v>0</v>
          </cell>
          <cell r="Z379">
            <v>0</v>
          </cell>
          <cell r="AA379" t="str">
            <v>Contratar el servicio de monitoreo satelital tipo GPS para realizar control y seguimiento para los vehículos del parque automotor del Ministerio de Ciencia Tecnología e Innovación</v>
          </cell>
          <cell r="AC379" t="str">
            <v/>
          </cell>
          <cell r="AE379" t="str">
            <v>SERGIO CARVAJAL MONTIEL</v>
          </cell>
          <cell r="AF379">
            <v>1110451911</v>
          </cell>
          <cell r="AG379" t="str">
            <v>Directora Administrativa y Financiera</v>
          </cell>
          <cell r="AH379">
            <v>46182</v>
          </cell>
          <cell r="AI379" t="str">
            <v>SIN INICIAR</v>
          </cell>
          <cell r="AJ379" t="str">
            <v>SIN INICIAR</v>
          </cell>
          <cell r="AK379" t="e">
            <v>#VALUE!</v>
          </cell>
          <cell r="AL379">
            <v>1732500</v>
          </cell>
          <cell r="AM379" t="str">
            <v>No</v>
          </cell>
          <cell r="AN379">
            <v>0</v>
          </cell>
          <cell r="AT379" t="str">
            <v>NACION</v>
          </cell>
          <cell r="AU379" t="str">
            <v>No</v>
          </cell>
          <cell r="AW379" t="str">
            <v>Supervisión</v>
          </cell>
          <cell r="AY379" t="str">
            <v>Cédula</v>
          </cell>
          <cell r="AZ379" t="e">
            <v>#N/A</v>
          </cell>
          <cell r="BA379" t="e">
            <v>#N/A</v>
          </cell>
          <cell r="BB379" t="e">
            <v>#N/A</v>
          </cell>
          <cell r="BG379" t="str">
            <v>1 PÓLIZA</v>
          </cell>
          <cell r="CJ379" t="str">
            <v>SIN INICIAR</v>
          </cell>
          <cell r="CK379">
            <v>0</v>
          </cell>
          <cell r="CN379">
            <v>1732500</v>
          </cell>
          <cell r="CO379" t="e">
            <v>#N/A</v>
          </cell>
          <cell r="CP379" t="e">
            <v>#N/A</v>
          </cell>
          <cell r="CQ379" t="e">
            <v>#N/A</v>
          </cell>
          <cell r="CT379" t="str">
            <v>En Ejecucion</v>
          </cell>
          <cell r="CU379">
            <v>46203</v>
          </cell>
          <cell r="CW379" t="str">
            <v>JUNIO</v>
          </cell>
          <cell r="CX379" t="e">
            <v>#N/A</v>
          </cell>
          <cell r="CY379">
            <v>10</v>
          </cell>
          <cell r="CZ379">
            <v>0</v>
          </cell>
        </row>
        <row r="380">
          <cell r="D380" t="str">
            <v>382-2026</v>
          </cell>
          <cell r="H380" t="e">
            <v>#N/A</v>
          </cell>
          <cell r="I380" t="e">
            <v>#N/A</v>
          </cell>
          <cell r="K380">
            <v>0</v>
          </cell>
          <cell r="L380" t="e">
            <v>#N/A</v>
          </cell>
          <cell r="M380" t="e">
            <v>#N/A</v>
          </cell>
          <cell r="N380" t="e">
            <v>#N/A</v>
          </cell>
          <cell r="O380" t="e">
            <v>#N/A</v>
          </cell>
          <cell r="P380">
            <v>46192</v>
          </cell>
          <cell r="Q380" t="e">
            <v>#N/A</v>
          </cell>
          <cell r="R380" t="e">
            <v>#N/A</v>
          </cell>
          <cell r="S380" t="e">
            <v>#N/A</v>
          </cell>
          <cell r="T380" t="e">
            <v>#N/A</v>
          </cell>
          <cell r="U380" t="e">
            <v>#N/A</v>
          </cell>
          <cell r="V380" t="e">
            <v>#N/A</v>
          </cell>
          <cell r="W380" t="e">
            <v>#N/A</v>
          </cell>
          <cell r="X380" t="e">
            <v>#N/A</v>
          </cell>
          <cell r="Y380" t="e">
            <v>#N/A</v>
          </cell>
          <cell r="Z380" t="e">
            <v>#N/A</v>
          </cell>
          <cell r="AC380" t="str">
            <v/>
          </cell>
          <cell r="AK380">
            <v>0</v>
          </cell>
          <cell r="AY380" t="str">
            <v>Cédula</v>
          </cell>
          <cell r="AZ380" t="e">
            <v>#N/A</v>
          </cell>
          <cell r="BA380" t="e">
            <v>#N/A</v>
          </cell>
          <cell r="BB380" t="e">
            <v>#N/A</v>
          </cell>
          <cell r="CJ380">
            <v>0</v>
          </cell>
          <cell r="CK380">
            <v>0</v>
          </cell>
          <cell r="CN380">
            <v>0</v>
          </cell>
          <cell r="CO380" t="e">
            <v>#N/A</v>
          </cell>
          <cell r="CP380" t="e">
            <v>#N/A</v>
          </cell>
          <cell r="CQ380" t="e">
            <v>#N/A</v>
          </cell>
          <cell r="CX380" t="e">
            <v>#N/A</v>
          </cell>
          <cell r="CY380">
            <v>0</v>
          </cell>
          <cell r="CZ380" t="e">
            <v>#N/A</v>
          </cell>
        </row>
        <row r="381">
          <cell r="D381" t="str">
            <v>383-2026</v>
          </cell>
          <cell r="H381" t="e">
            <v>#N/A</v>
          </cell>
          <cell r="I381" t="e">
            <v>#N/A</v>
          </cell>
          <cell r="K381">
            <v>0</v>
          </cell>
          <cell r="L381" t="e">
            <v>#N/A</v>
          </cell>
          <cell r="M381" t="e">
            <v>#N/A</v>
          </cell>
          <cell r="N381" t="e">
            <v>#N/A</v>
          </cell>
          <cell r="O381" t="e">
            <v>#N/A</v>
          </cell>
          <cell r="P381">
            <v>46192</v>
          </cell>
          <cell r="Q381" t="e">
            <v>#N/A</v>
          </cell>
          <cell r="R381" t="e">
            <v>#N/A</v>
          </cell>
          <cell r="S381" t="e">
            <v>#N/A</v>
          </cell>
          <cell r="T381" t="e">
            <v>#N/A</v>
          </cell>
          <cell r="U381" t="e">
            <v>#N/A</v>
          </cell>
          <cell r="V381" t="e">
            <v>#N/A</v>
          </cell>
          <cell r="W381" t="e">
            <v>#N/A</v>
          </cell>
          <cell r="X381" t="e">
            <v>#N/A</v>
          </cell>
          <cell r="Y381" t="e">
            <v>#N/A</v>
          </cell>
          <cell r="Z381" t="e">
            <v>#N/A</v>
          </cell>
          <cell r="AC381" t="str">
            <v/>
          </cell>
          <cell r="AK381">
            <v>0</v>
          </cell>
          <cell r="AY381" t="str">
            <v>Cédula</v>
          </cell>
          <cell r="AZ381" t="e">
            <v>#N/A</v>
          </cell>
          <cell r="BA381" t="e">
            <v>#N/A</v>
          </cell>
          <cell r="BB381" t="e">
            <v>#N/A</v>
          </cell>
          <cell r="CJ381">
            <v>0</v>
          </cell>
          <cell r="CK381">
            <v>0</v>
          </cell>
          <cell r="CN381">
            <v>0</v>
          </cell>
          <cell r="CO381" t="e">
            <v>#N/A</v>
          </cell>
          <cell r="CP381" t="e">
            <v>#N/A</v>
          </cell>
          <cell r="CQ381" t="e">
            <v>#N/A</v>
          </cell>
          <cell r="CX381" t="e">
            <v>#N/A</v>
          </cell>
          <cell r="CY381">
            <v>0</v>
          </cell>
          <cell r="CZ381" t="e">
            <v>#N/A</v>
          </cell>
        </row>
        <row r="382">
          <cell r="D382" t="str">
            <v>384-2026</v>
          </cell>
          <cell r="H382" t="e">
            <v>#N/A</v>
          </cell>
          <cell r="I382" t="e">
            <v>#N/A</v>
          </cell>
          <cell r="K382">
            <v>0</v>
          </cell>
          <cell r="L382" t="e">
            <v>#N/A</v>
          </cell>
          <cell r="M382" t="e">
            <v>#N/A</v>
          </cell>
          <cell r="N382" t="e">
            <v>#N/A</v>
          </cell>
          <cell r="O382" t="e">
            <v>#N/A</v>
          </cell>
          <cell r="P382">
            <v>46192</v>
          </cell>
          <cell r="Q382" t="e">
            <v>#N/A</v>
          </cell>
          <cell r="R382" t="e">
            <v>#N/A</v>
          </cell>
          <cell r="S382" t="e">
            <v>#N/A</v>
          </cell>
          <cell r="T382" t="e">
            <v>#N/A</v>
          </cell>
          <cell r="U382" t="e">
            <v>#N/A</v>
          </cell>
          <cell r="V382" t="e">
            <v>#N/A</v>
          </cell>
          <cell r="W382" t="e">
            <v>#N/A</v>
          </cell>
          <cell r="X382" t="e">
            <v>#N/A</v>
          </cell>
          <cell r="Y382" t="e">
            <v>#N/A</v>
          </cell>
          <cell r="Z382" t="e">
            <v>#N/A</v>
          </cell>
          <cell r="AC382" t="str">
            <v/>
          </cell>
          <cell r="AK382">
            <v>0</v>
          </cell>
          <cell r="AY382" t="str">
            <v>Cédula</v>
          </cell>
          <cell r="AZ382" t="e">
            <v>#N/A</v>
          </cell>
          <cell r="BA382" t="e">
            <v>#N/A</v>
          </cell>
          <cell r="BB382" t="e">
            <v>#N/A</v>
          </cell>
          <cell r="CJ382">
            <v>0</v>
          </cell>
          <cell r="CK382">
            <v>0</v>
          </cell>
          <cell r="CN382">
            <v>0</v>
          </cell>
          <cell r="CO382" t="e">
            <v>#N/A</v>
          </cell>
          <cell r="CP382" t="e">
            <v>#N/A</v>
          </cell>
          <cell r="CQ382" t="e">
            <v>#N/A</v>
          </cell>
          <cell r="CX382" t="e">
            <v>#N/A</v>
          </cell>
          <cell r="CY382">
            <v>0</v>
          </cell>
          <cell r="CZ382" t="e">
            <v>#N/A</v>
          </cell>
        </row>
        <row r="383">
          <cell r="D383" t="str">
            <v>385-2026</v>
          </cell>
          <cell r="H383" t="e">
            <v>#N/A</v>
          </cell>
          <cell r="I383" t="e">
            <v>#N/A</v>
          </cell>
          <cell r="K383">
            <v>0</v>
          </cell>
          <cell r="L383" t="e">
            <v>#N/A</v>
          </cell>
          <cell r="M383" t="e">
            <v>#N/A</v>
          </cell>
          <cell r="N383" t="e">
            <v>#N/A</v>
          </cell>
          <cell r="O383" t="e">
            <v>#N/A</v>
          </cell>
          <cell r="P383">
            <v>46192</v>
          </cell>
          <cell r="Q383" t="e">
            <v>#N/A</v>
          </cell>
          <cell r="R383" t="e">
            <v>#N/A</v>
          </cell>
          <cell r="S383" t="e">
            <v>#N/A</v>
          </cell>
          <cell r="T383" t="e">
            <v>#N/A</v>
          </cell>
          <cell r="U383" t="e">
            <v>#N/A</v>
          </cell>
          <cell r="V383" t="e">
            <v>#N/A</v>
          </cell>
          <cell r="W383" t="e">
            <v>#N/A</v>
          </cell>
          <cell r="X383" t="e">
            <v>#N/A</v>
          </cell>
          <cell r="Y383" t="e">
            <v>#N/A</v>
          </cell>
          <cell r="Z383" t="e">
            <v>#N/A</v>
          </cell>
          <cell r="AC383" t="str">
            <v/>
          </cell>
          <cell r="AK383">
            <v>0</v>
          </cell>
          <cell r="AY383" t="str">
            <v>Cédula</v>
          </cell>
          <cell r="AZ383" t="e">
            <v>#N/A</v>
          </cell>
          <cell r="BA383" t="e">
            <v>#N/A</v>
          </cell>
          <cell r="BB383" t="e">
            <v>#N/A</v>
          </cell>
          <cell r="CJ383">
            <v>0</v>
          </cell>
          <cell r="CK383">
            <v>0</v>
          </cell>
          <cell r="CN383">
            <v>0</v>
          </cell>
          <cell r="CO383" t="e">
            <v>#N/A</v>
          </cell>
          <cell r="CP383" t="e">
            <v>#N/A</v>
          </cell>
          <cell r="CQ383" t="e">
            <v>#N/A</v>
          </cell>
          <cell r="CX383" t="e">
            <v>#N/A</v>
          </cell>
          <cell r="CY383">
            <v>0</v>
          </cell>
          <cell r="CZ383" t="e">
            <v>#N/A</v>
          </cell>
        </row>
        <row r="384">
          <cell r="D384" t="str">
            <v>386-2026</v>
          </cell>
          <cell r="H384" t="e">
            <v>#N/A</v>
          </cell>
          <cell r="I384" t="e">
            <v>#N/A</v>
          </cell>
          <cell r="K384">
            <v>0</v>
          </cell>
          <cell r="L384" t="e">
            <v>#N/A</v>
          </cell>
          <cell r="M384" t="e">
            <v>#N/A</v>
          </cell>
          <cell r="N384" t="e">
            <v>#N/A</v>
          </cell>
          <cell r="O384" t="e">
            <v>#N/A</v>
          </cell>
          <cell r="P384">
            <v>46192</v>
          </cell>
          <cell r="Q384" t="e">
            <v>#N/A</v>
          </cell>
          <cell r="R384" t="e">
            <v>#N/A</v>
          </cell>
          <cell r="S384" t="e">
            <v>#N/A</v>
          </cell>
          <cell r="T384" t="e">
            <v>#N/A</v>
          </cell>
          <cell r="U384" t="e">
            <v>#N/A</v>
          </cell>
          <cell r="V384" t="e">
            <v>#N/A</v>
          </cell>
          <cell r="W384" t="e">
            <v>#N/A</v>
          </cell>
          <cell r="X384" t="e">
            <v>#N/A</v>
          </cell>
          <cell r="Y384" t="e">
            <v>#N/A</v>
          </cell>
          <cell r="Z384" t="e">
            <v>#N/A</v>
          </cell>
          <cell r="AC384" t="str">
            <v/>
          </cell>
          <cell r="AK384">
            <v>0</v>
          </cell>
          <cell r="AY384" t="str">
            <v>Cédula</v>
          </cell>
          <cell r="AZ384" t="e">
            <v>#N/A</v>
          </cell>
          <cell r="BA384" t="e">
            <v>#N/A</v>
          </cell>
          <cell r="BB384" t="e">
            <v>#N/A</v>
          </cell>
          <cell r="CJ384">
            <v>0</v>
          </cell>
          <cell r="CK384">
            <v>0</v>
          </cell>
          <cell r="CN384">
            <v>0</v>
          </cell>
          <cell r="CO384" t="e">
            <v>#N/A</v>
          </cell>
          <cell r="CP384" t="e">
            <v>#N/A</v>
          </cell>
          <cell r="CQ384" t="e">
            <v>#N/A</v>
          </cell>
          <cell r="CX384" t="e">
            <v>#N/A</v>
          </cell>
          <cell r="CY384">
            <v>0</v>
          </cell>
          <cell r="CZ384" t="e">
            <v>#N/A</v>
          </cell>
        </row>
        <row r="385">
          <cell r="D385" t="str">
            <v>387-2026</v>
          </cell>
          <cell r="H385" t="e">
            <v>#N/A</v>
          </cell>
          <cell r="I385" t="e">
            <v>#N/A</v>
          </cell>
          <cell r="K385">
            <v>0</v>
          </cell>
          <cell r="L385" t="e">
            <v>#N/A</v>
          </cell>
          <cell r="M385" t="e">
            <v>#N/A</v>
          </cell>
          <cell r="N385" t="e">
            <v>#N/A</v>
          </cell>
          <cell r="O385" t="e">
            <v>#N/A</v>
          </cell>
          <cell r="P385">
            <v>46192</v>
          </cell>
          <cell r="Q385" t="e">
            <v>#N/A</v>
          </cell>
          <cell r="R385" t="e">
            <v>#N/A</v>
          </cell>
          <cell r="S385" t="e">
            <v>#N/A</v>
          </cell>
          <cell r="T385" t="e">
            <v>#N/A</v>
          </cell>
          <cell r="U385" t="e">
            <v>#N/A</v>
          </cell>
          <cell r="V385" t="e">
            <v>#N/A</v>
          </cell>
          <cell r="W385" t="e">
            <v>#N/A</v>
          </cell>
          <cell r="X385" t="e">
            <v>#N/A</v>
          </cell>
          <cell r="Y385" t="e">
            <v>#N/A</v>
          </cell>
          <cell r="Z385" t="e">
            <v>#N/A</v>
          </cell>
          <cell r="AC385" t="str">
            <v/>
          </cell>
          <cell r="AK385">
            <v>0</v>
          </cell>
          <cell r="AY385" t="str">
            <v>Cédula</v>
          </cell>
          <cell r="AZ385" t="e">
            <v>#N/A</v>
          </cell>
          <cell r="BA385" t="e">
            <v>#N/A</v>
          </cell>
          <cell r="BB385" t="e">
            <v>#N/A</v>
          </cell>
          <cell r="CJ385">
            <v>0</v>
          </cell>
          <cell r="CK385">
            <v>0</v>
          </cell>
          <cell r="CN385">
            <v>0</v>
          </cell>
          <cell r="CO385" t="e">
            <v>#N/A</v>
          </cell>
          <cell r="CP385" t="e">
            <v>#N/A</v>
          </cell>
          <cell r="CQ385" t="e">
            <v>#N/A</v>
          </cell>
          <cell r="CX385" t="e">
            <v>#N/A</v>
          </cell>
          <cell r="CY385">
            <v>0</v>
          </cell>
          <cell r="CZ385" t="e">
            <v>#N/A</v>
          </cell>
        </row>
        <row r="386">
          <cell r="D386" t="str">
            <v>388-2026</v>
          </cell>
          <cell r="H386" t="e">
            <v>#N/A</v>
          </cell>
          <cell r="I386" t="e">
            <v>#N/A</v>
          </cell>
          <cell r="K386">
            <v>0</v>
          </cell>
          <cell r="L386" t="e">
            <v>#N/A</v>
          </cell>
          <cell r="M386" t="e">
            <v>#N/A</v>
          </cell>
          <cell r="N386" t="e">
            <v>#N/A</v>
          </cell>
          <cell r="O386" t="e">
            <v>#N/A</v>
          </cell>
          <cell r="P386">
            <v>46192</v>
          </cell>
          <cell r="Q386" t="e">
            <v>#N/A</v>
          </cell>
          <cell r="R386" t="e">
            <v>#N/A</v>
          </cell>
          <cell r="S386" t="e">
            <v>#N/A</v>
          </cell>
          <cell r="T386" t="e">
            <v>#N/A</v>
          </cell>
          <cell r="U386" t="e">
            <v>#N/A</v>
          </cell>
          <cell r="V386" t="e">
            <v>#N/A</v>
          </cell>
          <cell r="W386" t="e">
            <v>#N/A</v>
          </cell>
          <cell r="X386" t="e">
            <v>#N/A</v>
          </cell>
          <cell r="Y386" t="e">
            <v>#N/A</v>
          </cell>
          <cell r="Z386" t="e">
            <v>#N/A</v>
          </cell>
          <cell r="AC386" t="str">
            <v/>
          </cell>
          <cell r="AK386">
            <v>0</v>
          </cell>
          <cell r="AY386" t="str">
            <v>Cédula</v>
          </cell>
          <cell r="AZ386" t="e">
            <v>#N/A</v>
          </cell>
          <cell r="BA386" t="e">
            <v>#N/A</v>
          </cell>
          <cell r="BB386" t="e">
            <v>#N/A</v>
          </cell>
          <cell r="CJ386">
            <v>0</v>
          </cell>
          <cell r="CK386">
            <v>0</v>
          </cell>
          <cell r="CN386">
            <v>0</v>
          </cell>
          <cell r="CO386" t="e">
            <v>#N/A</v>
          </cell>
          <cell r="CP386" t="e">
            <v>#N/A</v>
          </cell>
          <cell r="CQ386" t="e">
            <v>#N/A</v>
          </cell>
          <cell r="CX386" t="e">
            <v>#N/A</v>
          </cell>
          <cell r="CY386">
            <v>0</v>
          </cell>
          <cell r="CZ386" t="e">
            <v>#N/A</v>
          </cell>
        </row>
        <row r="387">
          <cell r="D387" t="str">
            <v>389-2026</v>
          </cell>
          <cell r="H387" t="e">
            <v>#N/A</v>
          </cell>
          <cell r="I387" t="e">
            <v>#N/A</v>
          </cell>
          <cell r="K387">
            <v>0</v>
          </cell>
          <cell r="L387" t="e">
            <v>#N/A</v>
          </cell>
          <cell r="M387" t="e">
            <v>#N/A</v>
          </cell>
          <cell r="N387" t="e">
            <v>#N/A</v>
          </cell>
          <cell r="O387" t="e">
            <v>#N/A</v>
          </cell>
          <cell r="P387">
            <v>46192</v>
          </cell>
          <cell r="Q387" t="e">
            <v>#N/A</v>
          </cell>
          <cell r="R387" t="e">
            <v>#N/A</v>
          </cell>
          <cell r="S387" t="e">
            <v>#N/A</v>
          </cell>
          <cell r="T387" t="e">
            <v>#N/A</v>
          </cell>
          <cell r="U387" t="e">
            <v>#N/A</v>
          </cell>
          <cell r="V387" t="e">
            <v>#N/A</v>
          </cell>
          <cell r="W387" t="e">
            <v>#N/A</v>
          </cell>
          <cell r="X387" t="e">
            <v>#N/A</v>
          </cell>
          <cell r="Y387" t="e">
            <v>#N/A</v>
          </cell>
          <cell r="Z387" t="e">
            <v>#N/A</v>
          </cell>
          <cell r="AC387" t="str">
            <v/>
          </cell>
          <cell r="AK387">
            <v>0</v>
          </cell>
          <cell r="AY387" t="str">
            <v>Cédula</v>
          </cell>
          <cell r="AZ387" t="e">
            <v>#N/A</v>
          </cell>
          <cell r="BA387" t="e">
            <v>#N/A</v>
          </cell>
          <cell r="BB387" t="e">
            <v>#N/A</v>
          </cell>
          <cell r="CJ387">
            <v>0</v>
          </cell>
          <cell r="CK387">
            <v>0</v>
          </cell>
          <cell r="CN387">
            <v>0</v>
          </cell>
          <cell r="CO387" t="e">
            <v>#N/A</v>
          </cell>
          <cell r="CP387" t="e">
            <v>#N/A</v>
          </cell>
          <cell r="CQ387" t="e">
            <v>#N/A</v>
          </cell>
          <cell r="CX387" t="e">
            <v>#N/A</v>
          </cell>
          <cell r="CY387">
            <v>0</v>
          </cell>
          <cell r="CZ387" t="e">
            <v>#N/A</v>
          </cell>
        </row>
        <row r="388">
          <cell r="D388" t="str">
            <v>390-2026</v>
          </cell>
          <cell r="H388" t="e">
            <v>#N/A</v>
          </cell>
          <cell r="I388" t="e">
            <v>#N/A</v>
          </cell>
          <cell r="K388">
            <v>0</v>
          </cell>
          <cell r="L388" t="e">
            <v>#N/A</v>
          </cell>
          <cell r="M388" t="e">
            <v>#N/A</v>
          </cell>
          <cell r="N388" t="e">
            <v>#N/A</v>
          </cell>
          <cell r="O388" t="e">
            <v>#N/A</v>
          </cell>
          <cell r="P388">
            <v>46192</v>
          </cell>
          <cell r="Q388" t="e">
            <v>#N/A</v>
          </cell>
          <cell r="R388" t="e">
            <v>#N/A</v>
          </cell>
          <cell r="S388" t="e">
            <v>#N/A</v>
          </cell>
          <cell r="T388" t="e">
            <v>#N/A</v>
          </cell>
          <cell r="U388" t="e">
            <v>#N/A</v>
          </cell>
          <cell r="V388" t="e">
            <v>#N/A</v>
          </cell>
          <cell r="W388" t="e">
            <v>#N/A</v>
          </cell>
          <cell r="X388" t="e">
            <v>#N/A</v>
          </cell>
          <cell r="Y388" t="e">
            <v>#N/A</v>
          </cell>
          <cell r="Z388" t="e">
            <v>#N/A</v>
          </cell>
          <cell r="AC388" t="str">
            <v/>
          </cell>
          <cell r="AK388">
            <v>0</v>
          </cell>
          <cell r="AY388" t="str">
            <v>Cédula</v>
          </cell>
          <cell r="AZ388" t="e">
            <v>#N/A</v>
          </cell>
          <cell r="BA388" t="e">
            <v>#N/A</v>
          </cell>
          <cell r="BB388" t="e">
            <v>#N/A</v>
          </cell>
          <cell r="CJ388">
            <v>0</v>
          </cell>
          <cell r="CK388">
            <v>0</v>
          </cell>
          <cell r="CN388">
            <v>0</v>
          </cell>
          <cell r="CO388" t="e">
            <v>#N/A</v>
          </cell>
          <cell r="CP388" t="e">
            <v>#N/A</v>
          </cell>
          <cell r="CQ388" t="e">
            <v>#N/A</v>
          </cell>
          <cell r="CX388" t="e">
            <v>#N/A</v>
          </cell>
          <cell r="CY388">
            <v>0</v>
          </cell>
          <cell r="CZ388" t="e">
            <v>#N/A</v>
          </cell>
        </row>
        <row r="389">
          <cell r="D389" t="str">
            <v>391-2026</v>
          </cell>
          <cell r="H389" t="e">
            <v>#N/A</v>
          </cell>
          <cell r="I389" t="e">
            <v>#N/A</v>
          </cell>
          <cell r="K389">
            <v>0</v>
          </cell>
          <cell r="L389" t="e">
            <v>#N/A</v>
          </cell>
          <cell r="M389" t="e">
            <v>#N/A</v>
          </cell>
          <cell r="N389" t="e">
            <v>#N/A</v>
          </cell>
          <cell r="O389" t="e">
            <v>#N/A</v>
          </cell>
          <cell r="P389">
            <v>46192</v>
          </cell>
          <cell r="Q389" t="e">
            <v>#N/A</v>
          </cell>
          <cell r="R389" t="e">
            <v>#N/A</v>
          </cell>
          <cell r="S389" t="e">
            <v>#N/A</v>
          </cell>
          <cell r="T389" t="e">
            <v>#N/A</v>
          </cell>
          <cell r="U389" t="e">
            <v>#N/A</v>
          </cell>
          <cell r="V389" t="e">
            <v>#N/A</v>
          </cell>
          <cell r="W389" t="e">
            <v>#N/A</v>
          </cell>
          <cell r="X389" t="e">
            <v>#N/A</v>
          </cell>
          <cell r="Y389" t="e">
            <v>#N/A</v>
          </cell>
          <cell r="Z389" t="e">
            <v>#N/A</v>
          </cell>
          <cell r="AC389" t="str">
            <v/>
          </cell>
          <cell r="AK389">
            <v>0</v>
          </cell>
          <cell r="AY389" t="str">
            <v>Cédula</v>
          </cell>
          <cell r="AZ389" t="e">
            <v>#N/A</v>
          </cell>
          <cell r="BA389" t="e">
            <v>#N/A</v>
          </cell>
          <cell r="BB389" t="e">
            <v>#N/A</v>
          </cell>
          <cell r="CJ389">
            <v>0</v>
          </cell>
          <cell r="CK389">
            <v>0</v>
          </cell>
          <cell r="CN389">
            <v>0</v>
          </cell>
          <cell r="CO389" t="e">
            <v>#N/A</v>
          </cell>
          <cell r="CP389" t="e">
            <v>#N/A</v>
          </cell>
          <cell r="CQ389" t="e">
            <v>#N/A</v>
          </cell>
          <cell r="CX389" t="e">
            <v>#N/A</v>
          </cell>
          <cell r="CY389">
            <v>0</v>
          </cell>
          <cell r="CZ389" t="e">
            <v>#N/A</v>
          </cell>
        </row>
        <row r="390">
          <cell r="D390" t="str">
            <v>392-2026</v>
          </cell>
          <cell r="H390" t="e">
            <v>#N/A</v>
          </cell>
          <cell r="I390" t="e">
            <v>#N/A</v>
          </cell>
          <cell r="K390">
            <v>0</v>
          </cell>
          <cell r="L390" t="e">
            <v>#N/A</v>
          </cell>
          <cell r="M390" t="e">
            <v>#N/A</v>
          </cell>
          <cell r="N390" t="e">
            <v>#N/A</v>
          </cell>
          <cell r="O390" t="e">
            <v>#N/A</v>
          </cell>
          <cell r="P390">
            <v>46192</v>
          </cell>
          <cell r="Q390" t="e">
            <v>#N/A</v>
          </cell>
          <cell r="R390" t="e">
            <v>#N/A</v>
          </cell>
          <cell r="S390" t="e">
            <v>#N/A</v>
          </cell>
          <cell r="T390" t="e">
            <v>#N/A</v>
          </cell>
          <cell r="U390" t="e">
            <v>#N/A</v>
          </cell>
          <cell r="V390" t="e">
            <v>#N/A</v>
          </cell>
          <cell r="W390" t="e">
            <v>#N/A</v>
          </cell>
          <cell r="X390" t="e">
            <v>#N/A</v>
          </cell>
          <cell r="Y390" t="e">
            <v>#N/A</v>
          </cell>
          <cell r="Z390" t="e">
            <v>#N/A</v>
          </cell>
          <cell r="AC390" t="str">
            <v/>
          </cell>
          <cell r="AK390">
            <v>0</v>
          </cell>
          <cell r="AY390" t="str">
            <v>Cédula</v>
          </cell>
          <cell r="AZ390" t="e">
            <v>#N/A</v>
          </cell>
          <cell r="BA390" t="e">
            <v>#N/A</v>
          </cell>
          <cell r="BB390" t="e">
            <v>#N/A</v>
          </cell>
          <cell r="CJ390">
            <v>0</v>
          </cell>
          <cell r="CK390">
            <v>0</v>
          </cell>
          <cell r="CN390">
            <v>0</v>
          </cell>
          <cell r="CO390" t="e">
            <v>#N/A</v>
          </cell>
          <cell r="CP390" t="e">
            <v>#N/A</v>
          </cell>
          <cell r="CQ390" t="e">
            <v>#N/A</v>
          </cell>
          <cell r="CX390" t="e">
            <v>#N/A</v>
          </cell>
          <cell r="CY390">
            <v>0</v>
          </cell>
          <cell r="CZ390" t="e">
            <v>#N/A</v>
          </cell>
        </row>
        <row r="391">
          <cell r="D391" t="str">
            <v>393-2026</v>
          </cell>
          <cell r="H391" t="e">
            <v>#N/A</v>
          </cell>
          <cell r="I391" t="e">
            <v>#N/A</v>
          </cell>
          <cell r="K391">
            <v>0</v>
          </cell>
          <cell r="L391" t="e">
            <v>#N/A</v>
          </cell>
          <cell r="M391" t="e">
            <v>#N/A</v>
          </cell>
          <cell r="N391" t="e">
            <v>#N/A</v>
          </cell>
          <cell r="O391" t="e">
            <v>#N/A</v>
          </cell>
          <cell r="P391">
            <v>46192</v>
          </cell>
          <cell r="Q391" t="e">
            <v>#N/A</v>
          </cell>
          <cell r="R391" t="e">
            <v>#N/A</v>
          </cell>
          <cell r="S391" t="e">
            <v>#N/A</v>
          </cell>
          <cell r="T391" t="e">
            <v>#N/A</v>
          </cell>
          <cell r="U391" t="e">
            <v>#N/A</v>
          </cell>
          <cell r="V391" t="e">
            <v>#N/A</v>
          </cell>
          <cell r="W391" t="e">
            <v>#N/A</v>
          </cell>
          <cell r="X391" t="e">
            <v>#N/A</v>
          </cell>
          <cell r="Y391" t="e">
            <v>#N/A</v>
          </cell>
          <cell r="Z391" t="e">
            <v>#N/A</v>
          </cell>
          <cell r="AC391" t="str">
            <v/>
          </cell>
          <cell r="AK391">
            <v>0</v>
          </cell>
          <cell r="AY391" t="str">
            <v>Cédula</v>
          </cell>
          <cell r="AZ391" t="e">
            <v>#N/A</v>
          </cell>
          <cell r="BA391" t="e">
            <v>#N/A</v>
          </cell>
          <cell r="BB391" t="e">
            <v>#N/A</v>
          </cell>
          <cell r="CJ391">
            <v>0</v>
          </cell>
          <cell r="CK391">
            <v>0</v>
          </cell>
          <cell r="CN391">
            <v>0</v>
          </cell>
          <cell r="CO391" t="e">
            <v>#N/A</v>
          </cell>
          <cell r="CP391" t="e">
            <v>#N/A</v>
          </cell>
          <cell r="CQ391" t="e">
            <v>#N/A</v>
          </cell>
          <cell r="CX391" t="e">
            <v>#N/A</v>
          </cell>
          <cell r="CY391">
            <v>0</v>
          </cell>
          <cell r="CZ391" t="e">
            <v>#N/A</v>
          </cell>
        </row>
        <row r="392">
          <cell r="D392" t="str">
            <v>394-2026</v>
          </cell>
          <cell r="H392" t="e">
            <v>#N/A</v>
          </cell>
          <cell r="I392" t="e">
            <v>#N/A</v>
          </cell>
          <cell r="K392">
            <v>0</v>
          </cell>
          <cell r="L392" t="e">
            <v>#N/A</v>
          </cell>
          <cell r="M392" t="e">
            <v>#N/A</v>
          </cell>
          <cell r="N392" t="e">
            <v>#N/A</v>
          </cell>
          <cell r="O392" t="e">
            <v>#N/A</v>
          </cell>
          <cell r="P392">
            <v>46192</v>
          </cell>
          <cell r="Q392" t="e">
            <v>#N/A</v>
          </cell>
          <cell r="R392" t="e">
            <v>#N/A</v>
          </cell>
          <cell r="S392" t="e">
            <v>#N/A</v>
          </cell>
          <cell r="T392" t="e">
            <v>#N/A</v>
          </cell>
          <cell r="U392" t="e">
            <v>#N/A</v>
          </cell>
          <cell r="V392" t="e">
            <v>#N/A</v>
          </cell>
          <cell r="W392" t="e">
            <v>#N/A</v>
          </cell>
          <cell r="X392" t="e">
            <v>#N/A</v>
          </cell>
          <cell r="Y392" t="e">
            <v>#N/A</v>
          </cell>
          <cell r="Z392" t="e">
            <v>#N/A</v>
          </cell>
          <cell r="AC392" t="str">
            <v/>
          </cell>
          <cell r="AK392">
            <v>0</v>
          </cell>
          <cell r="AY392" t="str">
            <v>Cédula</v>
          </cell>
          <cell r="AZ392" t="e">
            <v>#N/A</v>
          </cell>
          <cell r="BA392" t="e">
            <v>#N/A</v>
          </cell>
          <cell r="BB392" t="e">
            <v>#N/A</v>
          </cell>
          <cell r="CJ392">
            <v>0</v>
          </cell>
          <cell r="CK392">
            <v>0</v>
          </cell>
          <cell r="CN392">
            <v>0</v>
          </cell>
          <cell r="CO392" t="e">
            <v>#N/A</v>
          </cell>
          <cell r="CP392" t="e">
            <v>#N/A</v>
          </cell>
          <cell r="CQ392" t="e">
            <v>#N/A</v>
          </cell>
          <cell r="CX392" t="e">
            <v>#N/A</v>
          </cell>
          <cell r="CY392">
            <v>0</v>
          </cell>
          <cell r="CZ392" t="e">
            <v>#N/A</v>
          </cell>
        </row>
        <row r="393">
          <cell r="D393" t="str">
            <v>395-2026</v>
          </cell>
          <cell r="H393" t="e">
            <v>#N/A</v>
          </cell>
          <cell r="I393" t="e">
            <v>#N/A</v>
          </cell>
          <cell r="K393">
            <v>0</v>
          </cell>
          <cell r="L393" t="e">
            <v>#N/A</v>
          </cell>
          <cell r="M393" t="e">
            <v>#N/A</v>
          </cell>
          <cell r="N393" t="e">
            <v>#N/A</v>
          </cell>
          <cell r="O393" t="e">
            <v>#N/A</v>
          </cell>
          <cell r="P393">
            <v>46192</v>
          </cell>
          <cell r="Q393" t="e">
            <v>#N/A</v>
          </cell>
          <cell r="R393" t="e">
            <v>#N/A</v>
          </cell>
          <cell r="S393" t="e">
            <v>#N/A</v>
          </cell>
          <cell r="T393" t="e">
            <v>#N/A</v>
          </cell>
          <cell r="U393" t="e">
            <v>#N/A</v>
          </cell>
          <cell r="V393" t="e">
            <v>#N/A</v>
          </cell>
          <cell r="W393" t="e">
            <v>#N/A</v>
          </cell>
          <cell r="X393" t="e">
            <v>#N/A</v>
          </cell>
          <cell r="Y393" t="e">
            <v>#N/A</v>
          </cell>
          <cell r="Z393" t="e">
            <v>#N/A</v>
          </cell>
          <cell r="AC393" t="str">
            <v/>
          </cell>
          <cell r="AK393">
            <v>0</v>
          </cell>
          <cell r="AY393" t="str">
            <v>Cédula</v>
          </cell>
          <cell r="AZ393" t="e">
            <v>#N/A</v>
          </cell>
          <cell r="BA393" t="e">
            <v>#N/A</v>
          </cell>
          <cell r="BB393" t="e">
            <v>#N/A</v>
          </cell>
          <cell r="CJ393">
            <v>0</v>
          </cell>
          <cell r="CK393">
            <v>0</v>
          </cell>
          <cell r="CN393">
            <v>0</v>
          </cell>
          <cell r="CO393" t="e">
            <v>#N/A</v>
          </cell>
          <cell r="CP393" t="e">
            <v>#N/A</v>
          </cell>
          <cell r="CQ393" t="e">
            <v>#N/A</v>
          </cell>
          <cell r="CX393" t="e">
            <v>#N/A</v>
          </cell>
          <cell r="CY393">
            <v>0</v>
          </cell>
          <cell r="CZ393" t="e">
            <v>#N/A</v>
          </cell>
        </row>
        <row r="394">
          <cell r="D394" t="str">
            <v>396-2026</v>
          </cell>
          <cell r="H394" t="e">
            <v>#N/A</v>
          </cell>
          <cell r="I394" t="e">
            <v>#N/A</v>
          </cell>
          <cell r="K394">
            <v>0</v>
          </cell>
          <cell r="L394" t="e">
            <v>#N/A</v>
          </cell>
          <cell r="M394" t="e">
            <v>#N/A</v>
          </cell>
          <cell r="N394" t="e">
            <v>#N/A</v>
          </cell>
          <cell r="O394" t="e">
            <v>#N/A</v>
          </cell>
          <cell r="P394">
            <v>46192</v>
          </cell>
          <cell r="Q394" t="e">
            <v>#N/A</v>
          </cell>
          <cell r="R394" t="e">
            <v>#N/A</v>
          </cell>
          <cell r="S394" t="e">
            <v>#N/A</v>
          </cell>
          <cell r="T394" t="e">
            <v>#N/A</v>
          </cell>
          <cell r="U394" t="e">
            <v>#N/A</v>
          </cell>
          <cell r="V394" t="e">
            <v>#N/A</v>
          </cell>
          <cell r="W394" t="e">
            <v>#N/A</v>
          </cell>
          <cell r="X394" t="e">
            <v>#N/A</v>
          </cell>
          <cell r="Y394" t="e">
            <v>#N/A</v>
          </cell>
          <cell r="Z394" t="e">
            <v>#N/A</v>
          </cell>
          <cell r="AC394" t="str">
            <v/>
          </cell>
          <cell r="AK394">
            <v>0</v>
          </cell>
          <cell r="AY394" t="str">
            <v>Cédula</v>
          </cell>
          <cell r="AZ394" t="e">
            <v>#N/A</v>
          </cell>
          <cell r="BA394" t="e">
            <v>#N/A</v>
          </cell>
          <cell r="BB394" t="e">
            <v>#N/A</v>
          </cell>
          <cell r="CJ394">
            <v>0</v>
          </cell>
          <cell r="CK394">
            <v>0</v>
          </cell>
          <cell r="CN394">
            <v>0</v>
          </cell>
          <cell r="CO394" t="e">
            <v>#N/A</v>
          </cell>
          <cell r="CP394" t="e">
            <v>#N/A</v>
          </cell>
          <cell r="CQ394" t="e">
            <v>#N/A</v>
          </cell>
          <cell r="CX394" t="e">
            <v>#N/A</v>
          </cell>
          <cell r="CY394">
            <v>0</v>
          </cell>
          <cell r="CZ394" t="e">
            <v>#N/A</v>
          </cell>
        </row>
        <row r="395">
          <cell r="D395" t="str">
            <v>397-2026</v>
          </cell>
          <cell r="H395" t="e">
            <v>#N/A</v>
          </cell>
          <cell r="I395" t="e">
            <v>#N/A</v>
          </cell>
          <cell r="K395">
            <v>0</v>
          </cell>
          <cell r="L395" t="e">
            <v>#N/A</v>
          </cell>
          <cell r="M395" t="e">
            <v>#N/A</v>
          </cell>
          <cell r="N395" t="e">
            <v>#N/A</v>
          </cell>
          <cell r="O395" t="e">
            <v>#N/A</v>
          </cell>
          <cell r="P395">
            <v>46192</v>
          </cell>
          <cell r="Q395" t="e">
            <v>#N/A</v>
          </cell>
          <cell r="R395" t="e">
            <v>#N/A</v>
          </cell>
          <cell r="S395" t="e">
            <v>#N/A</v>
          </cell>
          <cell r="T395" t="e">
            <v>#N/A</v>
          </cell>
          <cell r="U395" t="e">
            <v>#N/A</v>
          </cell>
          <cell r="V395" t="e">
            <v>#N/A</v>
          </cell>
          <cell r="W395" t="e">
            <v>#N/A</v>
          </cell>
          <cell r="X395" t="e">
            <v>#N/A</v>
          </cell>
          <cell r="Y395" t="e">
            <v>#N/A</v>
          </cell>
          <cell r="Z395" t="e">
            <v>#N/A</v>
          </cell>
          <cell r="AC395" t="str">
            <v/>
          </cell>
          <cell r="AK395">
            <v>0</v>
          </cell>
          <cell r="AY395" t="str">
            <v>Cédula</v>
          </cell>
          <cell r="AZ395" t="e">
            <v>#N/A</v>
          </cell>
          <cell r="BA395" t="e">
            <v>#N/A</v>
          </cell>
          <cell r="BB395" t="e">
            <v>#N/A</v>
          </cell>
          <cell r="CJ395">
            <v>0</v>
          </cell>
          <cell r="CK395">
            <v>0</v>
          </cell>
          <cell r="CN395">
            <v>0</v>
          </cell>
          <cell r="CO395" t="e">
            <v>#N/A</v>
          </cell>
          <cell r="CP395" t="e">
            <v>#N/A</v>
          </cell>
          <cell r="CQ395" t="e">
            <v>#N/A</v>
          </cell>
          <cell r="CX395" t="e">
            <v>#N/A</v>
          </cell>
          <cell r="CY395">
            <v>0</v>
          </cell>
          <cell r="CZ395" t="e">
            <v>#N/A</v>
          </cell>
        </row>
        <row r="396">
          <cell r="D396" t="str">
            <v>398-2026</v>
          </cell>
          <cell r="H396" t="e">
            <v>#N/A</v>
          </cell>
          <cell r="I396" t="e">
            <v>#N/A</v>
          </cell>
          <cell r="K396">
            <v>0</v>
          </cell>
          <cell r="L396" t="e">
            <v>#N/A</v>
          </cell>
          <cell r="M396" t="e">
            <v>#N/A</v>
          </cell>
          <cell r="N396" t="e">
            <v>#N/A</v>
          </cell>
          <cell r="O396" t="e">
            <v>#N/A</v>
          </cell>
          <cell r="P396">
            <v>46192</v>
          </cell>
          <cell r="Q396" t="e">
            <v>#N/A</v>
          </cell>
          <cell r="R396" t="e">
            <v>#N/A</v>
          </cell>
          <cell r="S396" t="e">
            <v>#N/A</v>
          </cell>
          <cell r="T396" t="e">
            <v>#N/A</v>
          </cell>
          <cell r="U396" t="e">
            <v>#N/A</v>
          </cell>
          <cell r="V396" t="e">
            <v>#N/A</v>
          </cell>
          <cell r="W396" t="e">
            <v>#N/A</v>
          </cell>
          <cell r="X396" t="e">
            <v>#N/A</v>
          </cell>
          <cell r="Y396" t="e">
            <v>#N/A</v>
          </cell>
          <cell r="Z396" t="e">
            <v>#N/A</v>
          </cell>
          <cell r="AC396" t="str">
            <v/>
          </cell>
          <cell r="AK396">
            <v>0</v>
          </cell>
          <cell r="AY396" t="str">
            <v>Cédula</v>
          </cell>
          <cell r="AZ396" t="e">
            <v>#N/A</v>
          </cell>
          <cell r="BA396" t="e">
            <v>#N/A</v>
          </cell>
          <cell r="BB396" t="e">
            <v>#N/A</v>
          </cell>
          <cell r="CJ396">
            <v>0</v>
          </cell>
          <cell r="CK396">
            <v>0</v>
          </cell>
          <cell r="CN396">
            <v>0</v>
          </cell>
          <cell r="CO396" t="e">
            <v>#N/A</v>
          </cell>
          <cell r="CP396" t="e">
            <v>#N/A</v>
          </cell>
          <cell r="CQ396" t="e">
            <v>#N/A</v>
          </cell>
          <cell r="CX396" t="e">
            <v>#N/A</v>
          </cell>
          <cell r="CY396">
            <v>0</v>
          </cell>
          <cell r="CZ396" t="e">
            <v>#N/A</v>
          </cell>
        </row>
        <row r="397">
          <cell r="D397" t="str">
            <v>399-2026</v>
          </cell>
          <cell r="H397" t="e">
            <v>#N/A</v>
          </cell>
          <cell r="I397" t="e">
            <v>#N/A</v>
          </cell>
          <cell r="K397">
            <v>0</v>
          </cell>
          <cell r="L397" t="e">
            <v>#N/A</v>
          </cell>
          <cell r="M397" t="e">
            <v>#N/A</v>
          </cell>
          <cell r="N397" t="e">
            <v>#N/A</v>
          </cell>
          <cell r="O397" t="e">
            <v>#N/A</v>
          </cell>
          <cell r="P397">
            <v>46192</v>
          </cell>
          <cell r="Q397" t="e">
            <v>#N/A</v>
          </cell>
          <cell r="R397" t="e">
            <v>#N/A</v>
          </cell>
          <cell r="S397" t="e">
            <v>#N/A</v>
          </cell>
          <cell r="T397" t="e">
            <v>#N/A</v>
          </cell>
          <cell r="U397" t="e">
            <v>#N/A</v>
          </cell>
          <cell r="V397" t="e">
            <v>#N/A</v>
          </cell>
          <cell r="W397" t="e">
            <v>#N/A</v>
          </cell>
          <cell r="X397" t="e">
            <v>#N/A</v>
          </cell>
          <cell r="Y397" t="e">
            <v>#N/A</v>
          </cell>
          <cell r="Z397" t="e">
            <v>#N/A</v>
          </cell>
          <cell r="AC397" t="str">
            <v/>
          </cell>
          <cell r="AK397">
            <v>0</v>
          </cell>
          <cell r="AY397" t="str">
            <v>Cédula</v>
          </cell>
          <cell r="AZ397" t="e">
            <v>#N/A</v>
          </cell>
          <cell r="BA397" t="e">
            <v>#N/A</v>
          </cell>
          <cell r="BB397" t="e">
            <v>#N/A</v>
          </cell>
          <cell r="CJ397">
            <v>0</v>
          </cell>
          <cell r="CK397">
            <v>0</v>
          </cell>
          <cell r="CN397">
            <v>0</v>
          </cell>
          <cell r="CO397" t="e">
            <v>#N/A</v>
          </cell>
          <cell r="CP397" t="e">
            <v>#N/A</v>
          </cell>
          <cell r="CQ397" t="e">
            <v>#N/A</v>
          </cell>
          <cell r="CX397" t="e">
            <v>#N/A</v>
          </cell>
          <cell r="CY397">
            <v>0</v>
          </cell>
          <cell r="CZ397" t="e">
            <v>#N/A</v>
          </cell>
        </row>
        <row r="398">
          <cell r="D398" t="str">
            <v>400-2026</v>
          </cell>
          <cell r="H398" t="e">
            <v>#N/A</v>
          </cell>
          <cell r="I398" t="e">
            <v>#N/A</v>
          </cell>
          <cell r="K398">
            <v>0</v>
          </cell>
          <cell r="L398" t="e">
            <v>#N/A</v>
          </cell>
          <cell r="M398" t="e">
            <v>#N/A</v>
          </cell>
          <cell r="N398" t="e">
            <v>#N/A</v>
          </cell>
          <cell r="O398" t="e">
            <v>#N/A</v>
          </cell>
          <cell r="P398">
            <v>46192</v>
          </cell>
          <cell r="Q398" t="e">
            <v>#N/A</v>
          </cell>
          <cell r="R398" t="e">
            <v>#N/A</v>
          </cell>
          <cell r="S398" t="e">
            <v>#N/A</v>
          </cell>
          <cell r="T398" t="e">
            <v>#N/A</v>
          </cell>
          <cell r="U398" t="e">
            <v>#N/A</v>
          </cell>
          <cell r="V398" t="e">
            <v>#N/A</v>
          </cell>
          <cell r="W398" t="e">
            <v>#N/A</v>
          </cell>
          <cell r="X398" t="e">
            <v>#N/A</v>
          </cell>
          <cell r="Y398" t="e">
            <v>#N/A</v>
          </cell>
          <cell r="Z398" t="e">
            <v>#N/A</v>
          </cell>
          <cell r="AC398" t="str">
            <v/>
          </cell>
          <cell r="AK398">
            <v>0</v>
          </cell>
          <cell r="AY398" t="str">
            <v>Cédula</v>
          </cell>
          <cell r="AZ398" t="e">
            <v>#N/A</v>
          </cell>
          <cell r="BA398" t="e">
            <v>#N/A</v>
          </cell>
          <cell r="BB398" t="e">
            <v>#N/A</v>
          </cell>
          <cell r="CJ398">
            <v>0</v>
          </cell>
          <cell r="CK398">
            <v>0</v>
          </cell>
          <cell r="CN398">
            <v>0</v>
          </cell>
          <cell r="CO398" t="e">
            <v>#N/A</v>
          </cell>
          <cell r="CP398" t="e">
            <v>#N/A</v>
          </cell>
          <cell r="CQ398" t="e">
            <v>#N/A</v>
          </cell>
          <cell r="CX398" t="e">
            <v>#N/A</v>
          </cell>
          <cell r="CY398">
            <v>0</v>
          </cell>
          <cell r="CZ398" t="e">
            <v>#N/A</v>
          </cell>
        </row>
        <row r="399">
          <cell r="D399" t="str">
            <v>401-2026</v>
          </cell>
          <cell r="H399" t="e">
            <v>#N/A</v>
          </cell>
          <cell r="I399" t="e">
            <v>#N/A</v>
          </cell>
          <cell r="K399">
            <v>0</v>
          </cell>
          <cell r="L399" t="e">
            <v>#N/A</v>
          </cell>
          <cell r="M399" t="e">
            <v>#N/A</v>
          </cell>
          <cell r="N399" t="e">
            <v>#N/A</v>
          </cell>
          <cell r="O399" t="e">
            <v>#N/A</v>
          </cell>
          <cell r="P399">
            <v>46192</v>
          </cell>
          <cell r="Q399" t="e">
            <v>#N/A</v>
          </cell>
          <cell r="R399" t="e">
            <v>#N/A</v>
          </cell>
          <cell r="S399" t="e">
            <v>#N/A</v>
          </cell>
          <cell r="T399" t="e">
            <v>#N/A</v>
          </cell>
          <cell r="U399" t="e">
            <v>#N/A</v>
          </cell>
          <cell r="V399" t="e">
            <v>#N/A</v>
          </cell>
          <cell r="W399" t="e">
            <v>#N/A</v>
          </cell>
          <cell r="X399" t="e">
            <v>#N/A</v>
          </cell>
          <cell r="Y399" t="e">
            <v>#N/A</v>
          </cell>
          <cell r="Z399" t="e">
            <v>#N/A</v>
          </cell>
          <cell r="AC399" t="str">
            <v/>
          </cell>
          <cell r="AK399">
            <v>0</v>
          </cell>
          <cell r="AY399" t="str">
            <v>Cédula</v>
          </cell>
          <cell r="AZ399" t="e">
            <v>#N/A</v>
          </cell>
          <cell r="BA399" t="e">
            <v>#N/A</v>
          </cell>
          <cell r="BB399" t="e">
            <v>#N/A</v>
          </cell>
          <cell r="CJ399">
            <v>0</v>
          </cell>
          <cell r="CK399">
            <v>0</v>
          </cell>
          <cell r="CN399">
            <v>0</v>
          </cell>
          <cell r="CO399" t="e">
            <v>#N/A</v>
          </cell>
          <cell r="CP399" t="e">
            <v>#N/A</v>
          </cell>
          <cell r="CQ399" t="e">
            <v>#N/A</v>
          </cell>
          <cell r="CX399" t="e">
            <v>#N/A</v>
          </cell>
          <cell r="CY399">
            <v>0</v>
          </cell>
          <cell r="CZ399" t="e">
            <v>#N/A</v>
          </cell>
        </row>
        <row r="400">
          <cell r="D400" t="str">
            <v>402-2026</v>
          </cell>
          <cell r="H400" t="e">
            <v>#N/A</v>
          </cell>
          <cell r="I400" t="e">
            <v>#N/A</v>
          </cell>
          <cell r="K400">
            <v>0</v>
          </cell>
          <cell r="L400" t="e">
            <v>#N/A</v>
          </cell>
          <cell r="M400" t="e">
            <v>#N/A</v>
          </cell>
          <cell r="N400" t="e">
            <v>#N/A</v>
          </cell>
          <cell r="O400" t="e">
            <v>#N/A</v>
          </cell>
          <cell r="P400">
            <v>46192</v>
          </cell>
          <cell r="Q400" t="e">
            <v>#N/A</v>
          </cell>
          <cell r="R400" t="e">
            <v>#N/A</v>
          </cell>
          <cell r="S400" t="e">
            <v>#N/A</v>
          </cell>
          <cell r="T400" t="e">
            <v>#N/A</v>
          </cell>
          <cell r="U400" t="e">
            <v>#N/A</v>
          </cell>
          <cell r="V400" t="e">
            <v>#N/A</v>
          </cell>
          <cell r="W400" t="e">
            <v>#N/A</v>
          </cell>
          <cell r="X400" t="e">
            <v>#N/A</v>
          </cell>
          <cell r="Y400" t="e">
            <v>#N/A</v>
          </cell>
          <cell r="Z400" t="e">
            <v>#N/A</v>
          </cell>
          <cell r="AC400" t="str">
            <v/>
          </cell>
          <cell r="AK400">
            <v>0</v>
          </cell>
          <cell r="AY400" t="str">
            <v>Cédula</v>
          </cell>
          <cell r="AZ400" t="e">
            <v>#N/A</v>
          </cell>
          <cell r="BA400" t="e">
            <v>#N/A</v>
          </cell>
          <cell r="BB400" t="e">
            <v>#N/A</v>
          </cell>
          <cell r="CJ400">
            <v>0</v>
          </cell>
          <cell r="CK400">
            <v>0</v>
          </cell>
          <cell r="CN400">
            <v>0</v>
          </cell>
          <cell r="CO400" t="e">
            <v>#N/A</v>
          </cell>
          <cell r="CP400" t="e">
            <v>#N/A</v>
          </cell>
          <cell r="CQ400" t="e">
            <v>#N/A</v>
          </cell>
          <cell r="CX400" t="e">
            <v>#N/A</v>
          </cell>
          <cell r="CY400">
            <v>0</v>
          </cell>
          <cell r="CZ400" t="e">
            <v>#N/A</v>
          </cell>
        </row>
        <row r="401">
          <cell r="D401" t="str">
            <v>403-2026</v>
          </cell>
          <cell r="H401" t="e">
            <v>#N/A</v>
          </cell>
          <cell r="I401" t="e">
            <v>#N/A</v>
          </cell>
          <cell r="K401">
            <v>0</v>
          </cell>
          <cell r="L401" t="e">
            <v>#N/A</v>
          </cell>
          <cell r="M401" t="e">
            <v>#N/A</v>
          </cell>
          <cell r="N401" t="e">
            <v>#N/A</v>
          </cell>
          <cell r="O401" t="e">
            <v>#N/A</v>
          </cell>
          <cell r="P401">
            <v>46192</v>
          </cell>
          <cell r="Q401" t="e">
            <v>#N/A</v>
          </cell>
          <cell r="R401" t="e">
            <v>#N/A</v>
          </cell>
          <cell r="S401" t="e">
            <v>#N/A</v>
          </cell>
          <cell r="T401" t="e">
            <v>#N/A</v>
          </cell>
          <cell r="U401" t="e">
            <v>#N/A</v>
          </cell>
          <cell r="V401" t="e">
            <v>#N/A</v>
          </cell>
          <cell r="W401" t="e">
            <v>#N/A</v>
          </cell>
          <cell r="X401" t="e">
            <v>#N/A</v>
          </cell>
          <cell r="Y401" t="e">
            <v>#N/A</v>
          </cell>
          <cell r="Z401" t="e">
            <v>#N/A</v>
          </cell>
          <cell r="AC401" t="str">
            <v/>
          </cell>
          <cell r="AK401">
            <v>0</v>
          </cell>
          <cell r="AY401" t="str">
            <v>Cédula</v>
          </cell>
          <cell r="AZ401" t="e">
            <v>#N/A</v>
          </cell>
          <cell r="BA401" t="e">
            <v>#N/A</v>
          </cell>
          <cell r="BB401" t="e">
            <v>#N/A</v>
          </cell>
          <cell r="CJ401">
            <v>0</v>
          </cell>
          <cell r="CK401">
            <v>0</v>
          </cell>
          <cell r="CN401">
            <v>0</v>
          </cell>
          <cell r="CO401" t="e">
            <v>#N/A</v>
          </cell>
          <cell r="CP401" t="e">
            <v>#N/A</v>
          </cell>
          <cell r="CQ401" t="e">
            <v>#N/A</v>
          </cell>
          <cell r="CX401" t="e">
            <v>#N/A</v>
          </cell>
          <cell r="CY401">
            <v>0</v>
          </cell>
          <cell r="CZ401" t="e">
            <v>#N/A</v>
          </cell>
        </row>
        <row r="402">
          <cell r="D402" t="str">
            <v>404-2026</v>
          </cell>
          <cell r="H402" t="e">
            <v>#N/A</v>
          </cell>
          <cell r="I402" t="e">
            <v>#N/A</v>
          </cell>
          <cell r="K402">
            <v>0</v>
          </cell>
          <cell r="L402" t="e">
            <v>#N/A</v>
          </cell>
          <cell r="M402" t="e">
            <v>#N/A</v>
          </cell>
          <cell r="N402" t="e">
            <v>#N/A</v>
          </cell>
          <cell r="O402" t="e">
            <v>#N/A</v>
          </cell>
          <cell r="P402">
            <v>46192</v>
          </cell>
          <cell r="Q402" t="e">
            <v>#N/A</v>
          </cell>
          <cell r="R402" t="e">
            <v>#N/A</v>
          </cell>
          <cell r="S402" t="e">
            <v>#N/A</v>
          </cell>
          <cell r="T402" t="e">
            <v>#N/A</v>
          </cell>
          <cell r="U402" t="e">
            <v>#N/A</v>
          </cell>
          <cell r="V402" t="e">
            <v>#N/A</v>
          </cell>
          <cell r="W402" t="e">
            <v>#N/A</v>
          </cell>
          <cell r="X402" t="e">
            <v>#N/A</v>
          </cell>
          <cell r="Y402" t="e">
            <v>#N/A</v>
          </cell>
          <cell r="Z402" t="e">
            <v>#N/A</v>
          </cell>
          <cell r="AC402" t="str">
            <v/>
          </cell>
          <cell r="AK402">
            <v>0</v>
          </cell>
          <cell r="AY402" t="str">
            <v>Cédula</v>
          </cell>
          <cell r="AZ402" t="e">
            <v>#N/A</v>
          </cell>
          <cell r="BA402" t="e">
            <v>#N/A</v>
          </cell>
          <cell r="BB402" t="e">
            <v>#N/A</v>
          </cell>
          <cell r="CJ402">
            <v>0</v>
          </cell>
          <cell r="CK402">
            <v>0</v>
          </cell>
          <cell r="CN402">
            <v>0</v>
          </cell>
          <cell r="CO402" t="e">
            <v>#N/A</v>
          </cell>
          <cell r="CP402" t="e">
            <v>#N/A</v>
          </cell>
          <cell r="CQ402" t="e">
            <v>#N/A</v>
          </cell>
          <cell r="CX402" t="e">
            <v>#N/A</v>
          </cell>
          <cell r="CY402">
            <v>0</v>
          </cell>
          <cell r="CZ402" t="e">
            <v>#N/A</v>
          </cell>
        </row>
        <row r="403">
          <cell r="D403" t="str">
            <v>405-2026</v>
          </cell>
          <cell r="H403" t="e">
            <v>#N/A</v>
          </cell>
          <cell r="I403" t="e">
            <v>#N/A</v>
          </cell>
          <cell r="K403">
            <v>0</v>
          </cell>
          <cell r="L403" t="e">
            <v>#N/A</v>
          </cell>
          <cell r="M403" t="e">
            <v>#N/A</v>
          </cell>
          <cell r="N403" t="e">
            <v>#N/A</v>
          </cell>
          <cell r="O403" t="e">
            <v>#N/A</v>
          </cell>
          <cell r="P403">
            <v>46192</v>
          </cell>
          <cell r="Q403" t="e">
            <v>#N/A</v>
          </cell>
          <cell r="R403" t="e">
            <v>#N/A</v>
          </cell>
          <cell r="S403" t="e">
            <v>#N/A</v>
          </cell>
          <cell r="T403" t="e">
            <v>#N/A</v>
          </cell>
          <cell r="U403" t="e">
            <v>#N/A</v>
          </cell>
          <cell r="V403" t="e">
            <v>#N/A</v>
          </cell>
          <cell r="W403" t="e">
            <v>#N/A</v>
          </cell>
          <cell r="X403" t="e">
            <v>#N/A</v>
          </cell>
          <cell r="Y403" t="e">
            <v>#N/A</v>
          </cell>
          <cell r="Z403" t="e">
            <v>#N/A</v>
          </cell>
          <cell r="AC403" t="str">
            <v/>
          </cell>
          <cell r="AK403">
            <v>0</v>
          </cell>
          <cell r="AY403" t="str">
            <v>Cédula</v>
          </cell>
          <cell r="AZ403" t="e">
            <v>#N/A</v>
          </cell>
          <cell r="BA403" t="e">
            <v>#N/A</v>
          </cell>
          <cell r="BB403" t="e">
            <v>#N/A</v>
          </cell>
          <cell r="CJ403">
            <v>0</v>
          </cell>
          <cell r="CK403">
            <v>0</v>
          </cell>
          <cell r="CN403">
            <v>0</v>
          </cell>
          <cell r="CO403" t="e">
            <v>#N/A</v>
          </cell>
          <cell r="CP403" t="e">
            <v>#N/A</v>
          </cell>
          <cell r="CQ403" t="e">
            <v>#N/A</v>
          </cell>
          <cell r="CX403" t="e">
            <v>#N/A</v>
          </cell>
          <cell r="CY403">
            <v>0</v>
          </cell>
          <cell r="CZ403" t="e">
            <v>#N/A</v>
          </cell>
        </row>
        <row r="404">
          <cell r="D404" t="str">
            <v>406-2026</v>
          </cell>
          <cell r="H404" t="e">
            <v>#N/A</v>
          </cell>
          <cell r="I404" t="e">
            <v>#N/A</v>
          </cell>
          <cell r="K404">
            <v>0</v>
          </cell>
          <cell r="L404" t="e">
            <v>#N/A</v>
          </cell>
          <cell r="M404" t="e">
            <v>#N/A</v>
          </cell>
          <cell r="N404" t="e">
            <v>#N/A</v>
          </cell>
          <cell r="O404" t="e">
            <v>#N/A</v>
          </cell>
          <cell r="P404">
            <v>46192</v>
          </cell>
          <cell r="Q404" t="e">
            <v>#N/A</v>
          </cell>
          <cell r="R404" t="e">
            <v>#N/A</v>
          </cell>
          <cell r="S404" t="e">
            <v>#N/A</v>
          </cell>
          <cell r="T404" t="e">
            <v>#N/A</v>
          </cell>
          <cell r="U404" t="e">
            <v>#N/A</v>
          </cell>
          <cell r="V404" t="e">
            <v>#N/A</v>
          </cell>
          <cell r="W404" t="e">
            <v>#N/A</v>
          </cell>
          <cell r="X404" t="e">
            <v>#N/A</v>
          </cell>
          <cell r="Y404" t="e">
            <v>#N/A</v>
          </cell>
          <cell r="Z404" t="e">
            <v>#N/A</v>
          </cell>
          <cell r="AC404" t="str">
            <v/>
          </cell>
          <cell r="AK404">
            <v>0</v>
          </cell>
          <cell r="AY404" t="str">
            <v>Cédula</v>
          </cell>
          <cell r="AZ404" t="e">
            <v>#N/A</v>
          </cell>
          <cell r="BA404" t="e">
            <v>#N/A</v>
          </cell>
          <cell r="BB404" t="e">
            <v>#N/A</v>
          </cell>
          <cell r="CJ404">
            <v>0</v>
          </cell>
          <cell r="CK404">
            <v>0</v>
          </cell>
          <cell r="CN404">
            <v>0</v>
          </cell>
          <cell r="CO404" t="e">
            <v>#N/A</v>
          </cell>
          <cell r="CP404" t="e">
            <v>#N/A</v>
          </cell>
          <cell r="CQ404" t="e">
            <v>#N/A</v>
          </cell>
          <cell r="CX404" t="e">
            <v>#N/A</v>
          </cell>
          <cell r="CY404">
            <v>0</v>
          </cell>
          <cell r="CZ404" t="e">
            <v>#N/A</v>
          </cell>
        </row>
        <row r="405">
          <cell r="D405" t="str">
            <v>407-2026</v>
          </cell>
          <cell r="H405" t="e">
            <v>#N/A</v>
          </cell>
          <cell r="I405" t="e">
            <v>#N/A</v>
          </cell>
          <cell r="K405">
            <v>0</v>
          </cell>
          <cell r="L405" t="e">
            <v>#N/A</v>
          </cell>
          <cell r="M405" t="e">
            <v>#N/A</v>
          </cell>
          <cell r="N405" t="e">
            <v>#N/A</v>
          </cell>
          <cell r="O405" t="e">
            <v>#N/A</v>
          </cell>
          <cell r="P405">
            <v>46192</v>
          </cell>
          <cell r="Q405" t="e">
            <v>#N/A</v>
          </cell>
          <cell r="R405" t="e">
            <v>#N/A</v>
          </cell>
          <cell r="S405" t="e">
            <v>#N/A</v>
          </cell>
          <cell r="T405" t="e">
            <v>#N/A</v>
          </cell>
          <cell r="U405" t="e">
            <v>#N/A</v>
          </cell>
          <cell r="V405" t="e">
            <v>#N/A</v>
          </cell>
          <cell r="W405" t="e">
            <v>#N/A</v>
          </cell>
          <cell r="X405" t="e">
            <v>#N/A</v>
          </cell>
          <cell r="Y405" t="e">
            <v>#N/A</v>
          </cell>
          <cell r="Z405" t="e">
            <v>#N/A</v>
          </cell>
          <cell r="AC405" t="str">
            <v/>
          </cell>
          <cell r="AK405">
            <v>0</v>
          </cell>
          <cell r="AY405" t="str">
            <v>Cédula</v>
          </cell>
          <cell r="AZ405" t="e">
            <v>#N/A</v>
          </cell>
          <cell r="BA405" t="e">
            <v>#N/A</v>
          </cell>
          <cell r="BB405" t="e">
            <v>#N/A</v>
          </cell>
          <cell r="CJ405">
            <v>0</v>
          </cell>
          <cell r="CK405">
            <v>0</v>
          </cell>
          <cell r="CN405">
            <v>0</v>
          </cell>
          <cell r="CO405" t="e">
            <v>#N/A</v>
          </cell>
          <cell r="CP405" t="e">
            <v>#N/A</v>
          </cell>
          <cell r="CQ405" t="e">
            <v>#N/A</v>
          </cell>
          <cell r="CX405" t="e">
            <v>#N/A</v>
          </cell>
          <cell r="CY405">
            <v>0</v>
          </cell>
          <cell r="CZ405" t="e">
            <v>#N/A</v>
          </cell>
        </row>
        <row r="406">
          <cell r="D406" t="str">
            <v>408-2026</v>
          </cell>
          <cell r="H406" t="e">
            <v>#N/A</v>
          </cell>
          <cell r="I406" t="e">
            <v>#N/A</v>
          </cell>
          <cell r="K406">
            <v>0</v>
          </cell>
          <cell r="L406" t="e">
            <v>#N/A</v>
          </cell>
          <cell r="M406" t="e">
            <v>#N/A</v>
          </cell>
          <cell r="N406" t="e">
            <v>#N/A</v>
          </cell>
          <cell r="O406" t="e">
            <v>#N/A</v>
          </cell>
          <cell r="P406">
            <v>46192</v>
          </cell>
          <cell r="Q406" t="e">
            <v>#N/A</v>
          </cell>
          <cell r="R406" t="e">
            <v>#N/A</v>
          </cell>
          <cell r="S406" t="e">
            <v>#N/A</v>
          </cell>
          <cell r="T406" t="e">
            <v>#N/A</v>
          </cell>
          <cell r="U406" t="e">
            <v>#N/A</v>
          </cell>
          <cell r="V406" t="e">
            <v>#N/A</v>
          </cell>
          <cell r="W406" t="e">
            <v>#N/A</v>
          </cell>
          <cell r="X406" t="e">
            <v>#N/A</v>
          </cell>
          <cell r="Y406" t="e">
            <v>#N/A</v>
          </cell>
          <cell r="Z406" t="e">
            <v>#N/A</v>
          </cell>
          <cell r="AC406" t="str">
            <v/>
          </cell>
          <cell r="AK406">
            <v>0</v>
          </cell>
          <cell r="AY406" t="str">
            <v>Cédula</v>
          </cell>
          <cell r="AZ406" t="e">
            <v>#N/A</v>
          </cell>
          <cell r="BA406" t="e">
            <v>#N/A</v>
          </cell>
          <cell r="BB406" t="e">
            <v>#N/A</v>
          </cell>
          <cell r="CJ406">
            <v>0</v>
          </cell>
          <cell r="CK406">
            <v>0</v>
          </cell>
          <cell r="CN406">
            <v>0</v>
          </cell>
          <cell r="CO406" t="e">
            <v>#N/A</v>
          </cell>
          <cell r="CP406" t="e">
            <v>#N/A</v>
          </cell>
          <cell r="CQ406" t="e">
            <v>#N/A</v>
          </cell>
          <cell r="CX406" t="e">
            <v>#N/A</v>
          </cell>
          <cell r="CY406">
            <v>0</v>
          </cell>
          <cell r="CZ406" t="e">
            <v>#N/A</v>
          </cell>
        </row>
        <row r="407">
          <cell r="D407" t="str">
            <v>409-2026</v>
          </cell>
          <cell r="H407" t="e">
            <v>#N/A</v>
          </cell>
          <cell r="I407" t="e">
            <v>#N/A</v>
          </cell>
          <cell r="K407">
            <v>0</v>
          </cell>
          <cell r="L407" t="e">
            <v>#N/A</v>
          </cell>
          <cell r="M407" t="e">
            <v>#N/A</v>
          </cell>
          <cell r="N407" t="e">
            <v>#N/A</v>
          </cell>
          <cell r="O407" t="e">
            <v>#N/A</v>
          </cell>
          <cell r="P407">
            <v>46192</v>
          </cell>
          <cell r="Q407" t="e">
            <v>#N/A</v>
          </cell>
          <cell r="R407" t="e">
            <v>#N/A</v>
          </cell>
          <cell r="S407" t="e">
            <v>#N/A</v>
          </cell>
          <cell r="T407" t="e">
            <v>#N/A</v>
          </cell>
          <cell r="U407" t="e">
            <v>#N/A</v>
          </cell>
          <cell r="V407" t="e">
            <v>#N/A</v>
          </cell>
          <cell r="W407" t="e">
            <v>#N/A</v>
          </cell>
          <cell r="X407" t="e">
            <v>#N/A</v>
          </cell>
          <cell r="Y407" t="e">
            <v>#N/A</v>
          </cell>
          <cell r="Z407" t="e">
            <v>#N/A</v>
          </cell>
          <cell r="AC407" t="str">
            <v/>
          </cell>
          <cell r="AK407">
            <v>0</v>
          </cell>
          <cell r="AY407" t="str">
            <v>Cédula</v>
          </cell>
          <cell r="AZ407" t="e">
            <v>#N/A</v>
          </cell>
          <cell r="BA407" t="e">
            <v>#N/A</v>
          </cell>
          <cell r="BB407" t="e">
            <v>#N/A</v>
          </cell>
          <cell r="CJ407">
            <v>0</v>
          </cell>
          <cell r="CK407">
            <v>0</v>
          </cell>
          <cell r="CN407">
            <v>0</v>
          </cell>
          <cell r="CO407" t="e">
            <v>#N/A</v>
          </cell>
          <cell r="CP407" t="e">
            <v>#N/A</v>
          </cell>
          <cell r="CQ407" t="e">
            <v>#N/A</v>
          </cell>
          <cell r="CX407" t="e">
            <v>#N/A</v>
          </cell>
          <cell r="CY407">
            <v>0</v>
          </cell>
          <cell r="CZ407" t="e">
            <v>#N/A</v>
          </cell>
        </row>
        <row r="408">
          <cell r="D408" t="str">
            <v>410-2026</v>
          </cell>
          <cell r="H408" t="e">
            <v>#N/A</v>
          </cell>
          <cell r="I408" t="e">
            <v>#N/A</v>
          </cell>
          <cell r="K408">
            <v>0</v>
          </cell>
          <cell r="L408" t="e">
            <v>#N/A</v>
          </cell>
          <cell r="M408" t="e">
            <v>#N/A</v>
          </cell>
          <cell r="N408" t="e">
            <v>#N/A</v>
          </cell>
          <cell r="O408" t="e">
            <v>#N/A</v>
          </cell>
          <cell r="P408">
            <v>46192</v>
          </cell>
          <cell r="Q408" t="e">
            <v>#N/A</v>
          </cell>
          <cell r="R408" t="e">
            <v>#N/A</v>
          </cell>
          <cell r="S408" t="e">
            <v>#N/A</v>
          </cell>
          <cell r="T408" t="e">
            <v>#N/A</v>
          </cell>
          <cell r="U408" t="e">
            <v>#N/A</v>
          </cell>
          <cell r="V408" t="e">
            <v>#N/A</v>
          </cell>
          <cell r="W408" t="e">
            <v>#N/A</v>
          </cell>
          <cell r="X408" t="e">
            <v>#N/A</v>
          </cell>
          <cell r="Y408" t="e">
            <v>#N/A</v>
          </cell>
          <cell r="Z408" t="e">
            <v>#N/A</v>
          </cell>
          <cell r="AC408" t="str">
            <v/>
          </cell>
          <cell r="AK408">
            <v>0</v>
          </cell>
          <cell r="AY408" t="str">
            <v>Cédula</v>
          </cell>
          <cell r="AZ408" t="e">
            <v>#N/A</v>
          </cell>
          <cell r="BA408" t="e">
            <v>#N/A</v>
          </cell>
          <cell r="BB408" t="e">
            <v>#N/A</v>
          </cell>
          <cell r="CJ408">
            <v>0</v>
          </cell>
          <cell r="CK408">
            <v>0</v>
          </cell>
          <cell r="CN408">
            <v>0</v>
          </cell>
          <cell r="CO408" t="e">
            <v>#N/A</v>
          </cell>
          <cell r="CP408" t="e">
            <v>#N/A</v>
          </cell>
          <cell r="CQ408" t="e">
            <v>#N/A</v>
          </cell>
          <cell r="CX408" t="e">
            <v>#N/A</v>
          </cell>
          <cell r="CY408">
            <v>0</v>
          </cell>
          <cell r="CZ408" t="e">
            <v>#N/A</v>
          </cell>
        </row>
        <row r="409">
          <cell r="D409" t="str">
            <v>411-2026</v>
          </cell>
          <cell r="H409" t="e">
            <v>#N/A</v>
          </cell>
          <cell r="I409" t="e">
            <v>#N/A</v>
          </cell>
          <cell r="K409">
            <v>0</v>
          </cell>
          <cell r="L409" t="e">
            <v>#N/A</v>
          </cell>
          <cell r="M409" t="e">
            <v>#N/A</v>
          </cell>
          <cell r="N409" t="e">
            <v>#N/A</v>
          </cell>
          <cell r="O409" t="e">
            <v>#N/A</v>
          </cell>
          <cell r="P409">
            <v>46192</v>
          </cell>
          <cell r="Q409" t="e">
            <v>#N/A</v>
          </cell>
          <cell r="R409" t="e">
            <v>#N/A</v>
          </cell>
          <cell r="S409" t="e">
            <v>#N/A</v>
          </cell>
          <cell r="T409" t="e">
            <v>#N/A</v>
          </cell>
          <cell r="U409" t="e">
            <v>#N/A</v>
          </cell>
          <cell r="V409" t="e">
            <v>#N/A</v>
          </cell>
          <cell r="W409" t="e">
            <v>#N/A</v>
          </cell>
          <cell r="X409" t="e">
            <v>#N/A</v>
          </cell>
          <cell r="Y409" t="e">
            <v>#N/A</v>
          </cell>
          <cell r="Z409" t="e">
            <v>#N/A</v>
          </cell>
          <cell r="AC409" t="str">
            <v/>
          </cell>
          <cell r="AK409">
            <v>0</v>
          </cell>
          <cell r="AY409" t="str">
            <v>Cédula</v>
          </cell>
          <cell r="AZ409" t="e">
            <v>#N/A</v>
          </cell>
          <cell r="BA409" t="e">
            <v>#N/A</v>
          </cell>
          <cell r="BB409" t="e">
            <v>#N/A</v>
          </cell>
          <cell r="CJ409">
            <v>0</v>
          </cell>
          <cell r="CK409">
            <v>0</v>
          </cell>
          <cell r="CN409">
            <v>0</v>
          </cell>
          <cell r="CO409" t="e">
            <v>#N/A</v>
          </cell>
          <cell r="CP409" t="e">
            <v>#N/A</v>
          </cell>
          <cell r="CQ409" t="e">
            <v>#N/A</v>
          </cell>
          <cell r="CX409" t="e">
            <v>#N/A</v>
          </cell>
          <cell r="CY409">
            <v>0</v>
          </cell>
          <cell r="CZ409" t="e">
            <v>#N/A</v>
          </cell>
        </row>
        <row r="410">
          <cell r="D410" t="str">
            <v>412-2026</v>
          </cell>
          <cell r="H410" t="e">
            <v>#N/A</v>
          </cell>
          <cell r="I410" t="e">
            <v>#N/A</v>
          </cell>
          <cell r="K410">
            <v>0</v>
          </cell>
          <cell r="L410" t="e">
            <v>#N/A</v>
          </cell>
          <cell r="M410" t="e">
            <v>#N/A</v>
          </cell>
          <cell r="N410" t="e">
            <v>#N/A</v>
          </cell>
          <cell r="O410" t="e">
            <v>#N/A</v>
          </cell>
          <cell r="P410">
            <v>46192</v>
          </cell>
          <cell r="Q410" t="e">
            <v>#N/A</v>
          </cell>
          <cell r="R410" t="e">
            <v>#N/A</v>
          </cell>
          <cell r="S410" t="e">
            <v>#N/A</v>
          </cell>
          <cell r="T410" t="e">
            <v>#N/A</v>
          </cell>
          <cell r="U410" t="e">
            <v>#N/A</v>
          </cell>
          <cell r="V410" t="e">
            <v>#N/A</v>
          </cell>
          <cell r="W410" t="e">
            <v>#N/A</v>
          </cell>
          <cell r="X410" t="e">
            <v>#N/A</v>
          </cell>
          <cell r="Y410" t="e">
            <v>#N/A</v>
          </cell>
          <cell r="Z410" t="e">
            <v>#N/A</v>
          </cell>
          <cell r="AC410" t="str">
            <v/>
          </cell>
          <cell r="AK410">
            <v>0</v>
          </cell>
          <cell r="AY410" t="str">
            <v>Cédula</v>
          </cell>
          <cell r="AZ410" t="e">
            <v>#N/A</v>
          </cell>
          <cell r="BA410" t="e">
            <v>#N/A</v>
          </cell>
          <cell r="BB410" t="e">
            <v>#N/A</v>
          </cell>
          <cell r="CJ410">
            <v>0</v>
          </cell>
          <cell r="CK410">
            <v>0</v>
          </cell>
          <cell r="CN410">
            <v>0</v>
          </cell>
          <cell r="CO410" t="e">
            <v>#N/A</v>
          </cell>
          <cell r="CP410" t="e">
            <v>#N/A</v>
          </cell>
          <cell r="CQ410" t="e">
            <v>#N/A</v>
          </cell>
          <cell r="CX410" t="e">
            <v>#N/A</v>
          </cell>
          <cell r="CY410">
            <v>0</v>
          </cell>
          <cell r="CZ410" t="e">
            <v>#N/A</v>
          </cell>
        </row>
        <row r="411">
          <cell r="D411" t="str">
            <v>413-2026</v>
          </cell>
          <cell r="H411" t="e">
            <v>#N/A</v>
          </cell>
          <cell r="I411" t="e">
            <v>#N/A</v>
          </cell>
          <cell r="K411">
            <v>0</v>
          </cell>
          <cell r="L411" t="e">
            <v>#N/A</v>
          </cell>
          <cell r="M411" t="e">
            <v>#N/A</v>
          </cell>
          <cell r="N411" t="e">
            <v>#N/A</v>
          </cell>
          <cell r="O411" t="e">
            <v>#N/A</v>
          </cell>
          <cell r="P411">
            <v>46192</v>
          </cell>
          <cell r="Q411" t="e">
            <v>#N/A</v>
          </cell>
          <cell r="R411" t="e">
            <v>#N/A</v>
          </cell>
          <cell r="S411" t="e">
            <v>#N/A</v>
          </cell>
          <cell r="T411" t="e">
            <v>#N/A</v>
          </cell>
          <cell r="U411" t="e">
            <v>#N/A</v>
          </cell>
          <cell r="V411" t="e">
            <v>#N/A</v>
          </cell>
          <cell r="W411" t="e">
            <v>#N/A</v>
          </cell>
          <cell r="X411" t="e">
            <v>#N/A</v>
          </cell>
          <cell r="Y411" t="e">
            <v>#N/A</v>
          </cell>
          <cell r="Z411" t="e">
            <v>#N/A</v>
          </cell>
          <cell r="AC411" t="str">
            <v/>
          </cell>
          <cell r="AK411">
            <v>0</v>
          </cell>
          <cell r="AY411" t="str">
            <v>Cédula</v>
          </cell>
          <cell r="AZ411" t="e">
            <v>#N/A</v>
          </cell>
          <cell r="BA411" t="e">
            <v>#N/A</v>
          </cell>
          <cell r="BB411" t="e">
            <v>#N/A</v>
          </cell>
          <cell r="CJ411">
            <v>0</v>
          </cell>
          <cell r="CK411">
            <v>0</v>
          </cell>
          <cell r="CN411">
            <v>0</v>
          </cell>
          <cell r="CO411" t="e">
            <v>#N/A</v>
          </cell>
          <cell r="CP411" t="e">
            <v>#N/A</v>
          </cell>
          <cell r="CQ411" t="e">
            <v>#N/A</v>
          </cell>
          <cell r="CX411" t="e">
            <v>#N/A</v>
          </cell>
          <cell r="CY411">
            <v>0</v>
          </cell>
          <cell r="CZ411" t="e">
            <v>#N/A</v>
          </cell>
        </row>
        <row r="412">
          <cell r="D412" t="str">
            <v>414-2026</v>
          </cell>
          <cell r="H412" t="e">
            <v>#N/A</v>
          </cell>
          <cell r="I412" t="e">
            <v>#N/A</v>
          </cell>
          <cell r="K412">
            <v>0</v>
          </cell>
          <cell r="L412" t="e">
            <v>#N/A</v>
          </cell>
          <cell r="M412" t="e">
            <v>#N/A</v>
          </cell>
          <cell r="N412" t="e">
            <v>#N/A</v>
          </cell>
          <cell r="O412" t="e">
            <v>#N/A</v>
          </cell>
          <cell r="P412">
            <v>46192</v>
          </cell>
          <cell r="Q412" t="e">
            <v>#N/A</v>
          </cell>
          <cell r="R412" t="e">
            <v>#N/A</v>
          </cell>
          <cell r="S412" t="e">
            <v>#N/A</v>
          </cell>
          <cell r="T412" t="e">
            <v>#N/A</v>
          </cell>
          <cell r="U412" t="e">
            <v>#N/A</v>
          </cell>
          <cell r="V412" t="e">
            <v>#N/A</v>
          </cell>
          <cell r="W412" t="e">
            <v>#N/A</v>
          </cell>
          <cell r="X412" t="e">
            <v>#N/A</v>
          </cell>
          <cell r="Y412" t="e">
            <v>#N/A</v>
          </cell>
          <cell r="Z412" t="e">
            <v>#N/A</v>
          </cell>
          <cell r="AC412" t="str">
            <v/>
          </cell>
          <cell r="AK412">
            <v>0</v>
          </cell>
          <cell r="AY412" t="str">
            <v>Cédula</v>
          </cell>
          <cell r="AZ412" t="e">
            <v>#N/A</v>
          </cell>
          <cell r="BA412" t="e">
            <v>#N/A</v>
          </cell>
          <cell r="BB412" t="e">
            <v>#N/A</v>
          </cell>
          <cell r="CJ412">
            <v>0</v>
          </cell>
          <cell r="CK412">
            <v>0</v>
          </cell>
          <cell r="CN412">
            <v>0</v>
          </cell>
          <cell r="CO412" t="e">
            <v>#N/A</v>
          </cell>
          <cell r="CP412" t="e">
            <v>#N/A</v>
          </cell>
          <cell r="CQ412" t="e">
            <v>#N/A</v>
          </cell>
          <cell r="CX412" t="e">
            <v>#N/A</v>
          </cell>
          <cell r="CY412">
            <v>0</v>
          </cell>
          <cell r="CZ412" t="e">
            <v>#N/A</v>
          </cell>
        </row>
        <row r="413">
          <cell r="D413" t="str">
            <v>415-2026</v>
          </cell>
          <cell r="H413" t="e">
            <v>#N/A</v>
          </cell>
          <cell r="I413" t="e">
            <v>#N/A</v>
          </cell>
          <cell r="K413">
            <v>0</v>
          </cell>
          <cell r="L413" t="e">
            <v>#N/A</v>
          </cell>
          <cell r="M413" t="e">
            <v>#N/A</v>
          </cell>
          <cell r="N413" t="e">
            <v>#N/A</v>
          </cell>
          <cell r="O413" t="e">
            <v>#N/A</v>
          </cell>
          <cell r="P413">
            <v>46192</v>
          </cell>
          <cell r="Q413" t="e">
            <v>#N/A</v>
          </cell>
          <cell r="R413" t="e">
            <v>#N/A</v>
          </cell>
          <cell r="S413" t="e">
            <v>#N/A</v>
          </cell>
          <cell r="T413" t="e">
            <v>#N/A</v>
          </cell>
          <cell r="U413" t="e">
            <v>#N/A</v>
          </cell>
          <cell r="V413" t="e">
            <v>#N/A</v>
          </cell>
          <cell r="W413" t="e">
            <v>#N/A</v>
          </cell>
          <cell r="X413" t="e">
            <v>#N/A</v>
          </cell>
          <cell r="Y413" t="e">
            <v>#N/A</v>
          </cell>
          <cell r="Z413" t="e">
            <v>#N/A</v>
          </cell>
          <cell r="AC413" t="str">
            <v/>
          </cell>
          <cell r="AK413">
            <v>0</v>
          </cell>
          <cell r="AY413" t="str">
            <v>Cédula</v>
          </cell>
          <cell r="AZ413" t="e">
            <v>#N/A</v>
          </cell>
          <cell r="BA413" t="e">
            <v>#N/A</v>
          </cell>
          <cell r="BB413" t="e">
            <v>#N/A</v>
          </cell>
          <cell r="CJ413">
            <v>0</v>
          </cell>
          <cell r="CK413">
            <v>0</v>
          </cell>
          <cell r="CN413">
            <v>0</v>
          </cell>
          <cell r="CO413" t="e">
            <v>#N/A</v>
          </cell>
          <cell r="CP413" t="e">
            <v>#N/A</v>
          </cell>
          <cell r="CQ413" t="e">
            <v>#N/A</v>
          </cell>
          <cell r="CX413" t="e">
            <v>#N/A</v>
          </cell>
          <cell r="CY413">
            <v>0</v>
          </cell>
          <cell r="CZ413" t="e">
            <v>#N/A</v>
          </cell>
        </row>
        <row r="414">
          <cell r="D414" t="str">
            <v>416-2026</v>
          </cell>
          <cell r="H414" t="e">
            <v>#N/A</v>
          </cell>
          <cell r="I414" t="e">
            <v>#N/A</v>
          </cell>
          <cell r="K414">
            <v>0</v>
          </cell>
          <cell r="L414" t="e">
            <v>#N/A</v>
          </cell>
          <cell r="M414" t="e">
            <v>#N/A</v>
          </cell>
          <cell r="N414" t="e">
            <v>#N/A</v>
          </cell>
          <cell r="O414" t="e">
            <v>#N/A</v>
          </cell>
          <cell r="P414">
            <v>46192</v>
          </cell>
          <cell r="Q414" t="e">
            <v>#N/A</v>
          </cell>
          <cell r="R414" t="e">
            <v>#N/A</v>
          </cell>
          <cell r="S414" t="e">
            <v>#N/A</v>
          </cell>
          <cell r="T414" t="e">
            <v>#N/A</v>
          </cell>
          <cell r="U414" t="e">
            <v>#N/A</v>
          </cell>
          <cell r="V414" t="e">
            <v>#N/A</v>
          </cell>
          <cell r="W414" t="e">
            <v>#N/A</v>
          </cell>
          <cell r="X414" t="e">
            <v>#N/A</v>
          </cell>
          <cell r="Y414" t="e">
            <v>#N/A</v>
          </cell>
          <cell r="Z414" t="e">
            <v>#N/A</v>
          </cell>
          <cell r="AC414" t="str">
            <v/>
          </cell>
          <cell r="AK414">
            <v>0</v>
          </cell>
          <cell r="AY414" t="str">
            <v>Cédula</v>
          </cell>
          <cell r="AZ414" t="e">
            <v>#N/A</v>
          </cell>
          <cell r="BA414" t="e">
            <v>#N/A</v>
          </cell>
          <cell r="BB414" t="e">
            <v>#N/A</v>
          </cell>
          <cell r="CJ414">
            <v>0</v>
          </cell>
          <cell r="CK414">
            <v>0</v>
          </cell>
          <cell r="CN414">
            <v>0</v>
          </cell>
          <cell r="CO414" t="e">
            <v>#N/A</v>
          </cell>
          <cell r="CP414" t="e">
            <v>#N/A</v>
          </cell>
          <cell r="CQ414" t="e">
            <v>#N/A</v>
          </cell>
          <cell r="CX414" t="e">
            <v>#N/A</v>
          </cell>
          <cell r="CY414">
            <v>0</v>
          </cell>
          <cell r="CZ414" t="e">
            <v>#N/A</v>
          </cell>
        </row>
        <row r="415">
          <cell r="D415" t="str">
            <v>417-2026</v>
          </cell>
          <cell r="H415" t="e">
            <v>#N/A</v>
          </cell>
          <cell r="I415" t="e">
            <v>#N/A</v>
          </cell>
          <cell r="K415">
            <v>0</v>
          </cell>
          <cell r="L415" t="e">
            <v>#N/A</v>
          </cell>
          <cell r="M415" t="e">
            <v>#N/A</v>
          </cell>
          <cell r="N415" t="e">
            <v>#N/A</v>
          </cell>
          <cell r="O415" t="e">
            <v>#N/A</v>
          </cell>
          <cell r="P415">
            <v>46192</v>
          </cell>
          <cell r="Q415" t="e">
            <v>#N/A</v>
          </cell>
          <cell r="R415" t="e">
            <v>#N/A</v>
          </cell>
          <cell r="S415" t="e">
            <v>#N/A</v>
          </cell>
          <cell r="T415" t="e">
            <v>#N/A</v>
          </cell>
          <cell r="U415" t="e">
            <v>#N/A</v>
          </cell>
          <cell r="V415" t="e">
            <v>#N/A</v>
          </cell>
          <cell r="W415" t="e">
            <v>#N/A</v>
          </cell>
          <cell r="X415" t="e">
            <v>#N/A</v>
          </cell>
          <cell r="Y415" t="e">
            <v>#N/A</v>
          </cell>
          <cell r="Z415" t="e">
            <v>#N/A</v>
          </cell>
          <cell r="AC415" t="str">
            <v/>
          </cell>
          <cell r="AK415">
            <v>0</v>
          </cell>
          <cell r="AY415" t="str">
            <v>Cédula</v>
          </cell>
          <cell r="AZ415" t="e">
            <v>#N/A</v>
          </cell>
          <cell r="BA415" t="e">
            <v>#N/A</v>
          </cell>
          <cell r="BB415" t="e">
            <v>#N/A</v>
          </cell>
          <cell r="CJ415">
            <v>0</v>
          </cell>
          <cell r="CK415">
            <v>0</v>
          </cell>
          <cell r="CN415">
            <v>0</v>
          </cell>
          <cell r="CO415" t="e">
            <v>#N/A</v>
          </cell>
          <cell r="CP415" t="e">
            <v>#N/A</v>
          </cell>
          <cell r="CQ415" t="e">
            <v>#N/A</v>
          </cell>
          <cell r="CX415" t="e">
            <v>#N/A</v>
          </cell>
          <cell r="CY415">
            <v>0</v>
          </cell>
          <cell r="CZ415" t="e">
            <v>#N/A</v>
          </cell>
        </row>
        <row r="416">
          <cell r="D416" t="str">
            <v>418-2026</v>
          </cell>
          <cell r="H416" t="e">
            <v>#N/A</v>
          </cell>
          <cell r="I416" t="e">
            <v>#N/A</v>
          </cell>
          <cell r="K416">
            <v>0</v>
          </cell>
          <cell r="L416" t="e">
            <v>#N/A</v>
          </cell>
          <cell r="M416" t="e">
            <v>#N/A</v>
          </cell>
          <cell r="N416" t="e">
            <v>#N/A</v>
          </cell>
          <cell r="O416" t="e">
            <v>#N/A</v>
          </cell>
          <cell r="P416">
            <v>46192</v>
          </cell>
          <cell r="Q416" t="e">
            <v>#N/A</v>
          </cell>
          <cell r="R416" t="e">
            <v>#N/A</v>
          </cell>
          <cell r="S416" t="e">
            <v>#N/A</v>
          </cell>
          <cell r="T416" t="e">
            <v>#N/A</v>
          </cell>
          <cell r="U416" t="e">
            <v>#N/A</v>
          </cell>
          <cell r="V416" t="e">
            <v>#N/A</v>
          </cell>
          <cell r="W416" t="e">
            <v>#N/A</v>
          </cell>
          <cell r="X416" t="e">
            <v>#N/A</v>
          </cell>
          <cell r="Y416" t="e">
            <v>#N/A</v>
          </cell>
          <cell r="Z416" t="e">
            <v>#N/A</v>
          </cell>
          <cell r="AC416" t="str">
            <v/>
          </cell>
          <cell r="AK416">
            <v>0</v>
          </cell>
          <cell r="AY416" t="str">
            <v>Cédula</v>
          </cell>
          <cell r="AZ416" t="e">
            <v>#N/A</v>
          </cell>
          <cell r="BA416" t="e">
            <v>#N/A</v>
          </cell>
          <cell r="BB416" t="e">
            <v>#N/A</v>
          </cell>
          <cell r="CJ416">
            <v>0</v>
          </cell>
          <cell r="CK416">
            <v>0</v>
          </cell>
          <cell r="CN416">
            <v>0</v>
          </cell>
          <cell r="CO416" t="e">
            <v>#N/A</v>
          </cell>
          <cell r="CP416" t="e">
            <v>#N/A</v>
          </cell>
          <cell r="CQ416" t="e">
            <v>#N/A</v>
          </cell>
          <cell r="CX416" t="e">
            <v>#N/A</v>
          </cell>
          <cell r="CY416">
            <v>0</v>
          </cell>
          <cell r="CZ416" t="e">
            <v>#N/A</v>
          </cell>
        </row>
        <row r="417">
          <cell r="D417" t="str">
            <v>419-2026</v>
          </cell>
          <cell r="H417" t="e">
            <v>#N/A</v>
          </cell>
          <cell r="I417" t="e">
            <v>#N/A</v>
          </cell>
          <cell r="K417">
            <v>0</v>
          </cell>
          <cell r="L417" t="e">
            <v>#N/A</v>
          </cell>
          <cell r="M417" t="e">
            <v>#N/A</v>
          </cell>
          <cell r="N417" t="e">
            <v>#N/A</v>
          </cell>
          <cell r="O417" t="e">
            <v>#N/A</v>
          </cell>
          <cell r="P417">
            <v>46192</v>
          </cell>
          <cell r="Q417" t="e">
            <v>#N/A</v>
          </cell>
          <cell r="R417" t="e">
            <v>#N/A</v>
          </cell>
          <cell r="S417" t="e">
            <v>#N/A</v>
          </cell>
          <cell r="T417" t="e">
            <v>#N/A</v>
          </cell>
          <cell r="U417" t="e">
            <v>#N/A</v>
          </cell>
          <cell r="V417" t="e">
            <v>#N/A</v>
          </cell>
          <cell r="W417" t="e">
            <v>#N/A</v>
          </cell>
          <cell r="X417" t="e">
            <v>#N/A</v>
          </cell>
          <cell r="Y417" t="e">
            <v>#N/A</v>
          </cell>
          <cell r="Z417" t="e">
            <v>#N/A</v>
          </cell>
          <cell r="AC417" t="str">
            <v/>
          </cell>
          <cell r="AK417">
            <v>0</v>
          </cell>
          <cell r="AY417" t="str">
            <v>Cédula</v>
          </cell>
          <cell r="AZ417" t="e">
            <v>#N/A</v>
          </cell>
          <cell r="BA417" t="e">
            <v>#N/A</v>
          </cell>
          <cell r="BB417" t="e">
            <v>#N/A</v>
          </cell>
          <cell r="CJ417">
            <v>0</v>
          </cell>
          <cell r="CK417">
            <v>0</v>
          </cell>
          <cell r="CN417">
            <v>0</v>
          </cell>
          <cell r="CO417" t="e">
            <v>#N/A</v>
          </cell>
          <cell r="CP417" t="e">
            <v>#N/A</v>
          </cell>
          <cell r="CQ417" t="e">
            <v>#N/A</v>
          </cell>
          <cell r="CX417" t="e">
            <v>#N/A</v>
          </cell>
          <cell r="CY417">
            <v>0</v>
          </cell>
          <cell r="CZ417" t="e">
            <v>#N/A</v>
          </cell>
        </row>
        <row r="418">
          <cell r="D418" t="str">
            <v>420-2026</v>
          </cell>
          <cell r="H418" t="e">
            <v>#N/A</v>
          </cell>
          <cell r="I418" t="e">
            <v>#N/A</v>
          </cell>
          <cell r="K418">
            <v>0</v>
          </cell>
          <cell r="L418" t="e">
            <v>#N/A</v>
          </cell>
          <cell r="M418" t="e">
            <v>#N/A</v>
          </cell>
          <cell r="N418" t="e">
            <v>#N/A</v>
          </cell>
          <cell r="O418" t="e">
            <v>#N/A</v>
          </cell>
          <cell r="P418">
            <v>46192</v>
          </cell>
          <cell r="Q418" t="e">
            <v>#N/A</v>
          </cell>
          <cell r="R418" t="e">
            <v>#N/A</v>
          </cell>
          <cell r="S418" t="e">
            <v>#N/A</v>
          </cell>
          <cell r="T418" t="e">
            <v>#N/A</v>
          </cell>
          <cell r="U418" t="e">
            <v>#N/A</v>
          </cell>
          <cell r="V418" t="e">
            <v>#N/A</v>
          </cell>
          <cell r="W418" t="e">
            <v>#N/A</v>
          </cell>
          <cell r="X418" t="e">
            <v>#N/A</v>
          </cell>
          <cell r="Y418" t="e">
            <v>#N/A</v>
          </cell>
          <cell r="Z418" t="e">
            <v>#N/A</v>
          </cell>
          <cell r="AC418" t="str">
            <v/>
          </cell>
          <cell r="AK418">
            <v>0</v>
          </cell>
          <cell r="AY418" t="str">
            <v>Cédula</v>
          </cell>
          <cell r="AZ418" t="e">
            <v>#N/A</v>
          </cell>
          <cell r="BA418" t="e">
            <v>#N/A</v>
          </cell>
          <cell r="BB418" t="e">
            <v>#N/A</v>
          </cell>
          <cell r="CJ418">
            <v>0</v>
          </cell>
          <cell r="CK418">
            <v>0</v>
          </cell>
          <cell r="CN418">
            <v>0</v>
          </cell>
          <cell r="CO418" t="e">
            <v>#N/A</v>
          </cell>
          <cell r="CP418" t="e">
            <v>#N/A</v>
          </cell>
          <cell r="CQ418" t="e">
            <v>#N/A</v>
          </cell>
          <cell r="CX418" t="e">
            <v>#N/A</v>
          </cell>
          <cell r="CY418">
            <v>0</v>
          </cell>
          <cell r="CZ418" t="e">
            <v>#N/A</v>
          </cell>
        </row>
        <row r="419">
          <cell r="D419" t="str">
            <v>421-2026</v>
          </cell>
          <cell r="H419" t="e">
            <v>#N/A</v>
          </cell>
          <cell r="I419" t="e">
            <v>#N/A</v>
          </cell>
          <cell r="K419">
            <v>0</v>
          </cell>
          <cell r="L419" t="e">
            <v>#N/A</v>
          </cell>
          <cell r="M419" t="e">
            <v>#N/A</v>
          </cell>
          <cell r="N419" t="e">
            <v>#N/A</v>
          </cell>
          <cell r="O419" t="e">
            <v>#N/A</v>
          </cell>
          <cell r="P419">
            <v>46192</v>
          </cell>
          <cell r="Q419" t="e">
            <v>#N/A</v>
          </cell>
          <cell r="R419" t="e">
            <v>#N/A</v>
          </cell>
          <cell r="S419" t="e">
            <v>#N/A</v>
          </cell>
          <cell r="T419" t="e">
            <v>#N/A</v>
          </cell>
          <cell r="U419" t="e">
            <v>#N/A</v>
          </cell>
          <cell r="V419" t="e">
            <v>#N/A</v>
          </cell>
          <cell r="W419" t="e">
            <v>#N/A</v>
          </cell>
          <cell r="X419" t="e">
            <v>#N/A</v>
          </cell>
          <cell r="Y419" t="e">
            <v>#N/A</v>
          </cell>
          <cell r="Z419" t="e">
            <v>#N/A</v>
          </cell>
          <cell r="AC419" t="str">
            <v/>
          </cell>
          <cell r="AK419">
            <v>0</v>
          </cell>
          <cell r="AY419" t="str">
            <v>Cédula</v>
          </cell>
          <cell r="AZ419" t="e">
            <v>#N/A</v>
          </cell>
          <cell r="BA419" t="e">
            <v>#N/A</v>
          </cell>
          <cell r="BB419" t="e">
            <v>#N/A</v>
          </cell>
          <cell r="CJ419">
            <v>0</v>
          </cell>
          <cell r="CK419">
            <v>0</v>
          </cell>
          <cell r="CN419">
            <v>0</v>
          </cell>
          <cell r="CO419" t="e">
            <v>#N/A</v>
          </cell>
          <cell r="CP419" t="e">
            <v>#N/A</v>
          </cell>
          <cell r="CQ419" t="e">
            <v>#N/A</v>
          </cell>
          <cell r="CX419" t="e">
            <v>#N/A</v>
          </cell>
          <cell r="CY419">
            <v>0</v>
          </cell>
          <cell r="CZ419" t="e">
            <v>#N/A</v>
          </cell>
        </row>
        <row r="420">
          <cell r="D420" t="str">
            <v>422-2026</v>
          </cell>
          <cell r="H420" t="e">
            <v>#N/A</v>
          </cell>
          <cell r="I420" t="e">
            <v>#N/A</v>
          </cell>
          <cell r="K420">
            <v>0</v>
          </cell>
          <cell r="L420" t="e">
            <v>#N/A</v>
          </cell>
          <cell r="M420" t="e">
            <v>#N/A</v>
          </cell>
          <cell r="N420" t="e">
            <v>#N/A</v>
          </cell>
          <cell r="O420" t="e">
            <v>#N/A</v>
          </cell>
          <cell r="P420">
            <v>46192</v>
          </cell>
          <cell r="Q420" t="e">
            <v>#N/A</v>
          </cell>
          <cell r="R420" t="e">
            <v>#N/A</v>
          </cell>
          <cell r="S420" t="e">
            <v>#N/A</v>
          </cell>
          <cell r="T420" t="e">
            <v>#N/A</v>
          </cell>
          <cell r="U420" t="e">
            <v>#N/A</v>
          </cell>
          <cell r="V420" t="e">
            <v>#N/A</v>
          </cell>
          <cell r="W420" t="e">
            <v>#N/A</v>
          </cell>
          <cell r="X420" t="e">
            <v>#N/A</v>
          </cell>
          <cell r="Y420" t="e">
            <v>#N/A</v>
          </cell>
          <cell r="Z420" t="e">
            <v>#N/A</v>
          </cell>
          <cell r="AC420" t="str">
            <v/>
          </cell>
          <cell r="AK420">
            <v>0</v>
          </cell>
          <cell r="AY420" t="str">
            <v>Cédula</v>
          </cell>
          <cell r="AZ420" t="e">
            <v>#N/A</v>
          </cell>
          <cell r="BA420" t="e">
            <v>#N/A</v>
          </cell>
          <cell r="BB420" t="e">
            <v>#N/A</v>
          </cell>
          <cell r="CJ420">
            <v>0</v>
          </cell>
          <cell r="CK420">
            <v>0</v>
          </cell>
          <cell r="CN420">
            <v>0</v>
          </cell>
          <cell r="CO420" t="e">
            <v>#N/A</v>
          </cell>
          <cell r="CP420" t="e">
            <v>#N/A</v>
          </cell>
          <cell r="CQ420" t="e">
            <v>#N/A</v>
          </cell>
          <cell r="CX420" t="e">
            <v>#N/A</v>
          </cell>
          <cell r="CY420">
            <v>0</v>
          </cell>
          <cell r="CZ420" t="e">
            <v>#N/A</v>
          </cell>
        </row>
        <row r="421">
          <cell r="D421" t="str">
            <v>423-2026</v>
          </cell>
          <cell r="H421" t="e">
            <v>#N/A</v>
          </cell>
          <cell r="I421" t="e">
            <v>#N/A</v>
          </cell>
          <cell r="K421">
            <v>0</v>
          </cell>
          <cell r="L421" t="e">
            <v>#N/A</v>
          </cell>
          <cell r="M421" t="e">
            <v>#N/A</v>
          </cell>
          <cell r="N421" t="e">
            <v>#N/A</v>
          </cell>
          <cell r="O421" t="e">
            <v>#N/A</v>
          </cell>
          <cell r="P421">
            <v>46192</v>
          </cell>
          <cell r="Q421" t="e">
            <v>#N/A</v>
          </cell>
          <cell r="R421" t="e">
            <v>#N/A</v>
          </cell>
          <cell r="S421" t="e">
            <v>#N/A</v>
          </cell>
          <cell r="T421" t="e">
            <v>#N/A</v>
          </cell>
          <cell r="U421" t="e">
            <v>#N/A</v>
          </cell>
          <cell r="V421" t="e">
            <v>#N/A</v>
          </cell>
          <cell r="W421" t="e">
            <v>#N/A</v>
          </cell>
          <cell r="X421" t="e">
            <v>#N/A</v>
          </cell>
          <cell r="Y421" t="e">
            <v>#N/A</v>
          </cell>
          <cell r="Z421" t="e">
            <v>#N/A</v>
          </cell>
          <cell r="AC421" t="str">
            <v/>
          </cell>
          <cell r="AK421">
            <v>0</v>
          </cell>
          <cell r="AY421" t="str">
            <v>Cédula</v>
          </cell>
          <cell r="AZ421" t="e">
            <v>#N/A</v>
          </cell>
          <cell r="BA421" t="e">
            <v>#N/A</v>
          </cell>
          <cell r="BB421" t="e">
            <v>#N/A</v>
          </cell>
          <cell r="CJ421">
            <v>0</v>
          </cell>
          <cell r="CK421">
            <v>0</v>
          </cell>
          <cell r="CN421">
            <v>0</v>
          </cell>
          <cell r="CO421" t="e">
            <v>#N/A</v>
          </cell>
          <cell r="CP421" t="e">
            <v>#N/A</v>
          </cell>
          <cell r="CQ421" t="e">
            <v>#N/A</v>
          </cell>
          <cell r="CX421" t="e">
            <v>#N/A</v>
          </cell>
          <cell r="CY421">
            <v>0</v>
          </cell>
          <cell r="CZ421" t="e">
            <v>#N/A</v>
          </cell>
        </row>
        <row r="422">
          <cell r="D422" t="str">
            <v>424-2026</v>
          </cell>
          <cell r="H422" t="e">
            <v>#N/A</v>
          </cell>
          <cell r="I422" t="e">
            <v>#N/A</v>
          </cell>
          <cell r="K422">
            <v>0</v>
          </cell>
          <cell r="L422" t="e">
            <v>#N/A</v>
          </cell>
          <cell r="M422" t="e">
            <v>#N/A</v>
          </cell>
          <cell r="N422" t="e">
            <v>#N/A</v>
          </cell>
          <cell r="O422" t="e">
            <v>#N/A</v>
          </cell>
          <cell r="P422">
            <v>46192</v>
          </cell>
          <cell r="Q422" t="e">
            <v>#N/A</v>
          </cell>
          <cell r="R422" t="e">
            <v>#N/A</v>
          </cell>
          <cell r="S422" t="e">
            <v>#N/A</v>
          </cell>
          <cell r="T422" t="e">
            <v>#N/A</v>
          </cell>
          <cell r="U422" t="e">
            <v>#N/A</v>
          </cell>
          <cell r="V422" t="e">
            <v>#N/A</v>
          </cell>
          <cell r="W422" t="e">
            <v>#N/A</v>
          </cell>
          <cell r="X422" t="e">
            <v>#N/A</v>
          </cell>
          <cell r="Y422" t="e">
            <v>#N/A</v>
          </cell>
          <cell r="Z422" t="e">
            <v>#N/A</v>
          </cell>
          <cell r="AC422" t="str">
            <v/>
          </cell>
          <cell r="AK422">
            <v>0</v>
          </cell>
          <cell r="AY422" t="str">
            <v>Cédula</v>
          </cell>
          <cell r="AZ422" t="e">
            <v>#N/A</v>
          </cell>
          <cell r="BA422" t="e">
            <v>#N/A</v>
          </cell>
          <cell r="BB422" t="e">
            <v>#N/A</v>
          </cell>
          <cell r="CJ422">
            <v>0</v>
          </cell>
          <cell r="CK422">
            <v>0</v>
          </cell>
          <cell r="CN422">
            <v>0</v>
          </cell>
          <cell r="CO422" t="e">
            <v>#N/A</v>
          </cell>
          <cell r="CP422" t="e">
            <v>#N/A</v>
          </cell>
          <cell r="CQ422" t="e">
            <v>#N/A</v>
          </cell>
          <cell r="CX422" t="e">
            <v>#N/A</v>
          </cell>
          <cell r="CY422">
            <v>0</v>
          </cell>
          <cell r="CZ422" t="e">
            <v>#N/A</v>
          </cell>
        </row>
        <row r="423">
          <cell r="D423" t="str">
            <v>425-2026</v>
          </cell>
          <cell r="H423" t="e">
            <v>#N/A</v>
          </cell>
          <cell r="I423" t="e">
            <v>#N/A</v>
          </cell>
          <cell r="K423">
            <v>0</v>
          </cell>
          <cell r="L423" t="e">
            <v>#N/A</v>
          </cell>
          <cell r="M423" t="e">
            <v>#N/A</v>
          </cell>
          <cell r="N423" t="e">
            <v>#N/A</v>
          </cell>
          <cell r="O423" t="e">
            <v>#N/A</v>
          </cell>
          <cell r="P423">
            <v>46192</v>
          </cell>
          <cell r="Q423" t="e">
            <v>#N/A</v>
          </cell>
          <cell r="R423" t="e">
            <v>#N/A</v>
          </cell>
          <cell r="S423" t="e">
            <v>#N/A</v>
          </cell>
          <cell r="T423" t="e">
            <v>#N/A</v>
          </cell>
          <cell r="U423" t="e">
            <v>#N/A</v>
          </cell>
          <cell r="V423" t="e">
            <v>#N/A</v>
          </cell>
          <cell r="W423" t="e">
            <v>#N/A</v>
          </cell>
          <cell r="X423" t="e">
            <v>#N/A</v>
          </cell>
          <cell r="Y423" t="e">
            <v>#N/A</v>
          </cell>
          <cell r="Z423" t="e">
            <v>#N/A</v>
          </cell>
          <cell r="AC423" t="str">
            <v/>
          </cell>
          <cell r="AK423">
            <v>0</v>
          </cell>
          <cell r="AY423" t="str">
            <v>Cédula</v>
          </cell>
          <cell r="AZ423" t="e">
            <v>#N/A</v>
          </cell>
          <cell r="BA423" t="e">
            <v>#N/A</v>
          </cell>
          <cell r="BB423" t="e">
            <v>#N/A</v>
          </cell>
          <cell r="CJ423">
            <v>0</v>
          </cell>
          <cell r="CK423">
            <v>0</v>
          </cell>
          <cell r="CN423">
            <v>0</v>
          </cell>
          <cell r="CO423" t="e">
            <v>#N/A</v>
          </cell>
          <cell r="CP423" t="e">
            <v>#N/A</v>
          </cell>
          <cell r="CQ423" t="e">
            <v>#N/A</v>
          </cell>
          <cell r="CX423" t="e">
            <v>#N/A</v>
          </cell>
          <cell r="CY423">
            <v>0</v>
          </cell>
          <cell r="CZ423" t="e">
            <v>#N/A</v>
          </cell>
        </row>
        <row r="424">
          <cell r="D424" t="str">
            <v>426-2026</v>
          </cell>
          <cell r="H424" t="e">
            <v>#N/A</v>
          </cell>
          <cell r="I424" t="e">
            <v>#N/A</v>
          </cell>
          <cell r="K424">
            <v>0</v>
          </cell>
          <cell r="L424" t="e">
            <v>#N/A</v>
          </cell>
          <cell r="M424" t="e">
            <v>#N/A</v>
          </cell>
          <cell r="N424" t="e">
            <v>#N/A</v>
          </cell>
          <cell r="O424" t="e">
            <v>#N/A</v>
          </cell>
          <cell r="P424">
            <v>46192</v>
          </cell>
          <cell r="Q424" t="e">
            <v>#N/A</v>
          </cell>
          <cell r="R424" t="e">
            <v>#N/A</v>
          </cell>
          <cell r="S424" t="e">
            <v>#N/A</v>
          </cell>
          <cell r="T424" t="e">
            <v>#N/A</v>
          </cell>
          <cell r="U424" t="e">
            <v>#N/A</v>
          </cell>
          <cell r="V424" t="e">
            <v>#N/A</v>
          </cell>
          <cell r="W424" t="e">
            <v>#N/A</v>
          </cell>
          <cell r="X424" t="e">
            <v>#N/A</v>
          </cell>
          <cell r="Y424" t="e">
            <v>#N/A</v>
          </cell>
          <cell r="Z424" t="e">
            <v>#N/A</v>
          </cell>
          <cell r="AC424" t="str">
            <v/>
          </cell>
          <cell r="AK424">
            <v>0</v>
          </cell>
          <cell r="AY424" t="str">
            <v>Cédula</v>
          </cell>
          <cell r="AZ424" t="e">
            <v>#N/A</v>
          </cell>
          <cell r="BA424" t="e">
            <v>#N/A</v>
          </cell>
          <cell r="BB424" t="e">
            <v>#N/A</v>
          </cell>
          <cell r="CJ424">
            <v>0</v>
          </cell>
          <cell r="CK424">
            <v>0</v>
          </cell>
          <cell r="CN424">
            <v>0</v>
          </cell>
          <cell r="CO424" t="e">
            <v>#N/A</v>
          </cell>
          <cell r="CP424" t="e">
            <v>#N/A</v>
          </cell>
          <cell r="CQ424" t="e">
            <v>#N/A</v>
          </cell>
          <cell r="CX424" t="e">
            <v>#N/A</v>
          </cell>
          <cell r="CY424">
            <v>0</v>
          </cell>
          <cell r="CZ424" t="e">
            <v>#N/A</v>
          </cell>
        </row>
        <row r="425">
          <cell r="D425" t="str">
            <v>427-2026</v>
          </cell>
          <cell r="H425" t="e">
            <v>#N/A</v>
          </cell>
          <cell r="I425" t="e">
            <v>#N/A</v>
          </cell>
          <cell r="K425">
            <v>0</v>
          </cell>
          <cell r="L425" t="e">
            <v>#N/A</v>
          </cell>
          <cell r="M425" t="e">
            <v>#N/A</v>
          </cell>
          <cell r="N425" t="e">
            <v>#N/A</v>
          </cell>
          <cell r="O425" t="e">
            <v>#N/A</v>
          </cell>
          <cell r="P425">
            <v>46192</v>
          </cell>
          <cell r="Q425" t="e">
            <v>#N/A</v>
          </cell>
          <cell r="R425" t="e">
            <v>#N/A</v>
          </cell>
          <cell r="S425" t="e">
            <v>#N/A</v>
          </cell>
          <cell r="T425" t="e">
            <v>#N/A</v>
          </cell>
          <cell r="U425" t="e">
            <v>#N/A</v>
          </cell>
          <cell r="V425" t="e">
            <v>#N/A</v>
          </cell>
          <cell r="W425" t="e">
            <v>#N/A</v>
          </cell>
          <cell r="X425" t="e">
            <v>#N/A</v>
          </cell>
          <cell r="Y425" t="e">
            <v>#N/A</v>
          </cell>
          <cell r="Z425" t="e">
            <v>#N/A</v>
          </cell>
          <cell r="AC425" t="str">
            <v/>
          </cell>
          <cell r="AK425">
            <v>0</v>
          </cell>
          <cell r="AY425" t="str">
            <v>Cédula</v>
          </cell>
          <cell r="AZ425" t="e">
            <v>#N/A</v>
          </cell>
          <cell r="BA425" t="e">
            <v>#N/A</v>
          </cell>
          <cell r="BB425" t="e">
            <v>#N/A</v>
          </cell>
          <cell r="CJ425">
            <v>0</v>
          </cell>
          <cell r="CK425">
            <v>0</v>
          </cell>
          <cell r="CN425">
            <v>0</v>
          </cell>
          <cell r="CO425" t="e">
            <v>#N/A</v>
          </cell>
          <cell r="CP425" t="e">
            <v>#N/A</v>
          </cell>
          <cell r="CQ425" t="e">
            <v>#N/A</v>
          </cell>
          <cell r="CX425" t="e">
            <v>#N/A</v>
          </cell>
          <cell r="CY425">
            <v>0</v>
          </cell>
          <cell r="CZ425" t="e">
            <v>#N/A</v>
          </cell>
        </row>
        <row r="426">
          <cell r="D426" t="str">
            <v>428-2026</v>
          </cell>
          <cell r="H426" t="e">
            <v>#N/A</v>
          </cell>
          <cell r="I426" t="e">
            <v>#N/A</v>
          </cell>
          <cell r="K426">
            <v>0</v>
          </cell>
          <cell r="L426" t="e">
            <v>#N/A</v>
          </cell>
          <cell r="M426" t="e">
            <v>#N/A</v>
          </cell>
          <cell r="N426" t="e">
            <v>#N/A</v>
          </cell>
          <cell r="O426" t="e">
            <v>#N/A</v>
          </cell>
          <cell r="P426">
            <v>46192</v>
          </cell>
          <cell r="Q426" t="e">
            <v>#N/A</v>
          </cell>
          <cell r="R426" t="e">
            <v>#N/A</v>
          </cell>
          <cell r="S426" t="e">
            <v>#N/A</v>
          </cell>
          <cell r="T426" t="e">
            <v>#N/A</v>
          </cell>
          <cell r="U426" t="e">
            <v>#N/A</v>
          </cell>
          <cell r="V426" t="e">
            <v>#N/A</v>
          </cell>
          <cell r="W426" t="e">
            <v>#N/A</v>
          </cell>
          <cell r="X426" t="e">
            <v>#N/A</v>
          </cell>
          <cell r="Y426" t="e">
            <v>#N/A</v>
          </cell>
          <cell r="Z426" t="e">
            <v>#N/A</v>
          </cell>
          <cell r="AC426" t="str">
            <v/>
          </cell>
          <cell r="AK426">
            <v>0</v>
          </cell>
          <cell r="AY426" t="str">
            <v>Cédula</v>
          </cell>
          <cell r="AZ426" t="e">
            <v>#N/A</v>
          </cell>
          <cell r="BA426" t="e">
            <v>#N/A</v>
          </cell>
          <cell r="BB426" t="e">
            <v>#N/A</v>
          </cell>
          <cell r="CJ426">
            <v>0</v>
          </cell>
          <cell r="CK426">
            <v>0</v>
          </cell>
          <cell r="CN426">
            <v>0</v>
          </cell>
          <cell r="CO426" t="e">
            <v>#N/A</v>
          </cell>
          <cell r="CP426" t="e">
            <v>#N/A</v>
          </cell>
          <cell r="CQ426" t="e">
            <v>#N/A</v>
          </cell>
          <cell r="CX426" t="e">
            <v>#N/A</v>
          </cell>
          <cell r="CY426">
            <v>0</v>
          </cell>
          <cell r="CZ426" t="e">
            <v>#N/A</v>
          </cell>
        </row>
        <row r="427">
          <cell r="D427" t="str">
            <v>429-2026</v>
          </cell>
          <cell r="H427" t="e">
            <v>#N/A</v>
          </cell>
          <cell r="I427" t="e">
            <v>#N/A</v>
          </cell>
          <cell r="K427">
            <v>0</v>
          </cell>
          <cell r="L427" t="e">
            <v>#N/A</v>
          </cell>
          <cell r="M427" t="e">
            <v>#N/A</v>
          </cell>
          <cell r="N427" t="e">
            <v>#N/A</v>
          </cell>
          <cell r="O427" t="e">
            <v>#N/A</v>
          </cell>
          <cell r="P427">
            <v>46192</v>
          </cell>
          <cell r="Q427" t="e">
            <v>#N/A</v>
          </cell>
          <cell r="R427" t="e">
            <v>#N/A</v>
          </cell>
          <cell r="S427" t="e">
            <v>#N/A</v>
          </cell>
          <cell r="T427" t="e">
            <v>#N/A</v>
          </cell>
          <cell r="U427" t="e">
            <v>#N/A</v>
          </cell>
          <cell r="V427" t="e">
            <v>#N/A</v>
          </cell>
          <cell r="W427" t="e">
            <v>#N/A</v>
          </cell>
          <cell r="X427" t="e">
            <v>#N/A</v>
          </cell>
          <cell r="Y427" t="e">
            <v>#N/A</v>
          </cell>
          <cell r="Z427" t="e">
            <v>#N/A</v>
          </cell>
          <cell r="AC427" t="str">
            <v/>
          </cell>
          <cell r="AK427">
            <v>0</v>
          </cell>
          <cell r="AY427" t="str">
            <v>Cédula</v>
          </cell>
          <cell r="AZ427" t="e">
            <v>#N/A</v>
          </cell>
          <cell r="BA427" t="e">
            <v>#N/A</v>
          </cell>
          <cell r="BB427" t="e">
            <v>#N/A</v>
          </cell>
          <cell r="CJ427">
            <v>0</v>
          </cell>
          <cell r="CK427">
            <v>0</v>
          </cell>
          <cell r="CN427">
            <v>0</v>
          </cell>
          <cell r="CO427" t="e">
            <v>#N/A</v>
          </cell>
          <cell r="CP427" t="e">
            <v>#N/A</v>
          </cell>
          <cell r="CQ427" t="e">
            <v>#N/A</v>
          </cell>
          <cell r="CX427" t="e">
            <v>#N/A</v>
          </cell>
          <cell r="CY427">
            <v>0</v>
          </cell>
          <cell r="CZ427" t="e">
            <v>#N/A</v>
          </cell>
        </row>
        <row r="428">
          <cell r="D428" t="str">
            <v>430-2026</v>
          </cell>
          <cell r="H428" t="e">
            <v>#N/A</v>
          </cell>
          <cell r="I428" t="e">
            <v>#N/A</v>
          </cell>
          <cell r="K428">
            <v>0</v>
          </cell>
          <cell r="L428" t="e">
            <v>#N/A</v>
          </cell>
          <cell r="M428" t="e">
            <v>#N/A</v>
          </cell>
          <cell r="N428" t="e">
            <v>#N/A</v>
          </cell>
          <cell r="O428" t="e">
            <v>#N/A</v>
          </cell>
          <cell r="P428">
            <v>46192</v>
          </cell>
          <cell r="Q428" t="e">
            <v>#N/A</v>
          </cell>
          <cell r="R428" t="e">
            <v>#N/A</v>
          </cell>
          <cell r="S428" t="e">
            <v>#N/A</v>
          </cell>
          <cell r="T428" t="e">
            <v>#N/A</v>
          </cell>
          <cell r="U428" t="e">
            <v>#N/A</v>
          </cell>
          <cell r="V428" t="e">
            <v>#N/A</v>
          </cell>
          <cell r="W428" t="e">
            <v>#N/A</v>
          </cell>
          <cell r="X428" t="e">
            <v>#N/A</v>
          </cell>
          <cell r="Y428" t="e">
            <v>#N/A</v>
          </cell>
          <cell r="Z428" t="e">
            <v>#N/A</v>
          </cell>
          <cell r="AC428" t="str">
            <v/>
          </cell>
          <cell r="AK428">
            <v>0</v>
          </cell>
          <cell r="AY428" t="str">
            <v>Cédula</v>
          </cell>
          <cell r="AZ428" t="e">
            <v>#N/A</v>
          </cell>
          <cell r="BA428" t="e">
            <v>#N/A</v>
          </cell>
          <cell r="BB428" t="e">
            <v>#N/A</v>
          </cell>
          <cell r="CJ428">
            <v>0</v>
          </cell>
          <cell r="CK428">
            <v>0</v>
          </cell>
          <cell r="CN428">
            <v>0</v>
          </cell>
          <cell r="CO428" t="e">
            <v>#N/A</v>
          </cell>
          <cell r="CP428" t="e">
            <v>#N/A</v>
          </cell>
          <cell r="CQ428" t="e">
            <v>#N/A</v>
          </cell>
          <cell r="CX428" t="e">
            <v>#N/A</v>
          </cell>
          <cell r="CY428">
            <v>0</v>
          </cell>
          <cell r="CZ428" t="e">
            <v>#N/A</v>
          </cell>
        </row>
        <row r="429">
          <cell r="D429" t="str">
            <v>431-2026</v>
          </cell>
          <cell r="H429" t="e">
            <v>#N/A</v>
          </cell>
          <cell r="I429" t="e">
            <v>#N/A</v>
          </cell>
          <cell r="K429">
            <v>0</v>
          </cell>
          <cell r="L429" t="e">
            <v>#N/A</v>
          </cell>
          <cell r="M429" t="e">
            <v>#N/A</v>
          </cell>
          <cell r="N429" t="e">
            <v>#N/A</v>
          </cell>
          <cell r="O429" t="e">
            <v>#N/A</v>
          </cell>
          <cell r="P429">
            <v>46192</v>
          </cell>
          <cell r="Q429" t="e">
            <v>#N/A</v>
          </cell>
          <cell r="R429" t="e">
            <v>#N/A</v>
          </cell>
          <cell r="S429" t="e">
            <v>#N/A</v>
          </cell>
          <cell r="T429" t="e">
            <v>#N/A</v>
          </cell>
          <cell r="U429" t="e">
            <v>#N/A</v>
          </cell>
          <cell r="V429" t="e">
            <v>#N/A</v>
          </cell>
          <cell r="W429" t="e">
            <v>#N/A</v>
          </cell>
          <cell r="X429" t="e">
            <v>#N/A</v>
          </cell>
          <cell r="Y429" t="e">
            <v>#N/A</v>
          </cell>
          <cell r="Z429" t="e">
            <v>#N/A</v>
          </cell>
          <cell r="AC429" t="str">
            <v/>
          </cell>
          <cell r="AK429">
            <v>0</v>
          </cell>
          <cell r="AY429" t="str">
            <v>Cédula</v>
          </cell>
          <cell r="AZ429" t="e">
            <v>#N/A</v>
          </cell>
          <cell r="BA429" t="e">
            <v>#N/A</v>
          </cell>
          <cell r="BB429" t="e">
            <v>#N/A</v>
          </cell>
          <cell r="CJ429">
            <v>0</v>
          </cell>
          <cell r="CK429">
            <v>0</v>
          </cell>
          <cell r="CN429">
            <v>0</v>
          </cell>
          <cell r="CO429" t="e">
            <v>#N/A</v>
          </cell>
          <cell r="CP429" t="e">
            <v>#N/A</v>
          </cell>
          <cell r="CQ429" t="e">
            <v>#N/A</v>
          </cell>
          <cell r="CX429" t="e">
            <v>#N/A</v>
          </cell>
          <cell r="CY429">
            <v>0</v>
          </cell>
          <cell r="CZ429" t="e">
            <v>#N/A</v>
          </cell>
        </row>
        <row r="430">
          <cell r="D430" t="str">
            <v>432-2026</v>
          </cell>
          <cell r="H430" t="e">
            <v>#N/A</v>
          </cell>
          <cell r="I430" t="e">
            <v>#N/A</v>
          </cell>
          <cell r="K430">
            <v>0</v>
          </cell>
          <cell r="L430" t="e">
            <v>#N/A</v>
          </cell>
          <cell r="M430" t="e">
            <v>#N/A</v>
          </cell>
          <cell r="N430" t="e">
            <v>#N/A</v>
          </cell>
          <cell r="O430" t="e">
            <v>#N/A</v>
          </cell>
          <cell r="P430">
            <v>46192</v>
          </cell>
          <cell r="Q430" t="e">
            <v>#N/A</v>
          </cell>
          <cell r="R430" t="e">
            <v>#N/A</v>
          </cell>
          <cell r="S430" t="e">
            <v>#N/A</v>
          </cell>
          <cell r="T430" t="e">
            <v>#N/A</v>
          </cell>
          <cell r="U430" t="e">
            <v>#N/A</v>
          </cell>
          <cell r="V430" t="e">
            <v>#N/A</v>
          </cell>
          <cell r="W430" t="e">
            <v>#N/A</v>
          </cell>
          <cell r="X430" t="e">
            <v>#N/A</v>
          </cell>
          <cell r="Y430" t="e">
            <v>#N/A</v>
          </cell>
          <cell r="Z430" t="e">
            <v>#N/A</v>
          </cell>
          <cell r="AC430" t="str">
            <v/>
          </cell>
          <cell r="AK430">
            <v>0</v>
          </cell>
          <cell r="AY430" t="str">
            <v>Cédula</v>
          </cell>
          <cell r="AZ430" t="e">
            <v>#N/A</v>
          </cell>
          <cell r="BA430" t="e">
            <v>#N/A</v>
          </cell>
          <cell r="BB430" t="e">
            <v>#N/A</v>
          </cell>
          <cell r="CJ430">
            <v>0</v>
          </cell>
          <cell r="CK430">
            <v>0</v>
          </cell>
          <cell r="CN430">
            <v>0</v>
          </cell>
          <cell r="CO430" t="e">
            <v>#N/A</v>
          </cell>
          <cell r="CP430" t="e">
            <v>#N/A</v>
          </cell>
          <cell r="CQ430" t="e">
            <v>#N/A</v>
          </cell>
          <cell r="CX430" t="e">
            <v>#N/A</v>
          </cell>
          <cell r="CY430">
            <v>0</v>
          </cell>
          <cell r="CZ430" t="e">
            <v>#N/A</v>
          </cell>
        </row>
        <row r="431">
          <cell r="D431" t="str">
            <v>433-2026</v>
          </cell>
          <cell r="H431" t="e">
            <v>#N/A</v>
          </cell>
          <cell r="I431" t="e">
            <v>#N/A</v>
          </cell>
          <cell r="K431">
            <v>0</v>
          </cell>
          <cell r="L431" t="e">
            <v>#N/A</v>
          </cell>
          <cell r="M431" t="e">
            <v>#N/A</v>
          </cell>
          <cell r="N431" t="e">
            <v>#N/A</v>
          </cell>
          <cell r="O431" t="e">
            <v>#N/A</v>
          </cell>
          <cell r="P431">
            <v>46192</v>
          </cell>
          <cell r="Q431" t="e">
            <v>#N/A</v>
          </cell>
          <cell r="R431" t="e">
            <v>#N/A</v>
          </cell>
          <cell r="S431" t="e">
            <v>#N/A</v>
          </cell>
          <cell r="T431" t="e">
            <v>#N/A</v>
          </cell>
          <cell r="U431" t="e">
            <v>#N/A</v>
          </cell>
          <cell r="V431" t="e">
            <v>#N/A</v>
          </cell>
          <cell r="W431" t="e">
            <v>#N/A</v>
          </cell>
          <cell r="X431" t="e">
            <v>#N/A</v>
          </cell>
          <cell r="Y431" t="e">
            <v>#N/A</v>
          </cell>
          <cell r="Z431" t="e">
            <v>#N/A</v>
          </cell>
          <cell r="AC431" t="str">
            <v/>
          </cell>
          <cell r="AK431">
            <v>0</v>
          </cell>
          <cell r="AY431" t="str">
            <v>Cédula</v>
          </cell>
          <cell r="AZ431" t="e">
            <v>#N/A</v>
          </cell>
          <cell r="BA431" t="e">
            <v>#N/A</v>
          </cell>
          <cell r="BB431" t="e">
            <v>#N/A</v>
          </cell>
          <cell r="CJ431">
            <v>0</v>
          </cell>
          <cell r="CK431">
            <v>0</v>
          </cell>
          <cell r="CN431">
            <v>0</v>
          </cell>
          <cell r="CO431" t="e">
            <v>#N/A</v>
          </cell>
          <cell r="CP431" t="e">
            <v>#N/A</v>
          </cell>
          <cell r="CQ431" t="e">
            <v>#N/A</v>
          </cell>
          <cell r="CX431" t="e">
            <v>#N/A</v>
          </cell>
          <cell r="CY431">
            <v>0</v>
          </cell>
          <cell r="CZ431" t="e">
            <v>#N/A</v>
          </cell>
        </row>
        <row r="432">
          <cell r="D432" t="str">
            <v>434-2026</v>
          </cell>
          <cell r="H432" t="e">
            <v>#N/A</v>
          </cell>
          <cell r="I432" t="e">
            <v>#N/A</v>
          </cell>
          <cell r="K432">
            <v>0</v>
          </cell>
          <cell r="L432" t="e">
            <v>#N/A</v>
          </cell>
          <cell r="M432" t="e">
            <v>#N/A</v>
          </cell>
          <cell r="N432" t="e">
            <v>#N/A</v>
          </cell>
          <cell r="O432" t="e">
            <v>#N/A</v>
          </cell>
          <cell r="P432">
            <v>46192</v>
          </cell>
          <cell r="Q432" t="e">
            <v>#N/A</v>
          </cell>
          <cell r="R432" t="e">
            <v>#N/A</v>
          </cell>
          <cell r="S432" t="e">
            <v>#N/A</v>
          </cell>
          <cell r="T432" t="e">
            <v>#N/A</v>
          </cell>
          <cell r="U432" t="e">
            <v>#N/A</v>
          </cell>
          <cell r="V432" t="e">
            <v>#N/A</v>
          </cell>
          <cell r="W432" t="e">
            <v>#N/A</v>
          </cell>
          <cell r="X432" t="e">
            <v>#N/A</v>
          </cell>
          <cell r="Y432" t="e">
            <v>#N/A</v>
          </cell>
          <cell r="Z432" t="e">
            <v>#N/A</v>
          </cell>
          <cell r="AC432" t="str">
            <v/>
          </cell>
          <cell r="AK432">
            <v>0</v>
          </cell>
          <cell r="AY432" t="str">
            <v>Cédula</v>
          </cell>
          <cell r="AZ432" t="e">
            <v>#N/A</v>
          </cell>
          <cell r="BA432" t="e">
            <v>#N/A</v>
          </cell>
          <cell r="BB432" t="e">
            <v>#N/A</v>
          </cell>
          <cell r="CJ432">
            <v>0</v>
          </cell>
          <cell r="CK432">
            <v>0</v>
          </cell>
          <cell r="CN432">
            <v>0</v>
          </cell>
          <cell r="CO432" t="e">
            <v>#N/A</v>
          </cell>
          <cell r="CP432" t="e">
            <v>#N/A</v>
          </cell>
          <cell r="CQ432" t="e">
            <v>#N/A</v>
          </cell>
          <cell r="CX432" t="e">
            <v>#N/A</v>
          </cell>
          <cell r="CY432">
            <v>0</v>
          </cell>
          <cell r="CZ432" t="e">
            <v>#N/A</v>
          </cell>
        </row>
        <row r="433">
          <cell r="D433" t="str">
            <v>435-2026</v>
          </cell>
          <cell r="H433" t="e">
            <v>#N/A</v>
          </cell>
          <cell r="I433" t="e">
            <v>#N/A</v>
          </cell>
          <cell r="K433">
            <v>0</v>
          </cell>
          <cell r="L433" t="e">
            <v>#N/A</v>
          </cell>
          <cell r="M433" t="e">
            <v>#N/A</v>
          </cell>
          <cell r="N433" t="e">
            <v>#N/A</v>
          </cell>
          <cell r="O433" t="e">
            <v>#N/A</v>
          </cell>
          <cell r="P433">
            <v>46192</v>
          </cell>
          <cell r="Q433" t="e">
            <v>#N/A</v>
          </cell>
          <cell r="R433" t="e">
            <v>#N/A</v>
          </cell>
          <cell r="S433" t="e">
            <v>#N/A</v>
          </cell>
          <cell r="T433" t="e">
            <v>#N/A</v>
          </cell>
          <cell r="U433" t="e">
            <v>#N/A</v>
          </cell>
          <cell r="V433" t="e">
            <v>#N/A</v>
          </cell>
          <cell r="W433" t="e">
            <v>#N/A</v>
          </cell>
          <cell r="X433" t="e">
            <v>#N/A</v>
          </cell>
          <cell r="Y433" t="e">
            <v>#N/A</v>
          </cell>
          <cell r="Z433" t="e">
            <v>#N/A</v>
          </cell>
          <cell r="AC433" t="str">
            <v/>
          </cell>
          <cell r="AK433">
            <v>0</v>
          </cell>
          <cell r="AY433" t="str">
            <v>Cédula</v>
          </cell>
          <cell r="AZ433" t="e">
            <v>#N/A</v>
          </cell>
          <cell r="BA433" t="e">
            <v>#N/A</v>
          </cell>
          <cell r="BB433" t="e">
            <v>#N/A</v>
          </cell>
          <cell r="CJ433">
            <v>0</v>
          </cell>
          <cell r="CK433">
            <v>0</v>
          </cell>
          <cell r="CN433">
            <v>0</v>
          </cell>
          <cell r="CO433" t="e">
            <v>#N/A</v>
          </cell>
          <cell r="CP433" t="e">
            <v>#N/A</v>
          </cell>
          <cell r="CQ433" t="e">
            <v>#N/A</v>
          </cell>
          <cell r="CX433" t="e">
            <v>#N/A</v>
          </cell>
          <cell r="CY433">
            <v>0</v>
          </cell>
          <cell r="CZ433" t="e">
            <v>#N/A</v>
          </cell>
        </row>
        <row r="434">
          <cell r="D434" t="str">
            <v>436-2026</v>
          </cell>
          <cell r="H434" t="e">
            <v>#N/A</v>
          </cell>
          <cell r="I434" t="e">
            <v>#N/A</v>
          </cell>
          <cell r="K434">
            <v>0</v>
          </cell>
          <cell r="L434" t="e">
            <v>#N/A</v>
          </cell>
          <cell r="M434" t="e">
            <v>#N/A</v>
          </cell>
          <cell r="N434" t="e">
            <v>#N/A</v>
          </cell>
          <cell r="O434" t="e">
            <v>#N/A</v>
          </cell>
          <cell r="P434">
            <v>46192</v>
          </cell>
          <cell r="Q434" t="e">
            <v>#N/A</v>
          </cell>
          <cell r="R434" t="e">
            <v>#N/A</v>
          </cell>
          <cell r="S434" t="e">
            <v>#N/A</v>
          </cell>
          <cell r="T434" t="e">
            <v>#N/A</v>
          </cell>
          <cell r="U434" t="e">
            <v>#N/A</v>
          </cell>
          <cell r="V434" t="e">
            <v>#N/A</v>
          </cell>
          <cell r="W434" t="e">
            <v>#N/A</v>
          </cell>
          <cell r="X434" t="e">
            <v>#N/A</v>
          </cell>
          <cell r="Y434" t="e">
            <v>#N/A</v>
          </cell>
          <cell r="Z434" t="e">
            <v>#N/A</v>
          </cell>
          <cell r="AC434" t="str">
            <v/>
          </cell>
          <cell r="AK434">
            <v>0</v>
          </cell>
          <cell r="AY434" t="str">
            <v>Cédula</v>
          </cell>
          <cell r="AZ434" t="e">
            <v>#N/A</v>
          </cell>
          <cell r="BA434" t="e">
            <v>#N/A</v>
          </cell>
          <cell r="BB434" t="e">
            <v>#N/A</v>
          </cell>
          <cell r="CJ434">
            <v>0</v>
          </cell>
          <cell r="CK434">
            <v>0</v>
          </cell>
          <cell r="CN434">
            <v>0</v>
          </cell>
          <cell r="CO434" t="e">
            <v>#N/A</v>
          </cell>
          <cell r="CP434" t="e">
            <v>#N/A</v>
          </cell>
          <cell r="CQ434" t="e">
            <v>#N/A</v>
          </cell>
          <cell r="CX434" t="e">
            <v>#N/A</v>
          </cell>
          <cell r="CY434">
            <v>0</v>
          </cell>
          <cell r="CZ434" t="e">
            <v>#N/A</v>
          </cell>
        </row>
        <row r="435">
          <cell r="D435" t="str">
            <v>437-2026</v>
          </cell>
          <cell r="H435" t="e">
            <v>#N/A</v>
          </cell>
          <cell r="I435" t="e">
            <v>#N/A</v>
          </cell>
          <cell r="K435">
            <v>0</v>
          </cell>
          <cell r="L435" t="e">
            <v>#N/A</v>
          </cell>
          <cell r="M435" t="e">
            <v>#N/A</v>
          </cell>
          <cell r="N435" t="e">
            <v>#N/A</v>
          </cell>
          <cell r="O435" t="e">
            <v>#N/A</v>
          </cell>
          <cell r="P435">
            <v>46192</v>
          </cell>
          <cell r="Q435" t="e">
            <v>#N/A</v>
          </cell>
          <cell r="R435" t="e">
            <v>#N/A</v>
          </cell>
          <cell r="S435" t="e">
            <v>#N/A</v>
          </cell>
          <cell r="T435" t="e">
            <v>#N/A</v>
          </cell>
          <cell r="U435" t="e">
            <v>#N/A</v>
          </cell>
          <cell r="V435" t="e">
            <v>#N/A</v>
          </cell>
          <cell r="W435" t="e">
            <v>#N/A</v>
          </cell>
          <cell r="X435" t="e">
            <v>#N/A</v>
          </cell>
          <cell r="Y435" t="e">
            <v>#N/A</v>
          </cell>
          <cell r="Z435" t="e">
            <v>#N/A</v>
          </cell>
          <cell r="AC435" t="str">
            <v/>
          </cell>
          <cell r="AK435">
            <v>0</v>
          </cell>
          <cell r="AY435" t="str">
            <v>Cédula</v>
          </cell>
          <cell r="AZ435" t="e">
            <v>#N/A</v>
          </cell>
          <cell r="BA435" t="e">
            <v>#N/A</v>
          </cell>
          <cell r="BB435" t="e">
            <v>#N/A</v>
          </cell>
          <cell r="CJ435">
            <v>0</v>
          </cell>
          <cell r="CK435">
            <v>0</v>
          </cell>
          <cell r="CN435">
            <v>0</v>
          </cell>
          <cell r="CO435" t="e">
            <v>#N/A</v>
          </cell>
          <cell r="CP435" t="e">
            <v>#N/A</v>
          </cell>
          <cell r="CQ435" t="e">
            <v>#N/A</v>
          </cell>
          <cell r="CX435" t="e">
            <v>#N/A</v>
          </cell>
          <cell r="CY435">
            <v>0</v>
          </cell>
          <cell r="CZ435" t="e">
            <v>#N/A</v>
          </cell>
        </row>
        <row r="436">
          <cell r="D436" t="str">
            <v>438-2026</v>
          </cell>
          <cell r="H436" t="e">
            <v>#N/A</v>
          </cell>
          <cell r="I436" t="e">
            <v>#N/A</v>
          </cell>
          <cell r="K436">
            <v>0</v>
          </cell>
          <cell r="L436" t="e">
            <v>#N/A</v>
          </cell>
          <cell r="M436" t="e">
            <v>#N/A</v>
          </cell>
          <cell r="N436" t="e">
            <v>#N/A</v>
          </cell>
          <cell r="O436" t="e">
            <v>#N/A</v>
          </cell>
          <cell r="P436">
            <v>46192</v>
          </cell>
          <cell r="Q436" t="e">
            <v>#N/A</v>
          </cell>
          <cell r="R436" t="e">
            <v>#N/A</v>
          </cell>
          <cell r="S436" t="e">
            <v>#N/A</v>
          </cell>
          <cell r="T436" t="e">
            <v>#N/A</v>
          </cell>
          <cell r="U436" t="e">
            <v>#N/A</v>
          </cell>
          <cell r="V436" t="e">
            <v>#N/A</v>
          </cell>
          <cell r="W436" t="e">
            <v>#N/A</v>
          </cell>
          <cell r="X436" t="e">
            <v>#N/A</v>
          </cell>
          <cell r="Y436" t="e">
            <v>#N/A</v>
          </cell>
          <cell r="Z436" t="e">
            <v>#N/A</v>
          </cell>
          <cell r="AC436" t="str">
            <v/>
          </cell>
          <cell r="AK436">
            <v>0</v>
          </cell>
          <cell r="AY436" t="str">
            <v>Cédula</v>
          </cell>
          <cell r="AZ436" t="e">
            <v>#N/A</v>
          </cell>
          <cell r="BA436" t="e">
            <v>#N/A</v>
          </cell>
          <cell r="BB436" t="e">
            <v>#N/A</v>
          </cell>
          <cell r="CJ436">
            <v>0</v>
          </cell>
          <cell r="CK436">
            <v>0</v>
          </cell>
          <cell r="CN436">
            <v>0</v>
          </cell>
          <cell r="CO436" t="e">
            <v>#N/A</v>
          </cell>
          <cell r="CP436" t="e">
            <v>#N/A</v>
          </cell>
          <cell r="CQ436" t="e">
            <v>#N/A</v>
          </cell>
          <cell r="CX436" t="e">
            <v>#N/A</v>
          </cell>
          <cell r="CY436">
            <v>0</v>
          </cell>
          <cell r="CZ436" t="e">
            <v>#N/A</v>
          </cell>
        </row>
        <row r="437">
          <cell r="D437" t="str">
            <v>439-2026</v>
          </cell>
          <cell r="H437" t="e">
            <v>#N/A</v>
          </cell>
          <cell r="I437" t="e">
            <v>#N/A</v>
          </cell>
          <cell r="K437">
            <v>0</v>
          </cell>
          <cell r="L437" t="e">
            <v>#N/A</v>
          </cell>
          <cell r="M437" t="e">
            <v>#N/A</v>
          </cell>
          <cell r="N437" t="e">
            <v>#N/A</v>
          </cell>
          <cell r="O437" t="e">
            <v>#N/A</v>
          </cell>
          <cell r="P437">
            <v>46192</v>
          </cell>
          <cell r="Q437" t="e">
            <v>#N/A</v>
          </cell>
          <cell r="R437" t="e">
            <v>#N/A</v>
          </cell>
          <cell r="S437" t="e">
            <v>#N/A</v>
          </cell>
          <cell r="T437" t="e">
            <v>#N/A</v>
          </cell>
          <cell r="U437" t="e">
            <v>#N/A</v>
          </cell>
          <cell r="V437" t="e">
            <v>#N/A</v>
          </cell>
          <cell r="W437" t="e">
            <v>#N/A</v>
          </cell>
          <cell r="X437" t="e">
            <v>#N/A</v>
          </cell>
          <cell r="Y437" t="e">
            <v>#N/A</v>
          </cell>
          <cell r="Z437" t="e">
            <v>#N/A</v>
          </cell>
          <cell r="AC437" t="str">
            <v/>
          </cell>
          <cell r="AK437">
            <v>0</v>
          </cell>
          <cell r="AY437" t="str">
            <v>Cédula</v>
          </cell>
          <cell r="AZ437" t="e">
            <v>#N/A</v>
          </cell>
          <cell r="BA437" t="e">
            <v>#N/A</v>
          </cell>
          <cell r="BB437" t="e">
            <v>#N/A</v>
          </cell>
          <cell r="CJ437">
            <v>0</v>
          </cell>
          <cell r="CK437">
            <v>0</v>
          </cell>
          <cell r="CN437">
            <v>0</v>
          </cell>
          <cell r="CO437" t="e">
            <v>#N/A</v>
          </cell>
          <cell r="CP437" t="e">
            <v>#N/A</v>
          </cell>
          <cell r="CQ437" t="e">
            <v>#N/A</v>
          </cell>
          <cell r="CX437" t="e">
            <v>#N/A</v>
          </cell>
          <cell r="CY437">
            <v>0</v>
          </cell>
          <cell r="CZ437" t="e">
            <v>#N/A</v>
          </cell>
        </row>
        <row r="438">
          <cell r="D438" t="str">
            <v>440-2026</v>
          </cell>
          <cell r="H438" t="e">
            <v>#N/A</v>
          </cell>
          <cell r="I438" t="e">
            <v>#N/A</v>
          </cell>
          <cell r="K438">
            <v>0</v>
          </cell>
          <cell r="L438" t="e">
            <v>#N/A</v>
          </cell>
          <cell r="M438" t="e">
            <v>#N/A</v>
          </cell>
          <cell r="N438" t="e">
            <v>#N/A</v>
          </cell>
          <cell r="O438" t="e">
            <v>#N/A</v>
          </cell>
          <cell r="P438">
            <v>46192</v>
          </cell>
          <cell r="Q438" t="e">
            <v>#N/A</v>
          </cell>
          <cell r="R438" t="e">
            <v>#N/A</v>
          </cell>
          <cell r="S438" t="e">
            <v>#N/A</v>
          </cell>
          <cell r="T438" t="e">
            <v>#N/A</v>
          </cell>
          <cell r="U438" t="e">
            <v>#N/A</v>
          </cell>
          <cell r="V438" t="e">
            <v>#N/A</v>
          </cell>
          <cell r="W438" t="e">
            <v>#N/A</v>
          </cell>
          <cell r="X438" t="e">
            <v>#N/A</v>
          </cell>
          <cell r="Y438" t="e">
            <v>#N/A</v>
          </cell>
          <cell r="Z438" t="e">
            <v>#N/A</v>
          </cell>
          <cell r="AC438" t="str">
            <v/>
          </cell>
          <cell r="AK438">
            <v>0</v>
          </cell>
          <cell r="AY438" t="str">
            <v>Cédula</v>
          </cell>
          <cell r="AZ438" t="e">
            <v>#N/A</v>
          </cell>
          <cell r="BA438" t="e">
            <v>#N/A</v>
          </cell>
          <cell r="BB438" t="e">
            <v>#N/A</v>
          </cell>
          <cell r="CJ438">
            <v>0</v>
          </cell>
          <cell r="CK438">
            <v>0</v>
          </cell>
          <cell r="CN438">
            <v>0</v>
          </cell>
          <cell r="CO438" t="e">
            <v>#N/A</v>
          </cell>
          <cell r="CP438" t="e">
            <v>#N/A</v>
          </cell>
          <cell r="CQ438" t="e">
            <v>#N/A</v>
          </cell>
          <cell r="CX438" t="e">
            <v>#N/A</v>
          </cell>
          <cell r="CY438">
            <v>0</v>
          </cell>
          <cell r="CZ438" t="e">
            <v>#N/A</v>
          </cell>
        </row>
        <row r="439">
          <cell r="D439" t="str">
            <v>441-2026</v>
          </cell>
          <cell r="H439" t="e">
            <v>#N/A</v>
          </cell>
          <cell r="I439" t="e">
            <v>#N/A</v>
          </cell>
          <cell r="K439">
            <v>0</v>
          </cell>
          <cell r="L439" t="e">
            <v>#N/A</v>
          </cell>
          <cell r="M439" t="e">
            <v>#N/A</v>
          </cell>
          <cell r="N439" t="e">
            <v>#N/A</v>
          </cell>
          <cell r="O439" t="e">
            <v>#N/A</v>
          </cell>
          <cell r="P439">
            <v>46192</v>
          </cell>
          <cell r="Q439" t="e">
            <v>#N/A</v>
          </cell>
          <cell r="R439" t="e">
            <v>#N/A</v>
          </cell>
          <cell r="S439" t="e">
            <v>#N/A</v>
          </cell>
          <cell r="T439" t="e">
            <v>#N/A</v>
          </cell>
          <cell r="U439" t="e">
            <v>#N/A</v>
          </cell>
          <cell r="V439" t="e">
            <v>#N/A</v>
          </cell>
          <cell r="W439" t="e">
            <v>#N/A</v>
          </cell>
          <cell r="X439" t="e">
            <v>#N/A</v>
          </cell>
          <cell r="Y439" t="e">
            <v>#N/A</v>
          </cell>
          <cell r="Z439" t="e">
            <v>#N/A</v>
          </cell>
          <cell r="AC439" t="str">
            <v/>
          </cell>
          <cell r="AK439">
            <v>0</v>
          </cell>
          <cell r="AY439" t="str">
            <v>Cédula</v>
          </cell>
          <cell r="AZ439" t="e">
            <v>#N/A</v>
          </cell>
          <cell r="BA439" t="e">
            <v>#N/A</v>
          </cell>
          <cell r="BB439" t="e">
            <v>#N/A</v>
          </cell>
          <cell r="CJ439">
            <v>0</v>
          </cell>
          <cell r="CK439">
            <v>0</v>
          </cell>
          <cell r="CN439">
            <v>0</v>
          </cell>
          <cell r="CO439" t="e">
            <v>#N/A</v>
          </cell>
          <cell r="CP439" t="e">
            <v>#N/A</v>
          </cell>
          <cell r="CQ439" t="e">
            <v>#N/A</v>
          </cell>
          <cell r="CX439" t="e">
            <v>#N/A</v>
          </cell>
          <cell r="CY439">
            <v>0</v>
          </cell>
          <cell r="CZ439" t="e">
            <v>#N/A</v>
          </cell>
        </row>
        <row r="440">
          <cell r="D440" t="str">
            <v>442-2026</v>
          </cell>
          <cell r="H440" t="e">
            <v>#N/A</v>
          </cell>
          <cell r="I440" t="e">
            <v>#N/A</v>
          </cell>
          <cell r="K440">
            <v>0</v>
          </cell>
          <cell r="L440" t="e">
            <v>#N/A</v>
          </cell>
          <cell r="M440" t="e">
            <v>#N/A</v>
          </cell>
          <cell r="N440" t="e">
            <v>#N/A</v>
          </cell>
          <cell r="O440" t="e">
            <v>#N/A</v>
          </cell>
          <cell r="P440">
            <v>46192</v>
          </cell>
          <cell r="Q440" t="e">
            <v>#N/A</v>
          </cell>
          <cell r="R440" t="e">
            <v>#N/A</v>
          </cell>
          <cell r="S440" t="e">
            <v>#N/A</v>
          </cell>
          <cell r="T440" t="e">
            <v>#N/A</v>
          </cell>
          <cell r="U440" t="e">
            <v>#N/A</v>
          </cell>
          <cell r="V440" t="e">
            <v>#N/A</v>
          </cell>
          <cell r="W440" t="e">
            <v>#N/A</v>
          </cell>
          <cell r="X440" t="e">
            <v>#N/A</v>
          </cell>
          <cell r="Y440" t="e">
            <v>#N/A</v>
          </cell>
          <cell r="Z440" t="e">
            <v>#N/A</v>
          </cell>
          <cell r="AC440" t="str">
            <v/>
          </cell>
          <cell r="AK440">
            <v>0</v>
          </cell>
          <cell r="AY440" t="str">
            <v>Cédula</v>
          </cell>
          <cell r="AZ440" t="e">
            <v>#N/A</v>
          </cell>
          <cell r="BA440" t="e">
            <v>#N/A</v>
          </cell>
          <cell r="BB440" t="e">
            <v>#N/A</v>
          </cell>
          <cell r="CJ440">
            <v>0</v>
          </cell>
          <cell r="CK440">
            <v>0</v>
          </cell>
          <cell r="CN440">
            <v>0</v>
          </cell>
          <cell r="CO440" t="e">
            <v>#N/A</v>
          </cell>
          <cell r="CP440" t="e">
            <v>#N/A</v>
          </cell>
          <cell r="CQ440" t="e">
            <v>#N/A</v>
          </cell>
          <cell r="CX440" t="e">
            <v>#N/A</v>
          </cell>
          <cell r="CY440">
            <v>0</v>
          </cell>
          <cell r="CZ440" t="e">
            <v>#N/A</v>
          </cell>
        </row>
        <row r="441">
          <cell r="D441" t="str">
            <v>443-2026</v>
          </cell>
          <cell r="H441" t="e">
            <v>#N/A</v>
          </cell>
          <cell r="I441" t="e">
            <v>#N/A</v>
          </cell>
          <cell r="K441">
            <v>0</v>
          </cell>
          <cell r="L441" t="e">
            <v>#N/A</v>
          </cell>
          <cell r="M441" t="e">
            <v>#N/A</v>
          </cell>
          <cell r="N441" t="e">
            <v>#N/A</v>
          </cell>
          <cell r="O441" t="e">
            <v>#N/A</v>
          </cell>
          <cell r="P441">
            <v>46192</v>
          </cell>
          <cell r="Q441" t="e">
            <v>#N/A</v>
          </cell>
          <cell r="R441" t="e">
            <v>#N/A</v>
          </cell>
          <cell r="S441" t="e">
            <v>#N/A</v>
          </cell>
          <cell r="T441" t="e">
            <v>#N/A</v>
          </cell>
          <cell r="U441" t="e">
            <v>#N/A</v>
          </cell>
          <cell r="V441" t="e">
            <v>#N/A</v>
          </cell>
          <cell r="W441" t="e">
            <v>#N/A</v>
          </cell>
          <cell r="X441" t="e">
            <v>#N/A</v>
          </cell>
          <cell r="Y441" t="e">
            <v>#N/A</v>
          </cell>
          <cell r="Z441" t="e">
            <v>#N/A</v>
          </cell>
          <cell r="AC441" t="str">
            <v/>
          </cell>
          <cell r="AK441">
            <v>0</v>
          </cell>
          <cell r="AY441" t="str">
            <v>Cédula</v>
          </cell>
          <cell r="AZ441" t="e">
            <v>#N/A</v>
          </cell>
          <cell r="BA441" t="e">
            <v>#N/A</v>
          </cell>
          <cell r="BB441" t="e">
            <v>#N/A</v>
          </cell>
          <cell r="CJ441">
            <v>0</v>
          </cell>
          <cell r="CK441">
            <v>0</v>
          </cell>
          <cell r="CN441">
            <v>0</v>
          </cell>
          <cell r="CO441" t="e">
            <v>#N/A</v>
          </cell>
          <cell r="CP441" t="e">
            <v>#N/A</v>
          </cell>
          <cell r="CQ441" t="e">
            <v>#N/A</v>
          </cell>
          <cell r="CX441" t="e">
            <v>#N/A</v>
          </cell>
          <cell r="CY441">
            <v>0</v>
          </cell>
          <cell r="CZ441" t="e">
            <v>#N/A</v>
          </cell>
        </row>
        <row r="442">
          <cell r="D442" t="str">
            <v>444-2026</v>
          </cell>
          <cell r="H442" t="e">
            <v>#N/A</v>
          </cell>
          <cell r="I442" t="e">
            <v>#N/A</v>
          </cell>
          <cell r="K442">
            <v>0</v>
          </cell>
          <cell r="L442" t="e">
            <v>#N/A</v>
          </cell>
          <cell r="M442" t="e">
            <v>#N/A</v>
          </cell>
          <cell r="N442" t="e">
            <v>#N/A</v>
          </cell>
          <cell r="O442" t="e">
            <v>#N/A</v>
          </cell>
          <cell r="P442">
            <v>46192</v>
          </cell>
          <cell r="Q442" t="e">
            <v>#N/A</v>
          </cell>
          <cell r="R442" t="e">
            <v>#N/A</v>
          </cell>
          <cell r="S442" t="e">
            <v>#N/A</v>
          </cell>
          <cell r="T442" t="e">
            <v>#N/A</v>
          </cell>
          <cell r="U442" t="e">
            <v>#N/A</v>
          </cell>
          <cell r="V442" t="e">
            <v>#N/A</v>
          </cell>
          <cell r="W442" t="e">
            <v>#N/A</v>
          </cell>
          <cell r="X442" t="e">
            <v>#N/A</v>
          </cell>
          <cell r="Y442" t="e">
            <v>#N/A</v>
          </cell>
          <cell r="Z442" t="e">
            <v>#N/A</v>
          </cell>
          <cell r="AC442" t="str">
            <v/>
          </cell>
          <cell r="AK442">
            <v>0</v>
          </cell>
          <cell r="AY442" t="str">
            <v>Cédula</v>
          </cell>
          <cell r="AZ442" t="e">
            <v>#N/A</v>
          </cell>
          <cell r="BA442" t="e">
            <v>#N/A</v>
          </cell>
          <cell r="BB442" t="e">
            <v>#N/A</v>
          </cell>
          <cell r="CJ442">
            <v>0</v>
          </cell>
          <cell r="CK442">
            <v>0</v>
          </cell>
          <cell r="CN442">
            <v>0</v>
          </cell>
          <cell r="CO442" t="e">
            <v>#N/A</v>
          </cell>
          <cell r="CP442" t="e">
            <v>#N/A</v>
          </cell>
          <cell r="CQ442" t="e">
            <v>#N/A</v>
          </cell>
          <cell r="CX442" t="e">
            <v>#N/A</v>
          </cell>
          <cell r="CY442">
            <v>0</v>
          </cell>
          <cell r="CZ442" t="e">
            <v>#N/A</v>
          </cell>
        </row>
        <row r="443">
          <cell r="D443" t="str">
            <v>445-2026</v>
          </cell>
          <cell r="H443" t="e">
            <v>#N/A</v>
          </cell>
          <cell r="I443" t="e">
            <v>#N/A</v>
          </cell>
          <cell r="K443">
            <v>0</v>
          </cell>
          <cell r="L443" t="e">
            <v>#N/A</v>
          </cell>
          <cell r="M443" t="e">
            <v>#N/A</v>
          </cell>
          <cell r="N443" t="e">
            <v>#N/A</v>
          </cell>
          <cell r="O443" t="e">
            <v>#N/A</v>
          </cell>
          <cell r="P443">
            <v>46192</v>
          </cell>
          <cell r="Q443" t="e">
            <v>#N/A</v>
          </cell>
          <cell r="R443" t="e">
            <v>#N/A</v>
          </cell>
          <cell r="S443" t="e">
            <v>#N/A</v>
          </cell>
          <cell r="T443" t="e">
            <v>#N/A</v>
          </cell>
          <cell r="U443" t="e">
            <v>#N/A</v>
          </cell>
          <cell r="V443" t="e">
            <v>#N/A</v>
          </cell>
          <cell r="W443" t="e">
            <v>#N/A</v>
          </cell>
          <cell r="X443" t="e">
            <v>#N/A</v>
          </cell>
          <cell r="Y443" t="e">
            <v>#N/A</v>
          </cell>
          <cell r="Z443" t="e">
            <v>#N/A</v>
          </cell>
          <cell r="AC443" t="str">
            <v/>
          </cell>
          <cell r="AK443">
            <v>0</v>
          </cell>
          <cell r="AY443" t="str">
            <v>Cédula</v>
          </cell>
          <cell r="AZ443" t="e">
            <v>#N/A</v>
          </cell>
          <cell r="BA443" t="e">
            <v>#N/A</v>
          </cell>
          <cell r="BB443" t="e">
            <v>#N/A</v>
          </cell>
          <cell r="CJ443">
            <v>0</v>
          </cell>
          <cell r="CK443">
            <v>0</v>
          </cell>
          <cell r="CN443">
            <v>0</v>
          </cell>
          <cell r="CO443" t="e">
            <v>#N/A</v>
          </cell>
          <cell r="CP443" t="e">
            <v>#N/A</v>
          </cell>
          <cell r="CQ443" t="e">
            <v>#N/A</v>
          </cell>
          <cell r="CX443" t="e">
            <v>#N/A</v>
          </cell>
          <cell r="CY443">
            <v>0</v>
          </cell>
          <cell r="CZ443" t="e">
            <v>#N/A</v>
          </cell>
        </row>
        <row r="444">
          <cell r="D444" t="str">
            <v>446-2026</v>
          </cell>
          <cell r="H444" t="e">
            <v>#N/A</v>
          </cell>
          <cell r="I444" t="e">
            <v>#N/A</v>
          </cell>
          <cell r="K444">
            <v>0</v>
          </cell>
          <cell r="L444" t="e">
            <v>#N/A</v>
          </cell>
          <cell r="M444" t="e">
            <v>#N/A</v>
          </cell>
          <cell r="N444" t="e">
            <v>#N/A</v>
          </cell>
          <cell r="O444" t="e">
            <v>#N/A</v>
          </cell>
          <cell r="P444">
            <v>46192</v>
          </cell>
          <cell r="Q444" t="e">
            <v>#N/A</v>
          </cell>
          <cell r="R444" t="e">
            <v>#N/A</v>
          </cell>
          <cell r="S444" t="e">
            <v>#N/A</v>
          </cell>
          <cell r="T444" t="e">
            <v>#N/A</v>
          </cell>
          <cell r="U444" t="e">
            <v>#N/A</v>
          </cell>
          <cell r="V444" t="e">
            <v>#N/A</v>
          </cell>
          <cell r="W444" t="e">
            <v>#N/A</v>
          </cell>
          <cell r="X444" t="e">
            <v>#N/A</v>
          </cell>
          <cell r="Y444" t="e">
            <v>#N/A</v>
          </cell>
          <cell r="Z444" t="e">
            <v>#N/A</v>
          </cell>
          <cell r="AC444" t="str">
            <v/>
          </cell>
          <cell r="AK444">
            <v>0</v>
          </cell>
          <cell r="AY444" t="str">
            <v>Cédula</v>
          </cell>
          <cell r="AZ444" t="e">
            <v>#N/A</v>
          </cell>
          <cell r="BA444" t="e">
            <v>#N/A</v>
          </cell>
          <cell r="BB444" t="e">
            <v>#N/A</v>
          </cell>
          <cell r="CJ444">
            <v>0</v>
          </cell>
          <cell r="CK444">
            <v>0</v>
          </cell>
          <cell r="CN444">
            <v>0</v>
          </cell>
          <cell r="CO444" t="e">
            <v>#N/A</v>
          </cell>
          <cell r="CP444" t="e">
            <v>#N/A</v>
          </cell>
          <cell r="CQ444" t="e">
            <v>#N/A</v>
          </cell>
          <cell r="CX444" t="e">
            <v>#N/A</v>
          </cell>
          <cell r="CY444">
            <v>0</v>
          </cell>
          <cell r="CZ444" t="e">
            <v>#N/A</v>
          </cell>
        </row>
        <row r="445">
          <cell r="D445" t="str">
            <v>447-2026</v>
          </cell>
          <cell r="H445" t="e">
            <v>#N/A</v>
          </cell>
          <cell r="I445" t="e">
            <v>#N/A</v>
          </cell>
          <cell r="K445">
            <v>0</v>
          </cell>
          <cell r="L445" t="e">
            <v>#N/A</v>
          </cell>
          <cell r="M445" t="e">
            <v>#N/A</v>
          </cell>
          <cell r="N445" t="e">
            <v>#N/A</v>
          </cell>
          <cell r="O445" t="e">
            <v>#N/A</v>
          </cell>
          <cell r="P445">
            <v>46192</v>
          </cell>
          <cell r="Q445" t="e">
            <v>#N/A</v>
          </cell>
          <cell r="R445" t="e">
            <v>#N/A</v>
          </cell>
          <cell r="S445" t="e">
            <v>#N/A</v>
          </cell>
          <cell r="T445" t="e">
            <v>#N/A</v>
          </cell>
          <cell r="U445" t="e">
            <v>#N/A</v>
          </cell>
          <cell r="V445" t="e">
            <v>#N/A</v>
          </cell>
          <cell r="W445" t="e">
            <v>#N/A</v>
          </cell>
          <cell r="X445" t="e">
            <v>#N/A</v>
          </cell>
          <cell r="Y445" t="e">
            <v>#N/A</v>
          </cell>
          <cell r="Z445" t="e">
            <v>#N/A</v>
          </cell>
          <cell r="AC445" t="str">
            <v/>
          </cell>
          <cell r="AK445">
            <v>0</v>
          </cell>
          <cell r="AY445" t="str">
            <v>Cédula</v>
          </cell>
          <cell r="AZ445" t="e">
            <v>#N/A</v>
          </cell>
          <cell r="BA445" t="e">
            <v>#N/A</v>
          </cell>
          <cell r="BB445" t="e">
            <v>#N/A</v>
          </cell>
          <cell r="CJ445">
            <v>0</v>
          </cell>
          <cell r="CK445">
            <v>0</v>
          </cell>
          <cell r="CN445">
            <v>0</v>
          </cell>
          <cell r="CO445" t="e">
            <v>#N/A</v>
          </cell>
          <cell r="CP445" t="e">
            <v>#N/A</v>
          </cell>
          <cell r="CQ445" t="e">
            <v>#N/A</v>
          </cell>
          <cell r="CX445" t="e">
            <v>#N/A</v>
          </cell>
          <cell r="CY445">
            <v>0</v>
          </cell>
          <cell r="CZ445" t="e">
            <v>#N/A</v>
          </cell>
        </row>
        <row r="446">
          <cell r="D446" t="str">
            <v>448-2026</v>
          </cell>
          <cell r="H446" t="e">
            <v>#N/A</v>
          </cell>
          <cell r="I446" t="e">
            <v>#N/A</v>
          </cell>
          <cell r="K446">
            <v>0</v>
          </cell>
          <cell r="L446" t="e">
            <v>#N/A</v>
          </cell>
          <cell r="M446" t="e">
            <v>#N/A</v>
          </cell>
          <cell r="N446" t="e">
            <v>#N/A</v>
          </cell>
          <cell r="O446" t="e">
            <v>#N/A</v>
          </cell>
          <cell r="P446">
            <v>46192</v>
          </cell>
          <cell r="Q446" t="e">
            <v>#N/A</v>
          </cell>
          <cell r="R446" t="e">
            <v>#N/A</v>
          </cell>
          <cell r="S446" t="e">
            <v>#N/A</v>
          </cell>
          <cell r="T446" t="e">
            <v>#N/A</v>
          </cell>
          <cell r="U446" t="e">
            <v>#N/A</v>
          </cell>
          <cell r="V446" t="e">
            <v>#N/A</v>
          </cell>
          <cell r="W446" t="e">
            <v>#N/A</v>
          </cell>
          <cell r="X446" t="e">
            <v>#N/A</v>
          </cell>
          <cell r="Y446" t="e">
            <v>#N/A</v>
          </cell>
          <cell r="Z446" t="e">
            <v>#N/A</v>
          </cell>
          <cell r="AC446" t="str">
            <v/>
          </cell>
          <cell r="AK446">
            <v>0</v>
          </cell>
          <cell r="AY446" t="str">
            <v>Cédula</v>
          </cell>
          <cell r="AZ446" t="e">
            <v>#N/A</v>
          </cell>
          <cell r="BA446" t="e">
            <v>#N/A</v>
          </cell>
          <cell r="BB446" t="e">
            <v>#N/A</v>
          </cell>
          <cell r="CJ446">
            <v>0</v>
          </cell>
          <cell r="CK446">
            <v>0</v>
          </cell>
          <cell r="CN446">
            <v>0</v>
          </cell>
          <cell r="CO446" t="e">
            <v>#N/A</v>
          </cell>
          <cell r="CP446" t="e">
            <v>#N/A</v>
          </cell>
          <cell r="CQ446" t="e">
            <v>#N/A</v>
          </cell>
          <cell r="CX446" t="e">
            <v>#N/A</v>
          </cell>
          <cell r="CY446">
            <v>0</v>
          </cell>
          <cell r="CZ446" t="e">
            <v>#N/A</v>
          </cell>
        </row>
        <row r="447">
          <cell r="D447" t="str">
            <v>449-2026</v>
          </cell>
          <cell r="H447" t="e">
            <v>#N/A</v>
          </cell>
          <cell r="I447" t="e">
            <v>#N/A</v>
          </cell>
          <cell r="K447">
            <v>0</v>
          </cell>
          <cell r="L447" t="e">
            <v>#N/A</v>
          </cell>
          <cell r="M447" t="e">
            <v>#N/A</v>
          </cell>
          <cell r="N447" t="e">
            <v>#N/A</v>
          </cell>
          <cell r="O447" t="e">
            <v>#N/A</v>
          </cell>
          <cell r="P447">
            <v>46192</v>
          </cell>
          <cell r="Q447" t="e">
            <v>#N/A</v>
          </cell>
          <cell r="R447" t="e">
            <v>#N/A</v>
          </cell>
          <cell r="S447" t="e">
            <v>#N/A</v>
          </cell>
          <cell r="T447" t="e">
            <v>#N/A</v>
          </cell>
          <cell r="U447" t="e">
            <v>#N/A</v>
          </cell>
          <cell r="V447" t="e">
            <v>#N/A</v>
          </cell>
          <cell r="W447" t="e">
            <v>#N/A</v>
          </cell>
          <cell r="X447" t="e">
            <v>#N/A</v>
          </cell>
          <cell r="Y447" t="e">
            <v>#N/A</v>
          </cell>
          <cell r="Z447" t="e">
            <v>#N/A</v>
          </cell>
          <cell r="AC447" t="str">
            <v/>
          </cell>
          <cell r="AK447">
            <v>0</v>
          </cell>
          <cell r="AY447" t="str">
            <v>Cédula</v>
          </cell>
          <cell r="AZ447" t="e">
            <v>#N/A</v>
          </cell>
          <cell r="BA447" t="e">
            <v>#N/A</v>
          </cell>
          <cell r="BB447" t="e">
            <v>#N/A</v>
          </cell>
          <cell r="CJ447">
            <v>0</v>
          </cell>
          <cell r="CK447">
            <v>0</v>
          </cell>
          <cell r="CN447">
            <v>0</v>
          </cell>
          <cell r="CO447" t="e">
            <v>#N/A</v>
          </cell>
          <cell r="CP447" t="e">
            <v>#N/A</v>
          </cell>
          <cell r="CQ447" t="e">
            <v>#N/A</v>
          </cell>
          <cell r="CX447" t="e">
            <v>#N/A</v>
          </cell>
          <cell r="CY447">
            <v>0</v>
          </cell>
          <cell r="CZ447" t="e">
            <v>#N/A</v>
          </cell>
        </row>
        <row r="448">
          <cell r="D448" t="str">
            <v>450-2026</v>
          </cell>
          <cell r="H448" t="e">
            <v>#N/A</v>
          </cell>
          <cell r="I448" t="e">
            <v>#N/A</v>
          </cell>
          <cell r="K448">
            <v>0</v>
          </cell>
          <cell r="L448" t="e">
            <v>#N/A</v>
          </cell>
          <cell r="M448" t="e">
            <v>#N/A</v>
          </cell>
          <cell r="N448" t="e">
            <v>#N/A</v>
          </cell>
          <cell r="O448" t="e">
            <v>#N/A</v>
          </cell>
          <cell r="P448">
            <v>46192</v>
          </cell>
          <cell r="Q448" t="e">
            <v>#N/A</v>
          </cell>
          <cell r="R448" t="e">
            <v>#N/A</v>
          </cell>
          <cell r="S448" t="e">
            <v>#N/A</v>
          </cell>
          <cell r="T448" t="e">
            <v>#N/A</v>
          </cell>
          <cell r="U448" t="e">
            <v>#N/A</v>
          </cell>
          <cell r="V448" t="e">
            <v>#N/A</v>
          </cell>
          <cell r="W448" t="e">
            <v>#N/A</v>
          </cell>
          <cell r="X448" t="e">
            <v>#N/A</v>
          </cell>
          <cell r="Y448" t="e">
            <v>#N/A</v>
          </cell>
          <cell r="Z448" t="e">
            <v>#N/A</v>
          </cell>
          <cell r="AC448" t="str">
            <v/>
          </cell>
          <cell r="AK448">
            <v>0</v>
          </cell>
          <cell r="AY448" t="str">
            <v>Cédula</v>
          </cell>
          <cell r="AZ448" t="e">
            <v>#N/A</v>
          </cell>
          <cell r="BA448" t="e">
            <v>#N/A</v>
          </cell>
          <cell r="BB448" t="e">
            <v>#N/A</v>
          </cell>
          <cell r="CJ448">
            <v>0</v>
          </cell>
          <cell r="CK448">
            <v>0</v>
          </cell>
          <cell r="CN448">
            <v>0</v>
          </cell>
          <cell r="CO448" t="e">
            <v>#N/A</v>
          </cell>
          <cell r="CP448" t="e">
            <v>#N/A</v>
          </cell>
          <cell r="CQ448" t="e">
            <v>#N/A</v>
          </cell>
          <cell r="CX448" t="e">
            <v>#N/A</v>
          </cell>
          <cell r="CY448">
            <v>0</v>
          </cell>
          <cell r="CZ448" t="e">
            <v>#N/A</v>
          </cell>
        </row>
        <row r="449">
          <cell r="D449" t="str">
            <v>451-2026</v>
          </cell>
          <cell r="H449" t="e">
            <v>#N/A</v>
          </cell>
          <cell r="I449" t="e">
            <v>#N/A</v>
          </cell>
          <cell r="K449">
            <v>0</v>
          </cell>
          <cell r="L449" t="e">
            <v>#N/A</v>
          </cell>
          <cell r="M449" t="e">
            <v>#N/A</v>
          </cell>
          <cell r="N449" t="e">
            <v>#N/A</v>
          </cell>
          <cell r="O449" t="e">
            <v>#N/A</v>
          </cell>
          <cell r="P449">
            <v>46192</v>
          </cell>
          <cell r="Q449" t="e">
            <v>#N/A</v>
          </cell>
          <cell r="R449" t="e">
            <v>#N/A</v>
          </cell>
          <cell r="S449" t="e">
            <v>#N/A</v>
          </cell>
          <cell r="T449" t="e">
            <v>#N/A</v>
          </cell>
          <cell r="U449" t="e">
            <v>#N/A</v>
          </cell>
          <cell r="V449" t="e">
            <v>#N/A</v>
          </cell>
          <cell r="W449" t="e">
            <v>#N/A</v>
          </cell>
          <cell r="X449" t="e">
            <v>#N/A</v>
          </cell>
          <cell r="Y449" t="e">
            <v>#N/A</v>
          </cell>
          <cell r="Z449" t="e">
            <v>#N/A</v>
          </cell>
          <cell r="AC449" t="str">
            <v/>
          </cell>
          <cell r="AK449">
            <v>0</v>
          </cell>
          <cell r="AY449" t="str">
            <v>Cédula</v>
          </cell>
          <cell r="AZ449" t="e">
            <v>#N/A</v>
          </cell>
          <cell r="BA449" t="e">
            <v>#N/A</v>
          </cell>
          <cell r="BB449" t="e">
            <v>#N/A</v>
          </cell>
          <cell r="CJ449">
            <v>0</v>
          </cell>
          <cell r="CK449">
            <v>0</v>
          </cell>
          <cell r="CN449">
            <v>0</v>
          </cell>
          <cell r="CO449" t="e">
            <v>#N/A</v>
          </cell>
          <cell r="CP449" t="e">
            <v>#N/A</v>
          </cell>
          <cell r="CQ449" t="e">
            <v>#N/A</v>
          </cell>
          <cell r="CX449" t="e">
            <v>#N/A</v>
          </cell>
          <cell r="CY449">
            <v>0</v>
          </cell>
          <cell r="CZ449" t="e">
            <v>#N/A</v>
          </cell>
        </row>
        <row r="450">
          <cell r="D450" t="str">
            <v>452-2026</v>
          </cell>
          <cell r="H450" t="e">
            <v>#N/A</v>
          </cell>
          <cell r="I450" t="e">
            <v>#N/A</v>
          </cell>
          <cell r="K450">
            <v>0</v>
          </cell>
          <cell r="L450" t="e">
            <v>#N/A</v>
          </cell>
          <cell r="M450" t="e">
            <v>#N/A</v>
          </cell>
          <cell r="N450" t="e">
            <v>#N/A</v>
          </cell>
          <cell r="O450" t="e">
            <v>#N/A</v>
          </cell>
          <cell r="P450">
            <v>46192</v>
          </cell>
          <cell r="Q450" t="e">
            <v>#N/A</v>
          </cell>
          <cell r="R450" t="e">
            <v>#N/A</v>
          </cell>
          <cell r="S450" t="e">
            <v>#N/A</v>
          </cell>
          <cell r="T450" t="e">
            <v>#N/A</v>
          </cell>
          <cell r="U450" t="e">
            <v>#N/A</v>
          </cell>
          <cell r="V450" t="e">
            <v>#N/A</v>
          </cell>
          <cell r="W450" t="e">
            <v>#N/A</v>
          </cell>
          <cell r="X450" t="e">
            <v>#N/A</v>
          </cell>
          <cell r="Y450" t="e">
            <v>#N/A</v>
          </cell>
          <cell r="Z450" t="e">
            <v>#N/A</v>
          </cell>
          <cell r="AC450" t="str">
            <v/>
          </cell>
          <cell r="AK450">
            <v>0</v>
          </cell>
          <cell r="AY450" t="str">
            <v>Cédula</v>
          </cell>
          <cell r="AZ450" t="e">
            <v>#N/A</v>
          </cell>
          <cell r="BA450" t="e">
            <v>#N/A</v>
          </cell>
          <cell r="BB450" t="e">
            <v>#N/A</v>
          </cell>
          <cell r="CJ450">
            <v>0</v>
          </cell>
          <cell r="CK450">
            <v>0</v>
          </cell>
          <cell r="CN450">
            <v>0</v>
          </cell>
          <cell r="CO450" t="e">
            <v>#N/A</v>
          </cell>
          <cell r="CP450" t="e">
            <v>#N/A</v>
          </cell>
          <cell r="CQ450" t="e">
            <v>#N/A</v>
          </cell>
          <cell r="CX450" t="e">
            <v>#N/A</v>
          </cell>
          <cell r="CY450">
            <v>0</v>
          </cell>
          <cell r="CZ450" t="e">
            <v>#N/A</v>
          </cell>
        </row>
        <row r="451">
          <cell r="D451" t="str">
            <v>453-2026</v>
          </cell>
          <cell r="H451" t="e">
            <v>#N/A</v>
          </cell>
          <cell r="I451" t="e">
            <v>#N/A</v>
          </cell>
          <cell r="K451">
            <v>0</v>
          </cell>
          <cell r="L451" t="e">
            <v>#N/A</v>
          </cell>
          <cell r="M451" t="e">
            <v>#N/A</v>
          </cell>
          <cell r="N451" t="e">
            <v>#N/A</v>
          </cell>
          <cell r="O451" t="e">
            <v>#N/A</v>
          </cell>
          <cell r="P451">
            <v>46192</v>
          </cell>
          <cell r="Q451" t="e">
            <v>#N/A</v>
          </cell>
          <cell r="R451" t="e">
            <v>#N/A</v>
          </cell>
          <cell r="S451" t="e">
            <v>#N/A</v>
          </cell>
          <cell r="T451" t="e">
            <v>#N/A</v>
          </cell>
          <cell r="U451" t="e">
            <v>#N/A</v>
          </cell>
          <cell r="V451" t="e">
            <v>#N/A</v>
          </cell>
          <cell r="W451" t="e">
            <v>#N/A</v>
          </cell>
          <cell r="X451" t="e">
            <v>#N/A</v>
          </cell>
          <cell r="Y451" t="e">
            <v>#N/A</v>
          </cell>
          <cell r="Z451" t="e">
            <v>#N/A</v>
          </cell>
          <cell r="AC451" t="str">
            <v/>
          </cell>
          <cell r="AK451">
            <v>0</v>
          </cell>
          <cell r="AY451" t="str">
            <v>Cédula</v>
          </cell>
          <cell r="AZ451" t="e">
            <v>#N/A</v>
          </cell>
          <cell r="BA451" t="e">
            <v>#N/A</v>
          </cell>
          <cell r="BB451" t="e">
            <v>#N/A</v>
          </cell>
          <cell r="CJ451">
            <v>0</v>
          </cell>
          <cell r="CK451">
            <v>0</v>
          </cell>
          <cell r="CN451">
            <v>0</v>
          </cell>
          <cell r="CO451" t="e">
            <v>#N/A</v>
          </cell>
          <cell r="CP451" t="e">
            <v>#N/A</v>
          </cell>
          <cell r="CQ451" t="e">
            <v>#N/A</v>
          </cell>
          <cell r="CX451" t="e">
            <v>#N/A</v>
          </cell>
          <cell r="CY451">
            <v>0</v>
          </cell>
          <cell r="CZ451" t="e">
            <v>#N/A</v>
          </cell>
        </row>
        <row r="452">
          <cell r="D452" t="str">
            <v>454-2026</v>
          </cell>
          <cell r="H452" t="e">
            <v>#N/A</v>
          </cell>
          <cell r="I452" t="e">
            <v>#N/A</v>
          </cell>
          <cell r="K452">
            <v>0</v>
          </cell>
          <cell r="L452" t="e">
            <v>#N/A</v>
          </cell>
          <cell r="M452" t="e">
            <v>#N/A</v>
          </cell>
          <cell r="N452" t="e">
            <v>#N/A</v>
          </cell>
          <cell r="O452" t="e">
            <v>#N/A</v>
          </cell>
          <cell r="P452">
            <v>46192</v>
          </cell>
          <cell r="Q452" t="e">
            <v>#N/A</v>
          </cell>
          <cell r="R452" t="e">
            <v>#N/A</v>
          </cell>
          <cell r="S452" t="e">
            <v>#N/A</v>
          </cell>
          <cell r="T452" t="e">
            <v>#N/A</v>
          </cell>
          <cell r="U452" t="e">
            <v>#N/A</v>
          </cell>
          <cell r="V452" t="e">
            <v>#N/A</v>
          </cell>
          <cell r="W452" t="e">
            <v>#N/A</v>
          </cell>
          <cell r="X452" t="e">
            <v>#N/A</v>
          </cell>
          <cell r="Y452" t="e">
            <v>#N/A</v>
          </cell>
          <cell r="Z452" t="e">
            <v>#N/A</v>
          </cell>
          <cell r="AC452" t="str">
            <v/>
          </cell>
          <cell r="AK452">
            <v>0</v>
          </cell>
          <cell r="AY452" t="str">
            <v>Cédula</v>
          </cell>
          <cell r="AZ452" t="e">
            <v>#N/A</v>
          </cell>
          <cell r="BA452" t="e">
            <v>#N/A</v>
          </cell>
          <cell r="BB452" t="e">
            <v>#N/A</v>
          </cell>
          <cell r="CJ452">
            <v>0</v>
          </cell>
          <cell r="CK452">
            <v>0</v>
          </cell>
          <cell r="CN452">
            <v>0</v>
          </cell>
          <cell r="CO452" t="e">
            <v>#N/A</v>
          </cell>
          <cell r="CP452" t="e">
            <v>#N/A</v>
          </cell>
          <cell r="CQ452" t="e">
            <v>#N/A</v>
          </cell>
          <cell r="CX452" t="e">
            <v>#N/A</v>
          </cell>
          <cell r="CY452">
            <v>0</v>
          </cell>
          <cell r="CZ452" t="e">
            <v>#N/A</v>
          </cell>
        </row>
        <row r="453">
          <cell r="D453" t="str">
            <v>455-2026</v>
          </cell>
          <cell r="H453" t="e">
            <v>#N/A</v>
          </cell>
          <cell r="I453" t="e">
            <v>#N/A</v>
          </cell>
          <cell r="K453">
            <v>0</v>
          </cell>
          <cell r="L453" t="e">
            <v>#N/A</v>
          </cell>
          <cell r="M453" t="e">
            <v>#N/A</v>
          </cell>
          <cell r="N453" t="e">
            <v>#N/A</v>
          </cell>
          <cell r="O453" t="e">
            <v>#N/A</v>
          </cell>
          <cell r="P453">
            <v>46192</v>
          </cell>
          <cell r="Q453" t="e">
            <v>#N/A</v>
          </cell>
          <cell r="R453" t="e">
            <v>#N/A</v>
          </cell>
          <cell r="S453" t="e">
            <v>#N/A</v>
          </cell>
          <cell r="T453" t="e">
            <v>#N/A</v>
          </cell>
          <cell r="U453" t="e">
            <v>#N/A</v>
          </cell>
          <cell r="V453" t="e">
            <v>#N/A</v>
          </cell>
          <cell r="W453" t="e">
            <v>#N/A</v>
          </cell>
          <cell r="X453" t="e">
            <v>#N/A</v>
          </cell>
          <cell r="Y453" t="e">
            <v>#N/A</v>
          </cell>
          <cell r="Z453" t="e">
            <v>#N/A</v>
          </cell>
          <cell r="AC453" t="str">
            <v/>
          </cell>
          <cell r="AK453">
            <v>0</v>
          </cell>
          <cell r="AY453" t="str">
            <v>Cédula</v>
          </cell>
          <cell r="AZ453" t="e">
            <v>#N/A</v>
          </cell>
          <cell r="BA453" t="e">
            <v>#N/A</v>
          </cell>
          <cell r="BB453" t="e">
            <v>#N/A</v>
          </cell>
          <cell r="CJ453">
            <v>0</v>
          </cell>
          <cell r="CK453">
            <v>0</v>
          </cell>
          <cell r="CN453">
            <v>0</v>
          </cell>
          <cell r="CO453" t="e">
            <v>#N/A</v>
          </cell>
          <cell r="CP453" t="e">
            <v>#N/A</v>
          </cell>
          <cell r="CQ453" t="e">
            <v>#N/A</v>
          </cell>
          <cell r="CX453" t="e">
            <v>#N/A</v>
          </cell>
          <cell r="CY453">
            <v>0</v>
          </cell>
          <cell r="CZ453" t="e">
            <v>#N/A</v>
          </cell>
        </row>
        <row r="454">
          <cell r="D454" t="str">
            <v>456-2026</v>
          </cell>
          <cell r="H454" t="e">
            <v>#N/A</v>
          </cell>
          <cell r="I454" t="e">
            <v>#N/A</v>
          </cell>
          <cell r="K454">
            <v>0</v>
          </cell>
          <cell r="L454" t="e">
            <v>#N/A</v>
          </cell>
          <cell r="M454" t="e">
            <v>#N/A</v>
          </cell>
          <cell r="N454" t="e">
            <v>#N/A</v>
          </cell>
          <cell r="O454" t="e">
            <v>#N/A</v>
          </cell>
          <cell r="P454">
            <v>46192</v>
          </cell>
          <cell r="Q454" t="e">
            <v>#N/A</v>
          </cell>
          <cell r="R454" t="e">
            <v>#N/A</v>
          </cell>
          <cell r="S454" t="e">
            <v>#N/A</v>
          </cell>
          <cell r="T454" t="e">
            <v>#N/A</v>
          </cell>
          <cell r="U454" t="e">
            <v>#N/A</v>
          </cell>
          <cell r="V454" t="e">
            <v>#N/A</v>
          </cell>
          <cell r="W454" t="e">
            <v>#N/A</v>
          </cell>
          <cell r="X454" t="e">
            <v>#N/A</v>
          </cell>
          <cell r="Y454" t="e">
            <v>#N/A</v>
          </cell>
          <cell r="Z454" t="e">
            <v>#N/A</v>
          </cell>
          <cell r="AC454" t="str">
            <v/>
          </cell>
          <cell r="AK454">
            <v>0</v>
          </cell>
          <cell r="AY454" t="str">
            <v>Cédula</v>
          </cell>
          <cell r="AZ454" t="e">
            <v>#N/A</v>
          </cell>
          <cell r="BA454" t="e">
            <v>#N/A</v>
          </cell>
          <cell r="BB454" t="e">
            <v>#N/A</v>
          </cell>
          <cell r="CJ454">
            <v>0</v>
          </cell>
          <cell r="CK454">
            <v>0</v>
          </cell>
          <cell r="CN454">
            <v>0</v>
          </cell>
          <cell r="CO454" t="e">
            <v>#N/A</v>
          </cell>
          <cell r="CP454" t="e">
            <v>#N/A</v>
          </cell>
          <cell r="CQ454" t="e">
            <v>#N/A</v>
          </cell>
          <cell r="CX454" t="e">
            <v>#N/A</v>
          </cell>
          <cell r="CY454">
            <v>0</v>
          </cell>
          <cell r="CZ454" t="e">
            <v>#N/A</v>
          </cell>
        </row>
        <row r="455">
          <cell r="D455" t="str">
            <v>457-2026</v>
          </cell>
          <cell r="H455" t="e">
            <v>#N/A</v>
          </cell>
          <cell r="I455" t="e">
            <v>#N/A</v>
          </cell>
          <cell r="K455">
            <v>0</v>
          </cell>
          <cell r="L455" t="e">
            <v>#N/A</v>
          </cell>
          <cell r="M455" t="e">
            <v>#N/A</v>
          </cell>
          <cell r="N455" t="e">
            <v>#N/A</v>
          </cell>
          <cell r="O455" t="e">
            <v>#N/A</v>
          </cell>
          <cell r="P455">
            <v>46192</v>
          </cell>
          <cell r="Q455" t="e">
            <v>#N/A</v>
          </cell>
          <cell r="R455" t="e">
            <v>#N/A</v>
          </cell>
          <cell r="S455" t="e">
            <v>#N/A</v>
          </cell>
          <cell r="T455" t="e">
            <v>#N/A</v>
          </cell>
          <cell r="U455" t="e">
            <v>#N/A</v>
          </cell>
          <cell r="V455" t="e">
            <v>#N/A</v>
          </cell>
          <cell r="W455" t="e">
            <v>#N/A</v>
          </cell>
          <cell r="X455" t="e">
            <v>#N/A</v>
          </cell>
          <cell r="Y455" t="e">
            <v>#N/A</v>
          </cell>
          <cell r="Z455" t="e">
            <v>#N/A</v>
          </cell>
          <cell r="AC455" t="str">
            <v/>
          </cell>
          <cell r="AK455">
            <v>0</v>
          </cell>
          <cell r="AY455" t="str">
            <v>Cédula</v>
          </cell>
          <cell r="AZ455" t="e">
            <v>#N/A</v>
          </cell>
          <cell r="BA455" t="e">
            <v>#N/A</v>
          </cell>
          <cell r="BB455" t="e">
            <v>#N/A</v>
          </cell>
          <cell r="CJ455">
            <v>0</v>
          </cell>
          <cell r="CK455">
            <v>0</v>
          </cell>
          <cell r="CN455">
            <v>0</v>
          </cell>
          <cell r="CO455" t="e">
            <v>#N/A</v>
          </cell>
          <cell r="CP455" t="e">
            <v>#N/A</v>
          </cell>
          <cell r="CQ455" t="e">
            <v>#N/A</v>
          </cell>
          <cell r="CX455" t="e">
            <v>#N/A</v>
          </cell>
          <cell r="CY455">
            <v>0</v>
          </cell>
          <cell r="CZ455" t="e">
            <v>#N/A</v>
          </cell>
        </row>
        <row r="456">
          <cell r="D456" t="str">
            <v>458-2026</v>
          </cell>
          <cell r="H456" t="e">
            <v>#N/A</v>
          </cell>
          <cell r="I456" t="e">
            <v>#N/A</v>
          </cell>
          <cell r="K456">
            <v>0</v>
          </cell>
          <cell r="L456" t="e">
            <v>#N/A</v>
          </cell>
          <cell r="M456" t="e">
            <v>#N/A</v>
          </cell>
          <cell r="N456" t="e">
            <v>#N/A</v>
          </cell>
          <cell r="O456" t="e">
            <v>#N/A</v>
          </cell>
          <cell r="P456">
            <v>46192</v>
          </cell>
          <cell r="Q456" t="e">
            <v>#N/A</v>
          </cell>
          <cell r="R456" t="e">
            <v>#N/A</v>
          </cell>
          <cell r="S456" t="e">
            <v>#N/A</v>
          </cell>
          <cell r="T456" t="e">
            <v>#N/A</v>
          </cell>
          <cell r="U456" t="e">
            <v>#N/A</v>
          </cell>
          <cell r="V456" t="e">
            <v>#N/A</v>
          </cell>
          <cell r="W456" t="e">
            <v>#N/A</v>
          </cell>
          <cell r="X456" t="e">
            <v>#N/A</v>
          </cell>
          <cell r="Y456" t="e">
            <v>#N/A</v>
          </cell>
          <cell r="Z456" t="e">
            <v>#N/A</v>
          </cell>
          <cell r="AC456" t="str">
            <v/>
          </cell>
          <cell r="AK456">
            <v>0</v>
          </cell>
          <cell r="AY456" t="str">
            <v>Cédula</v>
          </cell>
          <cell r="AZ456" t="e">
            <v>#N/A</v>
          </cell>
          <cell r="BA456" t="e">
            <v>#N/A</v>
          </cell>
          <cell r="BB456" t="e">
            <v>#N/A</v>
          </cell>
          <cell r="CJ456">
            <v>0</v>
          </cell>
          <cell r="CK456">
            <v>0</v>
          </cell>
          <cell r="CN456">
            <v>0</v>
          </cell>
          <cell r="CO456" t="e">
            <v>#N/A</v>
          </cell>
          <cell r="CP456" t="e">
            <v>#N/A</v>
          </cell>
          <cell r="CQ456" t="str">
            <v>DIRECCIÓN DE GESTIÓN DE RECURSOS PARA LA CTEI</v>
          </cell>
          <cell r="CX456" t="e">
            <v>#N/A</v>
          </cell>
          <cell r="CY456">
            <v>0</v>
          </cell>
          <cell r="CZ456" t="e">
            <v>#N/A</v>
          </cell>
        </row>
        <row r="457">
          <cell r="D457" t="str">
            <v>459-2026</v>
          </cell>
          <cell r="H457" t="e">
            <v>#N/A</v>
          </cell>
          <cell r="I457" t="e">
            <v>#N/A</v>
          </cell>
          <cell r="K457">
            <v>0</v>
          </cell>
          <cell r="L457" t="e">
            <v>#N/A</v>
          </cell>
          <cell r="M457" t="e">
            <v>#N/A</v>
          </cell>
          <cell r="N457" t="e">
            <v>#N/A</v>
          </cell>
          <cell r="O457" t="e">
            <v>#N/A</v>
          </cell>
          <cell r="P457">
            <v>46192</v>
          </cell>
          <cell r="Q457" t="e">
            <v>#N/A</v>
          </cell>
          <cell r="R457" t="e">
            <v>#N/A</v>
          </cell>
          <cell r="S457" t="e">
            <v>#N/A</v>
          </cell>
          <cell r="T457" t="e">
            <v>#N/A</v>
          </cell>
          <cell r="U457" t="e">
            <v>#N/A</v>
          </cell>
          <cell r="V457" t="e">
            <v>#N/A</v>
          </cell>
          <cell r="W457" t="e">
            <v>#N/A</v>
          </cell>
          <cell r="X457" t="e">
            <v>#N/A</v>
          </cell>
          <cell r="Y457" t="e">
            <v>#N/A</v>
          </cell>
          <cell r="Z457" t="e">
            <v>#N/A</v>
          </cell>
          <cell r="AC457" t="str">
            <v/>
          </cell>
          <cell r="AK457">
            <v>0</v>
          </cell>
          <cell r="AY457" t="str">
            <v>Cédula</v>
          </cell>
          <cell r="AZ457" t="e">
            <v>#N/A</v>
          </cell>
          <cell r="BA457" t="e">
            <v>#N/A</v>
          </cell>
          <cell r="BB457" t="e">
            <v>#N/A</v>
          </cell>
          <cell r="CJ457">
            <v>0</v>
          </cell>
          <cell r="CK457">
            <v>0</v>
          </cell>
          <cell r="CN457">
            <v>0</v>
          </cell>
          <cell r="CO457" t="e">
            <v>#N/A</v>
          </cell>
          <cell r="CP457" t="e">
            <v>#N/A</v>
          </cell>
          <cell r="CQ457" t="e">
            <v>#N/A</v>
          </cell>
          <cell r="CX457" t="e">
            <v>#N/A</v>
          </cell>
          <cell r="CY457">
            <v>0</v>
          </cell>
          <cell r="CZ457" t="e">
            <v>#N/A</v>
          </cell>
        </row>
        <row r="458">
          <cell r="D458" t="str">
            <v>460-2026</v>
          </cell>
          <cell r="H458" t="e">
            <v>#N/A</v>
          </cell>
          <cell r="I458" t="e">
            <v>#N/A</v>
          </cell>
          <cell r="K458">
            <v>0</v>
          </cell>
          <cell r="L458" t="e">
            <v>#N/A</v>
          </cell>
          <cell r="M458" t="e">
            <v>#N/A</v>
          </cell>
          <cell r="N458" t="e">
            <v>#N/A</v>
          </cell>
          <cell r="O458" t="e">
            <v>#N/A</v>
          </cell>
          <cell r="P458">
            <v>46192</v>
          </cell>
          <cell r="Q458" t="e">
            <v>#N/A</v>
          </cell>
          <cell r="R458" t="e">
            <v>#N/A</v>
          </cell>
          <cell r="S458" t="e">
            <v>#N/A</v>
          </cell>
          <cell r="T458" t="e">
            <v>#N/A</v>
          </cell>
          <cell r="U458" t="e">
            <v>#N/A</v>
          </cell>
          <cell r="V458" t="e">
            <v>#N/A</v>
          </cell>
          <cell r="W458" t="e">
            <v>#N/A</v>
          </cell>
          <cell r="X458" t="e">
            <v>#N/A</v>
          </cell>
          <cell r="Y458" t="e">
            <v>#N/A</v>
          </cell>
          <cell r="Z458" t="e">
            <v>#N/A</v>
          </cell>
          <cell r="AC458" t="str">
            <v/>
          </cell>
          <cell r="AK458">
            <v>0</v>
          </cell>
          <cell r="AY458" t="str">
            <v>Cédula</v>
          </cell>
          <cell r="AZ458" t="e">
            <v>#N/A</v>
          </cell>
          <cell r="BA458" t="e">
            <v>#N/A</v>
          </cell>
          <cell r="BB458" t="e">
            <v>#N/A</v>
          </cell>
          <cell r="CJ458">
            <v>0</v>
          </cell>
          <cell r="CK458">
            <v>0</v>
          </cell>
          <cell r="CN458">
            <v>0</v>
          </cell>
          <cell r="CO458" t="e">
            <v>#N/A</v>
          </cell>
          <cell r="CP458" t="e">
            <v>#N/A</v>
          </cell>
          <cell r="CQ458" t="e">
            <v>#N/A</v>
          </cell>
          <cell r="CX458" t="e">
            <v>#N/A</v>
          </cell>
          <cell r="CY458">
            <v>0</v>
          </cell>
          <cell r="CZ458" t="e">
            <v>#N/A</v>
          </cell>
        </row>
        <row r="459">
          <cell r="D459" t="str">
            <v>461-2026</v>
          </cell>
          <cell r="H459" t="e">
            <v>#N/A</v>
          </cell>
          <cell r="I459" t="e">
            <v>#N/A</v>
          </cell>
          <cell r="K459">
            <v>0</v>
          </cell>
          <cell r="L459" t="e">
            <v>#N/A</v>
          </cell>
          <cell r="M459" t="e">
            <v>#N/A</v>
          </cell>
          <cell r="N459" t="e">
            <v>#N/A</v>
          </cell>
          <cell r="O459" t="e">
            <v>#N/A</v>
          </cell>
          <cell r="P459">
            <v>46192</v>
          </cell>
          <cell r="Q459" t="e">
            <v>#N/A</v>
          </cell>
          <cell r="R459" t="e">
            <v>#N/A</v>
          </cell>
          <cell r="S459" t="e">
            <v>#N/A</v>
          </cell>
          <cell r="T459" t="e">
            <v>#N/A</v>
          </cell>
          <cell r="U459" t="e">
            <v>#N/A</v>
          </cell>
          <cell r="V459" t="e">
            <v>#N/A</v>
          </cell>
          <cell r="W459" t="e">
            <v>#N/A</v>
          </cell>
          <cell r="X459" t="e">
            <v>#N/A</v>
          </cell>
          <cell r="Y459" t="e">
            <v>#N/A</v>
          </cell>
          <cell r="Z459" t="e">
            <v>#N/A</v>
          </cell>
          <cell r="AC459" t="str">
            <v/>
          </cell>
          <cell r="AK459">
            <v>0</v>
          </cell>
          <cell r="AY459" t="str">
            <v>Cédula</v>
          </cell>
          <cell r="AZ459" t="e">
            <v>#N/A</v>
          </cell>
          <cell r="BA459" t="e">
            <v>#N/A</v>
          </cell>
          <cell r="BB459" t="e">
            <v>#N/A</v>
          </cell>
          <cell r="CJ459">
            <v>0</v>
          </cell>
          <cell r="CK459">
            <v>0</v>
          </cell>
          <cell r="CN459">
            <v>0</v>
          </cell>
          <cell r="CO459" t="e">
            <v>#N/A</v>
          </cell>
          <cell r="CP459" t="e">
            <v>#N/A</v>
          </cell>
          <cell r="CQ459" t="e">
            <v>#N/A</v>
          </cell>
          <cell r="CX459" t="e">
            <v>#N/A</v>
          </cell>
          <cell r="CY459">
            <v>0</v>
          </cell>
          <cell r="CZ459" t="e">
            <v>#N/A</v>
          </cell>
        </row>
        <row r="460">
          <cell r="D460" t="str">
            <v>462-2026</v>
          </cell>
          <cell r="H460" t="e">
            <v>#N/A</v>
          </cell>
          <cell r="I460" t="e">
            <v>#N/A</v>
          </cell>
          <cell r="K460">
            <v>0</v>
          </cell>
          <cell r="L460" t="e">
            <v>#N/A</v>
          </cell>
          <cell r="M460" t="e">
            <v>#N/A</v>
          </cell>
          <cell r="N460" t="e">
            <v>#N/A</v>
          </cell>
          <cell r="O460" t="e">
            <v>#N/A</v>
          </cell>
          <cell r="P460">
            <v>46192</v>
          </cell>
          <cell r="Q460" t="e">
            <v>#N/A</v>
          </cell>
          <cell r="R460" t="e">
            <v>#N/A</v>
          </cell>
          <cell r="S460" t="e">
            <v>#N/A</v>
          </cell>
          <cell r="T460" t="e">
            <v>#N/A</v>
          </cell>
          <cell r="U460" t="e">
            <v>#N/A</v>
          </cell>
          <cell r="V460" t="e">
            <v>#N/A</v>
          </cell>
          <cell r="W460" t="e">
            <v>#N/A</v>
          </cell>
          <cell r="X460" t="e">
            <v>#N/A</v>
          </cell>
          <cell r="Y460" t="e">
            <v>#N/A</v>
          </cell>
          <cell r="Z460" t="e">
            <v>#N/A</v>
          </cell>
          <cell r="AC460" t="str">
            <v/>
          </cell>
          <cell r="AK460">
            <v>0</v>
          </cell>
          <cell r="AY460" t="str">
            <v>Cédula</v>
          </cell>
          <cell r="AZ460" t="e">
            <v>#N/A</v>
          </cell>
          <cell r="BA460" t="e">
            <v>#N/A</v>
          </cell>
          <cell r="BB460" t="e">
            <v>#N/A</v>
          </cell>
          <cell r="CJ460">
            <v>0</v>
          </cell>
          <cell r="CK460">
            <v>0</v>
          </cell>
          <cell r="CN460">
            <v>0</v>
          </cell>
          <cell r="CO460" t="e">
            <v>#N/A</v>
          </cell>
          <cell r="CP460" t="e">
            <v>#N/A</v>
          </cell>
          <cell r="CQ460" t="e">
            <v>#N/A</v>
          </cell>
          <cell r="CX460" t="e">
            <v>#N/A</v>
          </cell>
          <cell r="CY460">
            <v>0</v>
          </cell>
          <cell r="CZ460" t="e">
            <v>#N/A</v>
          </cell>
        </row>
        <row r="461">
          <cell r="D461" t="str">
            <v>463-2026</v>
          </cell>
          <cell r="H461" t="e">
            <v>#N/A</v>
          </cell>
          <cell r="I461" t="e">
            <v>#N/A</v>
          </cell>
          <cell r="K461">
            <v>0</v>
          </cell>
          <cell r="L461" t="e">
            <v>#N/A</v>
          </cell>
          <cell r="M461" t="e">
            <v>#N/A</v>
          </cell>
          <cell r="N461" t="e">
            <v>#N/A</v>
          </cell>
          <cell r="O461" t="e">
            <v>#N/A</v>
          </cell>
          <cell r="P461">
            <v>46192</v>
          </cell>
          <cell r="Q461" t="e">
            <v>#N/A</v>
          </cell>
          <cell r="R461" t="e">
            <v>#N/A</v>
          </cell>
          <cell r="S461" t="e">
            <v>#N/A</v>
          </cell>
          <cell r="T461" t="e">
            <v>#N/A</v>
          </cell>
          <cell r="U461" t="e">
            <v>#N/A</v>
          </cell>
          <cell r="V461" t="e">
            <v>#N/A</v>
          </cell>
          <cell r="W461" t="e">
            <v>#N/A</v>
          </cell>
          <cell r="X461" t="e">
            <v>#N/A</v>
          </cell>
          <cell r="Y461" t="e">
            <v>#N/A</v>
          </cell>
          <cell r="Z461" t="e">
            <v>#N/A</v>
          </cell>
          <cell r="AC461" t="str">
            <v/>
          </cell>
          <cell r="AK461">
            <v>0</v>
          </cell>
          <cell r="AY461" t="str">
            <v>Cédula</v>
          </cell>
          <cell r="AZ461" t="e">
            <v>#N/A</v>
          </cell>
          <cell r="BA461" t="e">
            <v>#N/A</v>
          </cell>
          <cell r="BB461" t="e">
            <v>#N/A</v>
          </cell>
          <cell r="CJ461">
            <v>0</v>
          </cell>
          <cell r="CK461">
            <v>0</v>
          </cell>
          <cell r="CN461">
            <v>0</v>
          </cell>
          <cell r="CO461" t="e">
            <v>#N/A</v>
          </cell>
          <cell r="CP461" t="e">
            <v>#N/A</v>
          </cell>
          <cell r="CQ461" t="e">
            <v>#N/A</v>
          </cell>
          <cell r="CX461" t="e">
            <v>#N/A</v>
          </cell>
          <cell r="CY461">
            <v>0</v>
          </cell>
          <cell r="CZ461" t="e">
            <v>#N/A</v>
          </cell>
        </row>
        <row r="462">
          <cell r="D462" t="str">
            <v>464-2026</v>
          </cell>
          <cell r="H462" t="e">
            <v>#N/A</v>
          </cell>
          <cell r="I462" t="e">
            <v>#N/A</v>
          </cell>
          <cell r="K462">
            <v>0</v>
          </cell>
          <cell r="L462" t="e">
            <v>#N/A</v>
          </cell>
          <cell r="M462" t="e">
            <v>#N/A</v>
          </cell>
          <cell r="N462" t="e">
            <v>#N/A</v>
          </cell>
          <cell r="O462" t="e">
            <v>#N/A</v>
          </cell>
          <cell r="P462">
            <v>46192</v>
          </cell>
          <cell r="Q462" t="e">
            <v>#N/A</v>
          </cell>
          <cell r="R462" t="e">
            <v>#N/A</v>
          </cell>
          <cell r="S462" t="e">
            <v>#N/A</v>
          </cell>
          <cell r="T462" t="e">
            <v>#N/A</v>
          </cell>
          <cell r="U462" t="e">
            <v>#N/A</v>
          </cell>
          <cell r="V462" t="e">
            <v>#N/A</v>
          </cell>
          <cell r="W462" t="e">
            <v>#N/A</v>
          </cell>
          <cell r="X462" t="e">
            <v>#N/A</v>
          </cell>
          <cell r="Y462" t="e">
            <v>#N/A</v>
          </cell>
          <cell r="Z462" t="e">
            <v>#N/A</v>
          </cell>
          <cell r="AC462" t="str">
            <v/>
          </cell>
          <cell r="AK462">
            <v>0</v>
          </cell>
          <cell r="AY462" t="str">
            <v>Cédula</v>
          </cell>
          <cell r="AZ462" t="e">
            <v>#N/A</v>
          </cell>
          <cell r="BA462" t="e">
            <v>#N/A</v>
          </cell>
          <cell r="BB462" t="e">
            <v>#N/A</v>
          </cell>
          <cell r="CJ462">
            <v>0</v>
          </cell>
          <cell r="CK462">
            <v>0</v>
          </cell>
          <cell r="CN462">
            <v>0</v>
          </cell>
          <cell r="CO462" t="e">
            <v>#N/A</v>
          </cell>
          <cell r="CP462" t="e">
            <v>#N/A</v>
          </cell>
          <cell r="CQ462" t="e">
            <v>#N/A</v>
          </cell>
          <cell r="CX462" t="e">
            <v>#N/A</v>
          </cell>
          <cell r="CY462">
            <v>0</v>
          </cell>
          <cell r="CZ462" t="e">
            <v>#N/A</v>
          </cell>
        </row>
        <row r="463">
          <cell r="D463" t="str">
            <v>465-2026</v>
          </cell>
          <cell r="H463" t="e">
            <v>#N/A</v>
          </cell>
          <cell r="I463" t="e">
            <v>#N/A</v>
          </cell>
          <cell r="K463">
            <v>0</v>
          </cell>
          <cell r="L463" t="e">
            <v>#N/A</v>
          </cell>
          <cell r="M463" t="e">
            <v>#N/A</v>
          </cell>
          <cell r="N463" t="e">
            <v>#N/A</v>
          </cell>
          <cell r="O463" t="e">
            <v>#N/A</v>
          </cell>
          <cell r="P463">
            <v>46192</v>
          </cell>
          <cell r="Q463" t="e">
            <v>#N/A</v>
          </cell>
          <cell r="R463" t="e">
            <v>#N/A</v>
          </cell>
          <cell r="S463" t="e">
            <v>#N/A</v>
          </cell>
          <cell r="T463" t="e">
            <v>#N/A</v>
          </cell>
          <cell r="U463" t="e">
            <v>#N/A</v>
          </cell>
          <cell r="V463" t="e">
            <v>#N/A</v>
          </cell>
          <cell r="W463" t="e">
            <v>#N/A</v>
          </cell>
          <cell r="X463" t="e">
            <v>#N/A</v>
          </cell>
          <cell r="Y463" t="e">
            <v>#N/A</v>
          </cell>
          <cell r="Z463" t="e">
            <v>#N/A</v>
          </cell>
          <cell r="AC463" t="str">
            <v/>
          </cell>
          <cell r="AK463">
            <v>0</v>
          </cell>
          <cell r="AY463" t="str">
            <v>Cédula</v>
          </cell>
          <cell r="AZ463" t="e">
            <v>#N/A</v>
          </cell>
          <cell r="BA463" t="e">
            <v>#N/A</v>
          </cell>
          <cell r="BB463" t="e">
            <v>#N/A</v>
          </cell>
          <cell r="CJ463">
            <v>0</v>
          </cell>
          <cell r="CK463">
            <v>0</v>
          </cell>
          <cell r="CN463">
            <v>0</v>
          </cell>
          <cell r="CO463" t="e">
            <v>#N/A</v>
          </cell>
          <cell r="CP463" t="e">
            <v>#N/A</v>
          </cell>
          <cell r="CQ463" t="e">
            <v>#N/A</v>
          </cell>
          <cell r="CX463" t="e">
            <v>#N/A</v>
          </cell>
          <cell r="CY463">
            <v>0</v>
          </cell>
          <cell r="CZ463" t="e">
            <v>#N/A</v>
          </cell>
        </row>
        <row r="464">
          <cell r="D464" t="str">
            <v>466-2026</v>
          </cell>
          <cell r="H464" t="e">
            <v>#N/A</v>
          </cell>
          <cell r="I464" t="e">
            <v>#N/A</v>
          </cell>
          <cell r="K464">
            <v>0</v>
          </cell>
          <cell r="L464" t="e">
            <v>#N/A</v>
          </cell>
          <cell r="M464" t="e">
            <v>#N/A</v>
          </cell>
          <cell r="N464" t="e">
            <v>#N/A</v>
          </cell>
          <cell r="O464" t="e">
            <v>#N/A</v>
          </cell>
          <cell r="P464">
            <v>46192</v>
          </cell>
          <cell r="Q464" t="e">
            <v>#N/A</v>
          </cell>
          <cell r="R464" t="e">
            <v>#N/A</v>
          </cell>
          <cell r="S464" t="e">
            <v>#N/A</v>
          </cell>
          <cell r="T464" t="e">
            <v>#N/A</v>
          </cell>
          <cell r="U464" t="e">
            <v>#N/A</v>
          </cell>
          <cell r="V464" t="e">
            <v>#N/A</v>
          </cell>
          <cell r="W464" t="e">
            <v>#N/A</v>
          </cell>
          <cell r="X464" t="e">
            <v>#N/A</v>
          </cell>
          <cell r="Y464" t="e">
            <v>#N/A</v>
          </cell>
          <cell r="Z464" t="e">
            <v>#N/A</v>
          </cell>
          <cell r="AC464" t="str">
            <v/>
          </cell>
          <cell r="AK464">
            <v>0</v>
          </cell>
          <cell r="AY464" t="str">
            <v>Cédula</v>
          </cell>
          <cell r="AZ464" t="e">
            <v>#N/A</v>
          </cell>
          <cell r="BA464" t="e">
            <v>#N/A</v>
          </cell>
          <cell r="BB464" t="e">
            <v>#N/A</v>
          </cell>
          <cell r="CJ464">
            <v>0</v>
          </cell>
          <cell r="CK464">
            <v>0</v>
          </cell>
          <cell r="CN464">
            <v>0</v>
          </cell>
          <cell r="CO464" t="e">
            <v>#N/A</v>
          </cell>
          <cell r="CP464" t="e">
            <v>#N/A</v>
          </cell>
          <cell r="CQ464" t="e">
            <v>#N/A</v>
          </cell>
          <cell r="CX464" t="e">
            <v>#N/A</v>
          </cell>
          <cell r="CY464">
            <v>0</v>
          </cell>
          <cell r="CZ464" t="e">
            <v>#N/A</v>
          </cell>
        </row>
        <row r="465">
          <cell r="D465" t="str">
            <v>467-2026</v>
          </cell>
          <cell r="H465" t="e">
            <v>#N/A</v>
          </cell>
          <cell r="I465" t="e">
            <v>#N/A</v>
          </cell>
          <cell r="K465">
            <v>0</v>
          </cell>
          <cell r="L465" t="e">
            <v>#N/A</v>
          </cell>
          <cell r="M465" t="e">
            <v>#N/A</v>
          </cell>
          <cell r="N465" t="e">
            <v>#N/A</v>
          </cell>
          <cell r="O465" t="e">
            <v>#N/A</v>
          </cell>
          <cell r="P465">
            <v>46192</v>
          </cell>
          <cell r="Q465" t="e">
            <v>#N/A</v>
          </cell>
          <cell r="R465" t="e">
            <v>#N/A</v>
          </cell>
          <cell r="S465" t="e">
            <v>#N/A</v>
          </cell>
          <cell r="T465" t="e">
            <v>#N/A</v>
          </cell>
          <cell r="U465" t="e">
            <v>#N/A</v>
          </cell>
          <cell r="V465" t="e">
            <v>#N/A</v>
          </cell>
          <cell r="W465" t="e">
            <v>#N/A</v>
          </cell>
          <cell r="X465" t="e">
            <v>#N/A</v>
          </cell>
          <cell r="Y465" t="e">
            <v>#N/A</v>
          </cell>
          <cell r="Z465" t="e">
            <v>#N/A</v>
          </cell>
          <cell r="AC465" t="str">
            <v/>
          </cell>
          <cell r="AK465">
            <v>0</v>
          </cell>
          <cell r="AY465" t="str">
            <v>Cédula</v>
          </cell>
          <cell r="AZ465" t="e">
            <v>#N/A</v>
          </cell>
          <cell r="BA465" t="e">
            <v>#N/A</v>
          </cell>
          <cell r="BB465" t="e">
            <v>#N/A</v>
          </cell>
          <cell r="CJ465">
            <v>0</v>
          </cell>
          <cell r="CK465">
            <v>0</v>
          </cell>
          <cell r="CN465">
            <v>0</v>
          </cell>
          <cell r="CO465" t="e">
            <v>#N/A</v>
          </cell>
          <cell r="CP465" t="e">
            <v>#N/A</v>
          </cell>
          <cell r="CQ465" t="e">
            <v>#N/A</v>
          </cell>
          <cell r="CX465" t="e">
            <v>#N/A</v>
          </cell>
          <cell r="CY465">
            <v>0</v>
          </cell>
          <cell r="CZ465" t="e">
            <v>#N/A</v>
          </cell>
        </row>
        <row r="466">
          <cell r="D466" t="str">
            <v>468-2026</v>
          </cell>
          <cell r="H466" t="e">
            <v>#N/A</v>
          </cell>
          <cell r="I466" t="e">
            <v>#N/A</v>
          </cell>
          <cell r="K466">
            <v>0</v>
          </cell>
          <cell r="L466" t="e">
            <v>#N/A</v>
          </cell>
          <cell r="M466" t="e">
            <v>#N/A</v>
          </cell>
          <cell r="N466" t="e">
            <v>#N/A</v>
          </cell>
          <cell r="O466" t="e">
            <v>#N/A</v>
          </cell>
          <cell r="P466">
            <v>46192</v>
          </cell>
          <cell r="Q466" t="e">
            <v>#N/A</v>
          </cell>
          <cell r="R466" t="e">
            <v>#N/A</v>
          </cell>
          <cell r="S466" t="e">
            <v>#N/A</v>
          </cell>
          <cell r="T466" t="e">
            <v>#N/A</v>
          </cell>
          <cell r="U466" t="e">
            <v>#N/A</v>
          </cell>
          <cell r="V466" t="e">
            <v>#N/A</v>
          </cell>
          <cell r="W466" t="e">
            <v>#N/A</v>
          </cell>
          <cell r="X466" t="e">
            <v>#N/A</v>
          </cell>
          <cell r="Y466" t="e">
            <v>#N/A</v>
          </cell>
          <cell r="Z466" t="e">
            <v>#N/A</v>
          </cell>
          <cell r="AC466" t="str">
            <v/>
          </cell>
          <cell r="AK466">
            <v>0</v>
          </cell>
          <cell r="AY466" t="str">
            <v>Cédula</v>
          </cell>
          <cell r="AZ466" t="e">
            <v>#N/A</v>
          </cell>
          <cell r="BA466" t="e">
            <v>#N/A</v>
          </cell>
          <cell r="BB466" t="e">
            <v>#N/A</v>
          </cell>
          <cell r="CJ466">
            <v>0</v>
          </cell>
          <cell r="CK466">
            <v>0</v>
          </cell>
          <cell r="CN466">
            <v>0</v>
          </cell>
          <cell r="CO466" t="e">
            <v>#N/A</v>
          </cell>
          <cell r="CP466" t="e">
            <v>#N/A</v>
          </cell>
          <cell r="CQ466" t="e">
            <v>#N/A</v>
          </cell>
          <cell r="CX466" t="e">
            <v>#N/A</v>
          </cell>
          <cell r="CY466">
            <v>0</v>
          </cell>
          <cell r="CZ466" t="e">
            <v>#N/A</v>
          </cell>
        </row>
        <row r="467">
          <cell r="D467" t="str">
            <v>469-2026</v>
          </cell>
          <cell r="H467" t="e">
            <v>#N/A</v>
          </cell>
          <cell r="I467" t="e">
            <v>#N/A</v>
          </cell>
          <cell r="K467">
            <v>0</v>
          </cell>
          <cell r="L467" t="e">
            <v>#N/A</v>
          </cell>
          <cell r="M467" t="e">
            <v>#N/A</v>
          </cell>
          <cell r="N467" t="e">
            <v>#N/A</v>
          </cell>
          <cell r="O467" t="e">
            <v>#N/A</v>
          </cell>
          <cell r="P467">
            <v>46192</v>
          </cell>
          <cell r="Q467" t="e">
            <v>#N/A</v>
          </cell>
          <cell r="R467" t="e">
            <v>#N/A</v>
          </cell>
          <cell r="S467" t="e">
            <v>#N/A</v>
          </cell>
          <cell r="T467" t="e">
            <v>#N/A</v>
          </cell>
          <cell r="U467" t="e">
            <v>#N/A</v>
          </cell>
          <cell r="V467" t="e">
            <v>#N/A</v>
          </cell>
          <cell r="W467" t="e">
            <v>#N/A</v>
          </cell>
          <cell r="X467" t="e">
            <v>#N/A</v>
          </cell>
          <cell r="Y467" t="e">
            <v>#N/A</v>
          </cell>
          <cell r="Z467" t="e">
            <v>#N/A</v>
          </cell>
          <cell r="AC467" t="str">
            <v/>
          </cell>
          <cell r="AK467">
            <v>0</v>
          </cell>
          <cell r="AY467" t="str">
            <v>Cédula</v>
          </cell>
          <cell r="AZ467" t="e">
            <v>#N/A</v>
          </cell>
          <cell r="BA467" t="e">
            <v>#N/A</v>
          </cell>
          <cell r="BB467" t="e">
            <v>#N/A</v>
          </cell>
          <cell r="CJ467">
            <v>0</v>
          </cell>
          <cell r="CK467">
            <v>0</v>
          </cell>
          <cell r="CN467">
            <v>0</v>
          </cell>
          <cell r="CO467" t="e">
            <v>#N/A</v>
          </cell>
          <cell r="CP467" t="e">
            <v>#N/A</v>
          </cell>
          <cell r="CQ467" t="e">
            <v>#N/A</v>
          </cell>
          <cell r="CX467" t="e">
            <v>#N/A</v>
          </cell>
          <cell r="CY467">
            <v>0</v>
          </cell>
          <cell r="CZ467" t="e">
            <v>#N/A</v>
          </cell>
        </row>
        <row r="468">
          <cell r="D468" t="str">
            <v>470-2026</v>
          </cell>
          <cell r="H468" t="e">
            <v>#N/A</v>
          </cell>
          <cell r="I468" t="e">
            <v>#N/A</v>
          </cell>
          <cell r="K468">
            <v>0</v>
          </cell>
          <cell r="L468" t="e">
            <v>#N/A</v>
          </cell>
          <cell r="M468" t="e">
            <v>#N/A</v>
          </cell>
          <cell r="N468" t="e">
            <v>#N/A</v>
          </cell>
          <cell r="O468" t="e">
            <v>#N/A</v>
          </cell>
          <cell r="P468">
            <v>46192</v>
          </cell>
          <cell r="Q468" t="e">
            <v>#N/A</v>
          </cell>
          <cell r="R468" t="e">
            <v>#N/A</v>
          </cell>
          <cell r="S468" t="e">
            <v>#N/A</v>
          </cell>
          <cell r="T468" t="e">
            <v>#N/A</v>
          </cell>
          <cell r="U468" t="e">
            <v>#N/A</v>
          </cell>
          <cell r="V468" t="e">
            <v>#N/A</v>
          </cell>
          <cell r="W468" t="e">
            <v>#N/A</v>
          </cell>
          <cell r="X468" t="e">
            <v>#N/A</v>
          </cell>
          <cell r="Y468" t="e">
            <v>#N/A</v>
          </cell>
          <cell r="Z468" t="e">
            <v>#N/A</v>
          </cell>
          <cell r="AC468" t="str">
            <v/>
          </cell>
          <cell r="AK468">
            <v>0</v>
          </cell>
          <cell r="AY468" t="str">
            <v>Cédula</v>
          </cell>
          <cell r="AZ468" t="e">
            <v>#N/A</v>
          </cell>
          <cell r="BA468" t="e">
            <v>#N/A</v>
          </cell>
          <cell r="BB468" t="e">
            <v>#N/A</v>
          </cell>
          <cell r="CJ468">
            <v>0</v>
          </cell>
          <cell r="CK468">
            <v>0</v>
          </cell>
          <cell r="CN468">
            <v>0</v>
          </cell>
          <cell r="CO468" t="e">
            <v>#N/A</v>
          </cell>
          <cell r="CP468" t="e">
            <v>#N/A</v>
          </cell>
          <cell r="CQ468" t="e">
            <v>#N/A</v>
          </cell>
          <cell r="CX468" t="e">
            <v>#N/A</v>
          </cell>
          <cell r="CY468">
            <v>0</v>
          </cell>
          <cell r="CZ468" t="e">
            <v>#N/A</v>
          </cell>
        </row>
        <row r="469">
          <cell r="D469" t="str">
            <v>471-2026</v>
          </cell>
          <cell r="H469" t="e">
            <v>#N/A</v>
          </cell>
          <cell r="I469" t="e">
            <v>#N/A</v>
          </cell>
          <cell r="K469">
            <v>0</v>
          </cell>
          <cell r="L469" t="e">
            <v>#N/A</v>
          </cell>
          <cell r="M469" t="e">
            <v>#N/A</v>
          </cell>
          <cell r="N469" t="e">
            <v>#N/A</v>
          </cell>
          <cell r="O469" t="e">
            <v>#N/A</v>
          </cell>
          <cell r="P469">
            <v>46192</v>
          </cell>
          <cell r="Q469" t="e">
            <v>#N/A</v>
          </cell>
          <cell r="R469" t="e">
            <v>#N/A</v>
          </cell>
          <cell r="S469" t="e">
            <v>#N/A</v>
          </cell>
          <cell r="T469" t="e">
            <v>#N/A</v>
          </cell>
          <cell r="U469" t="e">
            <v>#N/A</v>
          </cell>
          <cell r="V469" t="e">
            <v>#N/A</v>
          </cell>
          <cell r="W469" t="e">
            <v>#N/A</v>
          </cell>
          <cell r="X469" t="e">
            <v>#N/A</v>
          </cell>
          <cell r="Y469" t="e">
            <v>#N/A</v>
          </cell>
          <cell r="Z469" t="e">
            <v>#N/A</v>
          </cell>
          <cell r="AC469" t="str">
            <v/>
          </cell>
          <cell r="AK469">
            <v>0</v>
          </cell>
          <cell r="AY469" t="str">
            <v>Cédula</v>
          </cell>
          <cell r="AZ469" t="e">
            <v>#N/A</v>
          </cell>
          <cell r="BA469" t="e">
            <v>#N/A</v>
          </cell>
          <cell r="BB469" t="e">
            <v>#N/A</v>
          </cell>
          <cell r="CJ469">
            <v>0</v>
          </cell>
          <cell r="CK469">
            <v>0</v>
          </cell>
          <cell r="CN469">
            <v>0</v>
          </cell>
          <cell r="CO469" t="e">
            <v>#N/A</v>
          </cell>
          <cell r="CP469" t="e">
            <v>#N/A</v>
          </cell>
          <cell r="CQ469" t="e">
            <v>#N/A</v>
          </cell>
          <cell r="CX469" t="e">
            <v>#N/A</v>
          </cell>
          <cell r="CY469">
            <v>0</v>
          </cell>
          <cell r="CZ469" t="e">
            <v>#N/A</v>
          </cell>
        </row>
        <row r="470">
          <cell r="D470" t="str">
            <v>472-2026</v>
          </cell>
          <cell r="H470" t="e">
            <v>#N/A</v>
          </cell>
          <cell r="I470" t="e">
            <v>#N/A</v>
          </cell>
          <cell r="K470">
            <v>0</v>
          </cell>
          <cell r="L470" t="e">
            <v>#N/A</v>
          </cell>
          <cell r="M470" t="e">
            <v>#N/A</v>
          </cell>
          <cell r="N470" t="e">
            <v>#N/A</v>
          </cell>
          <cell r="O470" t="e">
            <v>#N/A</v>
          </cell>
          <cell r="P470">
            <v>46192</v>
          </cell>
          <cell r="Q470" t="e">
            <v>#N/A</v>
          </cell>
          <cell r="R470" t="e">
            <v>#N/A</v>
          </cell>
          <cell r="S470" t="e">
            <v>#N/A</v>
          </cell>
          <cell r="T470" t="e">
            <v>#N/A</v>
          </cell>
          <cell r="U470" t="e">
            <v>#N/A</v>
          </cell>
          <cell r="V470" t="e">
            <v>#N/A</v>
          </cell>
          <cell r="W470" t="e">
            <v>#N/A</v>
          </cell>
          <cell r="X470" t="e">
            <v>#N/A</v>
          </cell>
          <cell r="Y470" t="e">
            <v>#N/A</v>
          </cell>
          <cell r="Z470" t="e">
            <v>#N/A</v>
          </cell>
          <cell r="AC470" t="str">
            <v/>
          </cell>
          <cell r="AK470">
            <v>0</v>
          </cell>
          <cell r="AY470" t="str">
            <v>Cédula</v>
          </cell>
          <cell r="AZ470" t="e">
            <v>#N/A</v>
          </cell>
          <cell r="BA470" t="e">
            <v>#N/A</v>
          </cell>
          <cell r="BB470" t="e">
            <v>#N/A</v>
          </cell>
          <cell r="CJ470">
            <v>0</v>
          </cell>
          <cell r="CK470">
            <v>0</v>
          </cell>
          <cell r="CN470">
            <v>0</v>
          </cell>
          <cell r="CO470" t="e">
            <v>#N/A</v>
          </cell>
          <cell r="CP470" t="e">
            <v>#N/A</v>
          </cell>
          <cell r="CQ470" t="e">
            <v>#N/A</v>
          </cell>
          <cell r="CX470" t="e">
            <v>#N/A</v>
          </cell>
          <cell r="CY470">
            <v>0</v>
          </cell>
          <cell r="CZ470" t="e">
            <v>#N/A</v>
          </cell>
        </row>
        <row r="471">
          <cell r="D471" t="str">
            <v>473-2026</v>
          </cell>
          <cell r="H471" t="e">
            <v>#N/A</v>
          </cell>
          <cell r="I471" t="e">
            <v>#N/A</v>
          </cell>
          <cell r="K471">
            <v>0</v>
          </cell>
          <cell r="L471" t="e">
            <v>#N/A</v>
          </cell>
          <cell r="M471" t="e">
            <v>#N/A</v>
          </cell>
          <cell r="N471" t="e">
            <v>#N/A</v>
          </cell>
          <cell r="O471" t="e">
            <v>#N/A</v>
          </cell>
          <cell r="P471">
            <v>46192</v>
          </cell>
          <cell r="Q471" t="e">
            <v>#N/A</v>
          </cell>
          <cell r="R471" t="e">
            <v>#N/A</v>
          </cell>
          <cell r="S471" t="e">
            <v>#N/A</v>
          </cell>
          <cell r="T471" t="e">
            <v>#N/A</v>
          </cell>
          <cell r="U471" t="e">
            <v>#N/A</v>
          </cell>
          <cell r="V471" t="e">
            <v>#N/A</v>
          </cell>
          <cell r="W471" t="e">
            <v>#N/A</v>
          </cell>
          <cell r="X471" t="e">
            <v>#N/A</v>
          </cell>
          <cell r="Y471" t="e">
            <v>#N/A</v>
          </cell>
          <cell r="Z471" t="e">
            <v>#N/A</v>
          </cell>
          <cell r="AC471" t="str">
            <v/>
          </cell>
          <cell r="AK471">
            <v>0</v>
          </cell>
          <cell r="AY471" t="str">
            <v>Cédula</v>
          </cell>
          <cell r="AZ471" t="e">
            <v>#N/A</v>
          </cell>
          <cell r="BA471" t="e">
            <v>#N/A</v>
          </cell>
          <cell r="BB471" t="e">
            <v>#N/A</v>
          </cell>
          <cell r="CJ471">
            <v>0</v>
          </cell>
          <cell r="CK471">
            <v>0</v>
          </cell>
          <cell r="CN471">
            <v>0</v>
          </cell>
          <cell r="CO471" t="e">
            <v>#N/A</v>
          </cell>
          <cell r="CP471" t="e">
            <v>#N/A</v>
          </cell>
          <cell r="CQ471" t="e">
            <v>#N/A</v>
          </cell>
          <cell r="CX471" t="e">
            <v>#N/A</v>
          </cell>
          <cell r="CY471">
            <v>0</v>
          </cell>
          <cell r="CZ471" t="e">
            <v>#N/A</v>
          </cell>
        </row>
        <row r="472">
          <cell r="D472" t="str">
            <v>474-2026</v>
          </cell>
          <cell r="H472" t="e">
            <v>#N/A</v>
          </cell>
          <cell r="I472" t="e">
            <v>#N/A</v>
          </cell>
          <cell r="K472">
            <v>0</v>
          </cell>
          <cell r="L472" t="e">
            <v>#N/A</v>
          </cell>
          <cell r="M472" t="e">
            <v>#N/A</v>
          </cell>
          <cell r="N472" t="e">
            <v>#N/A</v>
          </cell>
          <cell r="O472" t="e">
            <v>#N/A</v>
          </cell>
          <cell r="P472">
            <v>46192</v>
          </cell>
          <cell r="Q472" t="e">
            <v>#N/A</v>
          </cell>
          <cell r="R472" t="e">
            <v>#N/A</v>
          </cell>
          <cell r="S472" t="e">
            <v>#N/A</v>
          </cell>
          <cell r="T472" t="e">
            <v>#N/A</v>
          </cell>
          <cell r="U472" t="e">
            <v>#N/A</v>
          </cell>
          <cell r="V472" t="e">
            <v>#N/A</v>
          </cell>
          <cell r="W472" t="e">
            <v>#N/A</v>
          </cell>
          <cell r="X472" t="e">
            <v>#N/A</v>
          </cell>
          <cell r="Y472" t="e">
            <v>#N/A</v>
          </cell>
          <cell r="Z472" t="e">
            <v>#N/A</v>
          </cell>
          <cell r="AC472" t="str">
            <v/>
          </cell>
          <cell r="AK472">
            <v>0</v>
          </cell>
          <cell r="AY472" t="str">
            <v>Cédula</v>
          </cell>
          <cell r="AZ472" t="e">
            <v>#N/A</v>
          </cell>
          <cell r="BA472" t="e">
            <v>#N/A</v>
          </cell>
          <cell r="BB472" t="e">
            <v>#N/A</v>
          </cell>
          <cell r="CJ472">
            <v>0</v>
          </cell>
          <cell r="CK472">
            <v>0</v>
          </cell>
          <cell r="CN472">
            <v>0</v>
          </cell>
          <cell r="CO472" t="e">
            <v>#N/A</v>
          </cell>
          <cell r="CP472" t="e">
            <v>#N/A</v>
          </cell>
          <cell r="CQ472" t="e">
            <v>#N/A</v>
          </cell>
          <cell r="CX472" t="e">
            <v>#N/A</v>
          </cell>
          <cell r="CY472">
            <v>0</v>
          </cell>
          <cell r="CZ472" t="e">
            <v>#N/A</v>
          </cell>
        </row>
        <row r="473">
          <cell r="D473" t="str">
            <v>475-2026</v>
          </cell>
          <cell r="H473" t="e">
            <v>#N/A</v>
          </cell>
          <cell r="I473" t="e">
            <v>#N/A</v>
          </cell>
          <cell r="K473">
            <v>0</v>
          </cell>
          <cell r="L473" t="e">
            <v>#N/A</v>
          </cell>
          <cell r="M473" t="e">
            <v>#N/A</v>
          </cell>
          <cell r="N473" t="e">
            <v>#N/A</v>
          </cell>
          <cell r="O473" t="e">
            <v>#N/A</v>
          </cell>
          <cell r="P473">
            <v>46192</v>
          </cell>
          <cell r="Q473" t="e">
            <v>#N/A</v>
          </cell>
          <cell r="R473" t="e">
            <v>#N/A</v>
          </cell>
          <cell r="S473" t="e">
            <v>#N/A</v>
          </cell>
          <cell r="T473" t="e">
            <v>#N/A</v>
          </cell>
          <cell r="U473" t="e">
            <v>#N/A</v>
          </cell>
          <cell r="V473" t="e">
            <v>#N/A</v>
          </cell>
          <cell r="W473" t="e">
            <v>#N/A</v>
          </cell>
          <cell r="X473" t="e">
            <v>#N/A</v>
          </cell>
          <cell r="Y473" t="e">
            <v>#N/A</v>
          </cell>
          <cell r="Z473" t="e">
            <v>#N/A</v>
          </cell>
          <cell r="AC473" t="str">
            <v/>
          </cell>
          <cell r="AK473">
            <v>0</v>
          </cell>
          <cell r="AY473" t="str">
            <v>Cédula</v>
          </cell>
          <cell r="AZ473" t="e">
            <v>#N/A</v>
          </cell>
          <cell r="BA473" t="e">
            <v>#N/A</v>
          </cell>
          <cell r="BB473" t="e">
            <v>#N/A</v>
          </cell>
          <cell r="CJ473">
            <v>0</v>
          </cell>
          <cell r="CK473">
            <v>0</v>
          </cell>
          <cell r="CN473">
            <v>0</v>
          </cell>
          <cell r="CO473" t="e">
            <v>#N/A</v>
          </cell>
          <cell r="CP473" t="e">
            <v>#N/A</v>
          </cell>
          <cell r="CQ473" t="e">
            <v>#N/A</v>
          </cell>
          <cell r="CX473" t="e">
            <v>#N/A</v>
          </cell>
          <cell r="CY473">
            <v>0</v>
          </cell>
          <cell r="CZ473" t="e">
            <v>#N/A</v>
          </cell>
        </row>
        <row r="474">
          <cell r="D474" t="str">
            <v>476-2026</v>
          </cell>
          <cell r="H474" t="e">
            <v>#N/A</v>
          </cell>
          <cell r="I474" t="e">
            <v>#N/A</v>
          </cell>
          <cell r="K474">
            <v>0</v>
          </cell>
          <cell r="L474" t="e">
            <v>#N/A</v>
          </cell>
          <cell r="M474" t="e">
            <v>#N/A</v>
          </cell>
          <cell r="N474" t="e">
            <v>#N/A</v>
          </cell>
          <cell r="O474" t="e">
            <v>#N/A</v>
          </cell>
          <cell r="P474">
            <v>46192</v>
          </cell>
          <cell r="Q474" t="e">
            <v>#N/A</v>
          </cell>
          <cell r="R474" t="e">
            <v>#N/A</v>
          </cell>
          <cell r="S474" t="e">
            <v>#N/A</v>
          </cell>
          <cell r="T474" t="e">
            <v>#N/A</v>
          </cell>
          <cell r="U474" t="e">
            <v>#N/A</v>
          </cell>
          <cell r="V474" t="e">
            <v>#N/A</v>
          </cell>
          <cell r="W474" t="e">
            <v>#N/A</v>
          </cell>
          <cell r="X474" t="e">
            <v>#N/A</v>
          </cell>
          <cell r="Y474" t="e">
            <v>#N/A</v>
          </cell>
          <cell r="Z474" t="e">
            <v>#N/A</v>
          </cell>
          <cell r="AC474" t="str">
            <v/>
          </cell>
          <cell r="AK474">
            <v>0</v>
          </cell>
          <cell r="AY474" t="str">
            <v>Cédula</v>
          </cell>
          <cell r="AZ474" t="e">
            <v>#N/A</v>
          </cell>
          <cell r="BA474" t="e">
            <v>#N/A</v>
          </cell>
          <cell r="BB474" t="e">
            <v>#N/A</v>
          </cell>
          <cell r="CJ474">
            <v>0</v>
          </cell>
          <cell r="CK474">
            <v>0</v>
          </cell>
          <cell r="CN474">
            <v>0</v>
          </cell>
          <cell r="CO474" t="e">
            <v>#N/A</v>
          </cell>
          <cell r="CP474" t="e">
            <v>#N/A</v>
          </cell>
          <cell r="CQ474" t="e">
            <v>#N/A</v>
          </cell>
          <cell r="CX474" t="e">
            <v>#N/A</v>
          </cell>
          <cell r="CY474">
            <v>0</v>
          </cell>
          <cell r="CZ474" t="e">
            <v>#N/A</v>
          </cell>
        </row>
        <row r="475">
          <cell r="D475" t="str">
            <v>477-2026</v>
          </cell>
          <cell r="H475" t="e">
            <v>#N/A</v>
          </cell>
          <cell r="I475" t="e">
            <v>#N/A</v>
          </cell>
          <cell r="K475">
            <v>0</v>
          </cell>
          <cell r="L475" t="e">
            <v>#N/A</v>
          </cell>
          <cell r="M475" t="e">
            <v>#N/A</v>
          </cell>
          <cell r="N475" t="e">
            <v>#N/A</v>
          </cell>
          <cell r="O475" t="e">
            <v>#N/A</v>
          </cell>
          <cell r="P475">
            <v>46192</v>
          </cell>
          <cell r="Q475" t="e">
            <v>#N/A</v>
          </cell>
          <cell r="R475" t="e">
            <v>#N/A</v>
          </cell>
          <cell r="S475" t="e">
            <v>#N/A</v>
          </cell>
          <cell r="T475" t="e">
            <v>#N/A</v>
          </cell>
          <cell r="U475" t="e">
            <v>#N/A</v>
          </cell>
          <cell r="V475" t="e">
            <v>#N/A</v>
          </cell>
          <cell r="W475" t="e">
            <v>#N/A</v>
          </cell>
          <cell r="X475" t="e">
            <v>#N/A</v>
          </cell>
          <cell r="Y475" t="e">
            <v>#N/A</v>
          </cell>
          <cell r="Z475" t="e">
            <v>#N/A</v>
          </cell>
          <cell r="AC475" t="str">
            <v/>
          </cell>
          <cell r="AK475">
            <v>0</v>
          </cell>
          <cell r="AY475" t="str">
            <v>Cédula</v>
          </cell>
          <cell r="AZ475" t="e">
            <v>#N/A</v>
          </cell>
          <cell r="BA475" t="e">
            <v>#N/A</v>
          </cell>
          <cell r="BB475" t="e">
            <v>#N/A</v>
          </cell>
          <cell r="CJ475">
            <v>0</v>
          </cell>
          <cell r="CK475">
            <v>0</v>
          </cell>
          <cell r="CN475">
            <v>0</v>
          </cell>
          <cell r="CO475" t="e">
            <v>#N/A</v>
          </cell>
          <cell r="CP475" t="e">
            <v>#N/A</v>
          </cell>
          <cell r="CQ475" t="e">
            <v>#N/A</v>
          </cell>
          <cell r="CX475" t="e">
            <v>#N/A</v>
          </cell>
          <cell r="CY475">
            <v>0</v>
          </cell>
          <cell r="CZ475" t="e">
            <v>#N/A</v>
          </cell>
        </row>
        <row r="476">
          <cell r="D476" t="str">
            <v>478-2026</v>
          </cell>
          <cell r="H476" t="e">
            <v>#N/A</v>
          </cell>
          <cell r="I476" t="e">
            <v>#N/A</v>
          </cell>
          <cell r="K476">
            <v>0</v>
          </cell>
          <cell r="L476" t="e">
            <v>#N/A</v>
          </cell>
          <cell r="M476" t="e">
            <v>#N/A</v>
          </cell>
          <cell r="N476" t="e">
            <v>#N/A</v>
          </cell>
          <cell r="O476" t="e">
            <v>#N/A</v>
          </cell>
          <cell r="P476">
            <v>46192</v>
          </cell>
          <cell r="Q476" t="e">
            <v>#N/A</v>
          </cell>
          <cell r="R476" t="e">
            <v>#N/A</v>
          </cell>
          <cell r="S476" t="e">
            <v>#N/A</v>
          </cell>
          <cell r="T476" t="e">
            <v>#N/A</v>
          </cell>
          <cell r="U476" t="e">
            <v>#N/A</v>
          </cell>
          <cell r="V476" t="e">
            <v>#N/A</v>
          </cell>
          <cell r="W476" t="e">
            <v>#N/A</v>
          </cell>
          <cell r="X476" t="e">
            <v>#N/A</v>
          </cell>
          <cell r="Y476" t="e">
            <v>#N/A</v>
          </cell>
          <cell r="Z476" t="e">
            <v>#N/A</v>
          </cell>
          <cell r="AC476" t="str">
            <v/>
          </cell>
          <cell r="AK476">
            <v>0</v>
          </cell>
          <cell r="AY476" t="str">
            <v>Cédula</v>
          </cell>
          <cell r="AZ476" t="e">
            <v>#N/A</v>
          </cell>
          <cell r="BA476" t="e">
            <v>#N/A</v>
          </cell>
          <cell r="BB476" t="e">
            <v>#N/A</v>
          </cell>
          <cell r="CJ476">
            <v>0</v>
          </cell>
          <cell r="CK476">
            <v>0</v>
          </cell>
          <cell r="CN476">
            <v>0</v>
          </cell>
          <cell r="CO476" t="e">
            <v>#N/A</v>
          </cell>
          <cell r="CP476" t="e">
            <v>#N/A</v>
          </cell>
          <cell r="CQ476" t="e">
            <v>#N/A</v>
          </cell>
          <cell r="CX476" t="e">
            <v>#N/A</v>
          </cell>
          <cell r="CY476">
            <v>0</v>
          </cell>
          <cell r="CZ476" t="e">
            <v>#N/A</v>
          </cell>
        </row>
        <row r="477">
          <cell r="D477" t="str">
            <v>479-2026</v>
          </cell>
          <cell r="H477" t="e">
            <v>#N/A</v>
          </cell>
          <cell r="I477" t="e">
            <v>#N/A</v>
          </cell>
          <cell r="K477">
            <v>0</v>
          </cell>
          <cell r="L477" t="e">
            <v>#N/A</v>
          </cell>
          <cell r="M477" t="e">
            <v>#N/A</v>
          </cell>
          <cell r="N477" t="e">
            <v>#N/A</v>
          </cell>
          <cell r="O477" t="e">
            <v>#N/A</v>
          </cell>
          <cell r="P477">
            <v>46192</v>
          </cell>
          <cell r="Q477" t="e">
            <v>#N/A</v>
          </cell>
          <cell r="R477" t="e">
            <v>#N/A</v>
          </cell>
          <cell r="S477" t="e">
            <v>#N/A</v>
          </cell>
          <cell r="T477" t="e">
            <v>#N/A</v>
          </cell>
          <cell r="U477" t="e">
            <v>#N/A</v>
          </cell>
          <cell r="V477" t="e">
            <v>#N/A</v>
          </cell>
          <cell r="W477" t="e">
            <v>#N/A</v>
          </cell>
          <cell r="X477" t="e">
            <v>#N/A</v>
          </cell>
          <cell r="Y477" t="e">
            <v>#N/A</v>
          </cell>
          <cell r="Z477" t="e">
            <v>#N/A</v>
          </cell>
          <cell r="AC477" t="str">
            <v/>
          </cell>
          <cell r="AK477">
            <v>0</v>
          </cell>
          <cell r="AY477" t="str">
            <v>Cédula</v>
          </cell>
          <cell r="AZ477" t="e">
            <v>#N/A</v>
          </cell>
          <cell r="BA477" t="e">
            <v>#N/A</v>
          </cell>
          <cell r="BB477" t="e">
            <v>#N/A</v>
          </cell>
          <cell r="CJ477">
            <v>0</v>
          </cell>
          <cell r="CK477">
            <v>0</v>
          </cell>
          <cell r="CN477">
            <v>0</v>
          </cell>
          <cell r="CO477" t="e">
            <v>#N/A</v>
          </cell>
          <cell r="CP477" t="e">
            <v>#N/A</v>
          </cell>
          <cell r="CQ477" t="e">
            <v>#N/A</v>
          </cell>
          <cell r="CX477" t="e">
            <v>#N/A</v>
          </cell>
          <cell r="CY477">
            <v>0</v>
          </cell>
          <cell r="CZ477" t="e">
            <v>#N/A</v>
          </cell>
        </row>
        <row r="478">
          <cell r="D478" t="str">
            <v>480-2026</v>
          </cell>
          <cell r="H478" t="e">
            <v>#N/A</v>
          </cell>
          <cell r="I478" t="e">
            <v>#N/A</v>
          </cell>
          <cell r="K478">
            <v>0</v>
          </cell>
          <cell r="L478" t="e">
            <v>#N/A</v>
          </cell>
          <cell r="M478" t="e">
            <v>#N/A</v>
          </cell>
          <cell r="N478" t="e">
            <v>#N/A</v>
          </cell>
          <cell r="O478" t="e">
            <v>#N/A</v>
          </cell>
          <cell r="P478">
            <v>46192</v>
          </cell>
          <cell r="Q478" t="e">
            <v>#N/A</v>
          </cell>
          <cell r="R478" t="e">
            <v>#N/A</v>
          </cell>
          <cell r="S478" t="e">
            <v>#N/A</v>
          </cell>
          <cell r="T478" t="e">
            <v>#N/A</v>
          </cell>
          <cell r="U478" t="e">
            <v>#N/A</v>
          </cell>
          <cell r="V478" t="e">
            <v>#N/A</v>
          </cell>
          <cell r="W478" t="e">
            <v>#N/A</v>
          </cell>
          <cell r="X478" t="e">
            <v>#N/A</v>
          </cell>
          <cell r="Y478" t="e">
            <v>#N/A</v>
          </cell>
          <cell r="Z478" t="e">
            <v>#N/A</v>
          </cell>
          <cell r="AC478" t="str">
            <v/>
          </cell>
          <cell r="AK478">
            <v>0</v>
          </cell>
          <cell r="AY478" t="str">
            <v>Cédula</v>
          </cell>
          <cell r="AZ478" t="e">
            <v>#N/A</v>
          </cell>
          <cell r="BA478" t="e">
            <v>#N/A</v>
          </cell>
          <cell r="BB478" t="e">
            <v>#N/A</v>
          </cell>
          <cell r="CJ478">
            <v>0</v>
          </cell>
          <cell r="CK478">
            <v>0</v>
          </cell>
          <cell r="CN478">
            <v>0</v>
          </cell>
          <cell r="CO478" t="e">
            <v>#N/A</v>
          </cell>
          <cell r="CP478" t="e">
            <v>#N/A</v>
          </cell>
          <cell r="CQ478" t="e">
            <v>#N/A</v>
          </cell>
          <cell r="CX478" t="e">
            <v>#N/A</v>
          </cell>
          <cell r="CY478">
            <v>0</v>
          </cell>
          <cell r="CZ478" t="e">
            <v>#N/A</v>
          </cell>
        </row>
        <row r="479">
          <cell r="D479" t="str">
            <v>481-2026</v>
          </cell>
          <cell r="H479" t="e">
            <v>#N/A</v>
          </cell>
          <cell r="I479" t="e">
            <v>#N/A</v>
          </cell>
          <cell r="K479">
            <v>0</v>
          </cell>
          <cell r="L479" t="e">
            <v>#N/A</v>
          </cell>
          <cell r="M479" t="e">
            <v>#N/A</v>
          </cell>
          <cell r="N479" t="e">
            <v>#N/A</v>
          </cell>
          <cell r="O479" t="e">
            <v>#N/A</v>
          </cell>
          <cell r="P479">
            <v>46192</v>
          </cell>
          <cell r="Q479" t="e">
            <v>#N/A</v>
          </cell>
          <cell r="R479" t="e">
            <v>#N/A</v>
          </cell>
          <cell r="S479" t="e">
            <v>#N/A</v>
          </cell>
          <cell r="T479" t="e">
            <v>#N/A</v>
          </cell>
          <cell r="U479" t="e">
            <v>#N/A</v>
          </cell>
          <cell r="V479" t="e">
            <v>#N/A</v>
          </cell>
          <cell r="W479" t="e">
            <v>#N/A</v>
          </cell>
          <cell r="X479" t="e">
            <v>#N/A</v>
          </cell>
          <cell r="Y479" t="e">
            <v>#N/A</v>
          </cell>
          <cell r="Z479" t="e">
            <v>#N/A</v>
          </cell>
          <cell r="AC479" t="str">
            <v/>
          </cell>
          <cell r="AK479">
            <v>0</v>
          </cell>
          <cell r="AY479" t="str">
            <v>Cédula</v>
          </cell>
          <cell r="AZ479" t="e">
            <v>#N/A</v>
          </cell>
          <cell r="BA479" t="e">
            <v>#N/A</v>
          </cell>
          <cell r="BB479" t="e">
            <v>#N/A</v>
          </cell>
          <cell r="CJ479">
            <v>0</v>
          </cell>
          <cell r="CK479">
            <v>0</v>
          </cell>
          <cell r="CN479">
            <v>0</v>
          </cell>
          <cell r="CO479" t="e">
            <v>#N/A</v>
          </cell>
          <cell r="CP479" t="e">
            <v>#N/A</v>
          </cell>
          <cell r="CQ479" t="e">
            <v>#N/A</v>
          </cell>
          <cell r="CX479" t="e">
            <v>#N/A</v>
          </cell>
          <cell r="CY479">
            <v>0</v>
          </cell>
          <cell r="CZ479" t="e">
            <v>#N/A</v>
          </cell>
        </row>
        <row r="480">
          <cell r="D480" t="str">
            <v>482-2026</v>
          </cell>
          <cell r="H480" t="e">
            <v>#N/A</v>
          </cell>
          <cell r="I480" t="e">
            <v>#N/A</v>
          </cell>
          <cell r="K480">
            <v>0</v>
          </cell>
          <cell r="L480" t="e">
            <v>#N/A</v>
          </cell>
          <cell r="M480" t="e">
            <v>#N/A</v>
          </cell>
          <cell r="N480" t="e">
            <v>#N/A</v>
          </cell>
          <cell r="O480" t="e">
            <v>#N/A</v>
          </cell>
          <cell r="P480">
            <v>46192</v>
          </cell>
          <cell r="Q480" t="e">
            <v>#N/A</v>
          </cell>
          <cell r="R480" t="e">
            <v>#N/A</v>
          </cell>
          <cell r="S480" t="e">
            <v>#N/A</v>
          </cell>
          <cell r="T480" t="e">
            <v>#N/A</v>
          </cell>
          <cell r="U480" t="e">
            <v>#N/A</v>
          </cell>
          <cell r="V480" t="e">
            <v>#N/A</v>
          </cell>
          <cell r="W480" t="e">
            <v>#N/A</v>
          </cell>
          <cell r="X480" t="e">
            <v>#N/A</v>
          </cell>
          <cell r="Y480" t="e">
            <v>#N/A</v>
          </cell>
          <cell r="Z480" t="e">
            <v>#N/A</v>
          </cell>
          <cell r="AC480" t="str">
            <v/>
          </cell>
          <cell r="AK480">
            <v>0</v>
          </cell>
          <cell r="AY480" t="str">
            <v>Cédula</v>
          </cell>
          <cell r="AZ480" t="e">
            <v>#N/A</v>
          </cell>
          <cell r="BA480" t="e">
            <v>#N/A</v>
          </cell>
          <cell r="BB480" t="e">
            <v>#N/A</v>
          </cell>
          <cell r="CJ480">
            <v>0</v>
          </cell>
          <cell r="CK480">
            <v>0</v>
          </cell>
          <cell r="CN480">
            <v>0</v>
          </cell>
          <cell r="CO480" t="e">
            <v>#N/A</v>
          </cell>
          <cell r="CP480" t="e">
            <v>#N/A</v>
          </cell>
          <cell r="CQ480" t="e">
            <v>#N/A</v>
          </cell>
          <cell r="CX480" t="e">
            <v>#N/A</v>
          </cell>
          <cell r="CY480">
            <v>0</v>
          </cell>
          <cell r="CZ480" t="e">
            <v>#N/A</v>
          </cell>
        </row>
        <row r="481">
          <cell r="D481" t="str">
            <v>483-2026</v>
          </cell>
          <cell r="H481" t="e">
            <v>#N/A</v>
          </cell>
          <cell r="I481" t="e">
            <v>#N/A</v>
          </cell>
          <cell r="K481">
            <v>0</v>
          </cell>
          <cell r="L481" t="e">
            <v>#N/A</v>
          </cell>
          <cell r="M481" t="e">
            <v>#N/A</v>
          </cell>
          <cell r="N481" t="e">
            <v>#N/A</v>
          </cell>
          <cell r="O481" t="e">
            <v>#N/A</v>
          </cell>
          <cell r="P481">
            <v>46192</v>
          </cell>
          <cell r="Q481" t="e">
            <v>#N/A</v>
          </cell>
          <cell r="R481" t="e">
            <v>#N/A</v>
          </cell>
          <cell r="S481" t="e">
            <v>#N/A</v>
          </cell>
          <cell r="T481" t="e">
            <v>#N/A</v>
          </cell>
          <cell r="U481" t="e">
            <v>#N/A</v>
          </cell>
          <cell r="V481" t="e">
            <v>#N/A</v>
          </cell>
          <cell r="W481" t="e">
            <v>#N/A</v>
          </cell>
          <cell r="X481" t="e">
            <v>#N/A</v>
          </cell>
          <cell r="Y481" t="e">
            <v>#N/A</v>
          </cell>
          <cell r="Z481" t="e">
            <v>#N/A</v>
          </cell>
          <cell r="AC481" t="str">
            <v/>
          </cell>
          <cell r="AK481">
            <v>0</v>
          </cell>
          <cell r="AY481" t="str">
            <v>Cédula</v>
          </cell>
          <cell r="AZ481" t="e">
            <v>#N/A</v>
          </cell>
          <cell r="BA481" t="e">
            <v>#N/A</v>
          </cell>
          <cell r="BB481" t="e">
            <v>#N/A</v>
          </cell>
          <cell r="CJ481">
            <v>0</v>
          </cell>
          <cell r="CK481">
            <v>0</v>
          </cell>
          <cell r="CN481">
            <v>0</v>
          </cell>
          <cell r="CO481" t="e">
            <v>#N/A</v>
          </cell>
          <cell r="CP481" t="e">
            <v>#N/A</v>
          </cell>
          <cell r="CQ481" t="e">
            <v>#N/A</v>
          </cell>
          <cell r="CX481" t="e">
            <v>#N/A</v>
          </cell>
          <cell r="CY481">
            <v>0</v>
          </cell>
          <cell r="CZ481" t="e">
            <v>#N/A</v>
          </cell>
        </row>
        <row r="482">
          <cell r="D482" t="str">
            <v>484-2026</v>
          </cell>
          <cell r="H482" t="e">
            <v>#N/A</v>
          </cell>
          <cell r="I482" t="e">
            <v>#N/A</v>
          </cell>
          <cell r="K482">
            <v>0</v>
          </cell>
          <cell r="L482" t="e">
            <v>#N/A</v>
          </cell>
          <cell r="M482" t="e">
            <v>#N/A</v>
          </cell>
          <cell r="N482" t="e">
            <v>#N/A</v>
          </cell>
          <cell r="O482" t="e">
            <v>#N/A</v>
          </cell>
          <cell r="P482">
            <v>46192</v>
          </cell>
          <cell r="Q482" t="e">
            <v>#N/A</v>
          </cell>
          <cell r="R482" t="e">
            <v>#N/A</v>
          </cell>
          <cell r="S482" t="e">
            <v>#N/A</v>
          </cell>
          <cell r="T482" t="e">
            <v>#N/A</v>
          </cell>
          <cell r="U482" t="e">
            <v>#N/A</v>
          </cell>
          <cell r="V482" t="e">
            <v>#N/A</v>
          </cell>
          <cell r="W482" t="e">
            <v>#N/A</v>
          </cell>
          <cell r="X482" t="e">
            <v>#N/A</v>
          </cell>
          <cell r="Y482" t="e">
            <v>#N/A</v>
          </cell>
          <cell r="Z482" t="e">
            <v>#N/A</v>
          </cell>
          <cell r="AC482" t="str">
            <v/>
          </cell>
          <cell r="AK482">
            <v>0</v>
          </cell>
          <cell r="AY482" t="str">
            <v>Cédula</v>
          </cell>
          <cell r="AZ482" t="e">
            <v>#N/A</v>
          </cell>
          <cell r="BA482" t="e">
            <v>#N/A</v>
          </cell>
          <cell r="BB482" t="e">
            <v>#N/A</v>
          </cell>
          <cell r="CJ482">
            <v>0</v>
          </cell>
          <cell r="CK482">
            <v>0</v>
          </cell>
          <cell r="CN482">
            <v>0</v>
          </cell>
          <cell r="CO482" t="e">
            <v>#N/A</v>
          </cell>
          <cell r="CP482" t="e">
            <v>#N/A</v>
          </cell>
          <cell r="CQ482" t="e">
            <v>#N/A</v>
          </cell>
          <cell r="CX482" t="e">
            <v>#N/A</v>
          </cell>
          <cell r="CY482">
            <v>0</v>
          </cell>
          <cell r="CZ482" t="e">
            <v>#N/A</v>
          </cell>
        </row>
        <row r="483">
          <cell r="D483" t="str">
            <v>485-2026</v>
          </cell>
          <cell r="H483" t="e">
            <v>#N/A</v>
          </cell>
          <cell r="I483" t="e">
            <v>#N/A</v>
          </cell>
          <cell r="K483">
            <v>0</v>
          </cell>
          <cell r="L483" t="e">
            <v>#N/A</v>
          </cell>
          <cell r="M483" t="e">
            <v>#N/A</v>
          </cell>
          <cell r="N483" t="e">
            <v>#N/A</v>
          </cell>
          <cell r="O483" t="e">
            <v>#N/A</v>
          </cell>
          <cell r="P483">
            <v>46192</v>
          </cell>
          <cell r="Q483" t="e">
            <v>#N/A</v>
          </cell>
          <cell r="R483" t="e">
            <v>#N/A</v>
          </cell>
          <cell r="S483" t="e">
            <v>#N/A</v>
          </cell>
          <cell r="T483" t="e">
            <v>#N/A</v>
          </cell>
          <cell r="U483" t="e">
            <v>#N/A</v>
          </cell>
          <cell r="V483" t="e">
            <v>#N/A</v>
          </cell>
          <cell r="W483" t="e">
            <v>#N/A</v>
          </cell>
          <cell r="X483" t="e">
            <v>#N/A</v>
          </cell>
          <cell r="Y483" t="e">
            <v>#N/A</v>
          </cell>
          <cell r="Z483" t="e">
            <v>#N/A</v>
          </cell>
          <cell r="AC483" t="str">
            <v/>
          </cell>
          <cell r="AK483">
            <v>0</v>
          </cell>
          <cell r="AY483" t="str">
            <v>Cédula</v>
          </cell>
          <cell r="AZ483" t="e">
            <v>#N/A</v>
          </cell>
          <cell r="BA483" t="e">
            <v>#N/A</v>
          </cell>
          <cell r="BB483" t="e">
            <v>#N/A</v>
          </cell>
          <cell r="CJ483">
            <v>0</v>
          </cell>
          <cell r="CK483">
            <v>0</v>
          </cell>
          <cell r="CN483">
            <v>0</v>
          </cell>
          <cell r="CO483" t="e">
            <v>#N/A</v>
          </cell>
          <cell r="CP483" t="e">
            <v>#N/A</v>
          </cell>
          <cell r="CQ483" t="e">
            <v>#N/A</v>
          </cell>
          <cell r="CX483" t="e">
            <v>#N/A</v>
          </cell>
          <cell r="CY483">
            <v>0</v>
          </cell>
          <cell r="CZ483" t="e">
            <v>#N/A</v>
          </cell>
        </row>
        <row r="484">
          <cell r="D484" t="str">
            <v>486-2026</v>
          </cell>
          <cell r="H484" t="e">
            <v>#N/A</v>
          </cell>
          <cell r="I484" t="e">
            <v>#N/A</v>
          </cell>
          <cell r="K484">
            <v>0</v>
          </cell>
          <cell r="L484" t="e">
            <v>#N/A</v>
          </cell>
          <cell r="M484" t="e">
            <v>#N/A</v>
          </cell>
          <cell r="N484" t="e">
            <v>#N/A</v>
          </cell>
          <cell r="O484" t="e">
            <v>#N/A</v>
          </cell>
          <cell r="P484">
            <v>46192</v>
          </cell>
          <cell r="Q484" t="e">
            <v>#N/A</v>
          </cell>
          <cell r="R484" t="e">
            <v>#N/A</v>
          </cell>
          <cell r="S484" t="e">
            <v>#N/A</v>
          </cell>
          <cell r="T484" t="e">
            <v>#N/A</v>
          </cell>
          <cell r="U484" t="e">
            <v>#N/A</v>
          </cell>
          <cell r="V484" t="e">
            <v>#N/A</v>
          </cell>
          <cell r="W484" t="e">
            <v>#N/A</v>
          </cell>
          <cell r="X484" t="e">
            <v>#N/A</v>
          </cell>
          <cell r="Y484" t="e">
            <v>#N/A</v>
          </cell>
          <cell r="Z484" t="e">
            <v>#N/A</v>
          </cell>
          <cell r="AC484" t="str">
            <v/>
          </cell>
          <cell r="AK484">
            <v>0</v>
          </cell>
          <cell r="AY484" t="str">
            <v>Cédula</v>
          </cell>
          <cell r="AZ484" t="e">
            <v>#N/A</v>
          </cell>
          <cell r="BA484" t="e">
            <v>#N/A</v>
          </cell>
          <cell r="BB484" t="e">
            <v>#N/A</v>
          </cell>
          <cell r="CJ484">
            <v>0</v>
          </cell>
          <cell r="CK484">
            <v>0</v>
          </cell>
          <cell r="CN484">
            <v>0</v>
          </cell>
          <cell r="CO484" t="e">
            <v>#N/A</v>
          </cell>
          <cell r="CP484" t="e">
            <v>#N/A</v>
          </cell>
          <cell r="CQ484" t="e">
            <v>#N/A</v>
          </cell>
          <cell r="CX484" t="e">
            <v>#N/A</v>
          </cell>
          <cell r="CY484">
            <v>0</v>
          </cell>
          <cell r="CZ484" t="e">
            <v>#N/A</v>
          </cell>
        </row>
        <row r="485">
          <cell r="D485" t="str">
            <v>487-2026</v>
          </cell>
          <cell r="H485" t="e">
            <v>#N/A</v>
          </cell>
          <cell r="I485" t="e">
            <v>#N/A</v>
          </cell>
          <cell r="K485">
            <v>0</v>
          </cell>
          <cell r="L485" t="e">
            <v>#N/A</v>
          </cell>
          <cell r="M485" t="e">
            <v>#N/A</v>
          </cell>
          <cell r="N485" t="e">
            <v>#N/A</v>
          </cell>
          <cell r="O485" t="e">
            <v>#N/A</v>
          </cell>
          <cell r="P485">
            <v>46192</v>
          </cell>
          <cell r="Q485" t="e">
            <v>#N/A</v>
          </cell>
          <cell r="R485" t="e">
            <v>#N/A</v>
          </cell>
          <cell r="S485" t="e">
            <v>#N/A</v>
          </cell>
          <cell r="T485" t="e">
            <v>#N/A</v>
          </cell>
          <cell r="U485" t="e">
            <v>#N/A</v>
          </cell>
          <cell r="V485" t="e">
            <v>#N/A</v>
          </cell>
          <cell r="W485" t="e">
            <v>#N/A</v>
          </cell>
          <cell r="X485" t="e">
            <v>#N/A</v>
          </cell>
          <cell r="Y485" t="e">
            <v>#N/A</v>
          </cell>
          <cell r="Z485" t="e">
            <v>#N/A</v>
          </cell>
          <cell r="AC485" t="str">
            <v/>
          </cell>
          <cell r="AK485">
            <v>0</v>
          </cell>
          <cell r="AY485" t="str">
            <v>Cédula</v>
          </cell>
          <cell r="AZ485" t="e">
            <v>#N/A</v>
          </cell>
          <cell r="BA485" t="e">
            <v>#N/A</v>
          </cell>
          <cell r="BB485" t="e">
            <v>#N/A</v>
          </cell>
          <cell r="CJ485">
            <v>0</v>
          </cell>
          <cell r="CK485">
            <v>0</v>
          </cell>
          <cell r="CN485">
            <v>0</v>
          </cell>
          <cell r="CO485" t="e">
            <v>#N/A</v>
          </cell>
          <cell r="CP485" t="e">
            <v>#N/A</v>
          </cell>
          <cell r="CQ485" t="e">
            <v>#N/A</v>
          </cell>
          <cell r="CX485" t="e">
            <v>#N/A</v>
          </cell>
          <cell r="CY485">
            <v>0</v>
          </cell>
          <cell r="CZ485" t="e">
            <v>#N/A</v>
          </cell>
        </row>
        <row r="486">
          <cell r="D486" t="str">
            <v>488-2026</v>
          </cell>
          <cell r="H486" t="e">
            <v>#N/A</v>
          </cell>
          <cell r="I486" t="e">
            <v>#N/A</v>
          </cell>
          <cell r="K486">
            <v>0</v>
          </cell>
          <cell r="L486" t="e">
            <v>#N/A</v>
          </cell>
          <cell r="M486" t="e">
            <v>#N/A</v>
          </cell>
          <cell r="N486" t="e">
            <v>#N/A</v>
          </cell>
          <cell r="O486" t="e">
            <v>#N/A</v>
          </cell>
          <cell r="P486">
            <v>46192</v>
          </cell>
          <cell r="Q486" t="e">
            <v>#N/A</v>
          </cell>
          <cell r="R486" t="e">
            <v>#N/A</v>
          </cell>
          <cell r="S486" t="e">
            <v>#N/A</v>
          </cell>
          <cell r="T486" t="e">
            <v>#N/A</v>
          </cell>
          <cell r="U486" t="e">
            <v>#N/A</v>
          </cell>
          <cell r="V486" t="e">
            <v>#N/A</v>
          </cell>
          <cell r="W486" t="e">
            <v>#N/A</v>
          </cell>
          <cell r="X486" t="e">
            <v>#N/A</v>
          </cell>
          <cell r="Y486" t="e">
            <v>#N/A</v>
          </cell>
          <cell r="Z486" t="e">
            <v>#N/A</v>
          </cell>
          <cell r="AC486" t="str">
            <v/>
          </cell>
          <cell r="AK486">
            <v>0</v>
          </cell>
          <cell r="AY486" t="str">
            <v>Cédula</v>
          </cell>
          <cell r="AZ486" t="e">
            <v>#N/A</v>
          </cell>
          <cell r="BA486" t="e">
            <v>#N/A</v>
          </cell>
          <cell r="BB486" t="e">
            <v>#N/A</v>
          </cell>
          <cell r="CJ486">
            <v>0</v>
          </cell>
          <cell r="CK486">
            <v>0</v>
          </cell>
          <cell r="CN486">
            <v>0</v>
          </cell>
          <cell r="CO486" t="e">
            <v>#N/A</v>
          </cell>
          <cell r="CP486" t="e">
            <v>#N/A</v>
          </cell>
          <cell r="CQ486" t="e">
            <v>#N/A</v>
          </cell>
          <cell r="CX486" t="e">
            <v>#N/A</v>
          </cell>
          <cell r="CY486">
            <v>0</v>
          </cell>
          <cell r="CZ486" t="e">
            <v>#N/A</v>
          </cell>
        </row>
        <row r="487">
          <cell r="D487" t="str">
            <v>489-2026</v>
          </cell>
          <cell r="H487" t="e">
            <v>#N/A</v>
          </cell>
          <cell r="I487" t="e">
            <v>#N/A</v>
          </cell>
          <cell r="K487">
            <v>0</v>
          </cell>
          <cell r="L487" t="e">
            <v>#N/A</v>
          </cell>
          <cell r="M487" t="e">
            <v>#N/A</v>
          </cell>
          <cell r="N487" t="e">
            <v>#N/A</v>
          </cell>
          <cell r="O487" t="e">
            <v>#N/A</v>
          </cell>
          <cell r="P487">
            <v>46192</v>
          </cell>
          <cell r="Q487" t="e">
            <v>#N/A</v>
          </cell>
          <cell r="R487" t="e">
            <v>#N/A</v>
          </cell>
          <cell r="S487" t="e">
            <v>#N/A</v>
          </cell>
          <cell r="T487" t="e">
            <v>#N/A</v>
          </cell>
          <cell r="U487" t="e">
            <v>#N/A</v>
          </cell>
          <cell r="V487" t="e">
            <v>#N/A</v>
          </cell>
          <cell r="W487" t="e">
            <v>#N/A</v>
          </cell>
          <cell r="X487" t="e">
            <v>#N/A</v>
          </cell>
          <cell r="Y487" t="e">
            <v>#N/A</v>
          </cell>
          <cell r="Z487" t="e">
            <v>#N/A</v>
          </cell>
          <cell r="AC487" t="str">
            <v/>
          </cell>
          <cell r="AK487">
            <v>0</v>
          </cell>
          <cell r="AY487" t="str">
            <v>Cédula</v>
          </cell>
          <cell r="AZ487" t="e">
            <v>#N/A</v>
          </cell>
          <cell r="BA487" t="e">
            <v>#N/A</v>
          </cell>
          <cell r="BB487" t="e">
            <v>#N/A</v>
          </cell>
          <cell r="CJ487">
            <v>0</v>
          </cell>
          <cell r="CK487">
            <v>0</v>
          </cell>
          <cell r="CN487">
            <v>0</v>
          </cell>
          <cell r="CO487" t="e">
            <v>#N/A</v>
          </cell>
          <cell r="CP487" t="e">
            <v>#N/A</v>
          </cell>
          <cell r="CQ487" t="e">
            <v>#N/A</v>
          </cell>
          <cell r="CX487" t="e">
            <v>#N/A</v>
          </cell>
          <cell r="CY487">
            <v>0</v>
          </cell>
          <cell r="CZ487" t="e">
            <v>#N/A</v>
          </cell>
        </row>
        <row r="488">
          <cell r="D488" t="str">
            <v>490-2026</v>
          </cell>
          <cell r="H488" t="e">
            <v>#N/A</v>
          </cell>
          <cell r="I488" t="e">
            <v>#N/A</v>
          </cell>
          <cell r="K488">
            <v>0</v>
          </cell>
          <cell r="L488" t="e">
            <v>#N/A</v>
          </cell>
          <cell r="M488" t="e">
            <v>#N/A</v>
          </cell>
          <cell r="N488" t="e">
            <v>#N/A</v>
          </cell>
          <cell r="O488" t="e">
            <v>#N/A</v>
          </cell>
          <cell r="P488">
            <v>46192</v>
          </cell>
          <cell r="Q488" t="e">
            <v>#N/A</v>
          </cell>
          <cell r="R488" t="e">
            <v>#N/A</v>
          </cell>
          <cell r="S488" t="e">
            <v>#N/A</v>
          </cell>
          <cell r="T488" t="e">
            <v>#N/A</v>
          </cell>
          <cell r="U488" t="e">
            <v>#N/A</v>
          </cell>
          <cell r="V488" t="e">
            <v>#N/A</v>
          </cell>
          <cell r="W488" t="e">
            <v>#N/A</v>
          </cell>
          <cell r="X488" t="e">
            <v>#N/A</v>
          </cell>
          <cell r="Y488" t="e">
            <v>#N/A</v>
          </cell>
          <cell r="Z488" t="e">
            <v>#N/A</v>
          </cell>
          <cell r="AC488" t="str">
            <v/>
          </cell>
          <cell r="AK488">
            <v>0</v>
          </cell>
          <cell r="AY488" t="str">
            <v>Cédula</v>
          </cell>
          <cell r="AZ488" t="e">
            <v>#N/A</v>
          </cell>
          <cell r="BA488" t="e">
            <v>#N/A</v>
          </cell>
          <cell r="BB488" t="e">
            <v>#N/A</v>
          </cell>
          <cell r="CJ488">
            <v>0</v>
          </cell>
          <cell r="CK488">
            <v>0</v>
          </cell>
          <cell r="CN488">
            <v>0</v>
          </cell>
          <cell r="CO488" t="e">
            <v>#N/A</v>
          </cell>
          <cell r="CP488" t="e">
            <v>#N/A</v>
          </cell>
          <cell r="CQ488" t="e">
            <v>#N/A</v>
          </cell>
          <cell r="CX488" t="e">
            <v>#N/A</v>
          </cell>
          <cell r="CY488">
            <v>0</v>
          </cell>
          <cell r="CZ488" t="e">
            <v>#N/A</v>
          </cell>
        </row>
        <row r="489">
          <cell r="D489" t="str">
            <v>491-2026</v>
          </cell>
          <cell r="H489" t="e">
            <v>#N/A</v>
          </cell>
          <cell r="I489" t="e">
            <v>#N/A</v>
          </cell>
          <cell r="K489">
            <v>0</v>
          </cell>
          <cell r="L489" t="e">
            <v>#N/A</v>
          </cell>
          <cell r="M489" t="e">
            <v>#N/A</v>
          </cell>
          <cell r="N489" t="e">
            <v>#N/A</v>
          </cell>
          <cell r="O489" t="e">
            <v>#N/A</v>
          </cell>
          <cell r="P489">
            <v>46192</v>
          </cell>
          <cell r="Q489" t="e">
            <v>#N/A</v>
          </cell>
          <cell r="R489" t="e">
            <v>#N/A</v>
          </cell>
          <cell r="S489" t="e">
            <v>#N/A</v>
          </cell>
          <cell r="T489" t="e">
            <v>#N/A</v>
          </cell>
          <cell r="U489" t="e">
            <v>#N/A</v>
          </cell>
          <cell r="V489" t="e">
            <v>#N/A</v>
          </cell>
          <cell r="W489" t="e">
            <v>#N/A</v>
          </cell>
          <cell r="X489" t="e">
            <v>#N/A</v>
          </cell>
          <cell r="Y489" t="e">
            <v>#N/A</v>
          </cell>
          <cell r="Z489" t="e">
            <v>#N/A</v>
          </cell>
          <cell r="AC489" t="str">
            <v/>
          </cell>
          <cell r="AK489">
            <v>0</v>
          </cell>
          <cell r="AY489" t="str">
            <v>Cédula</v>
          </cell>
          <cell r="AZ489" t="e">
            <v>#N/A</v>
          </cell>
          <cell r="BA489" t="e">
            <v>#N/A</v>
          </cell>
          <cell r="BB489" t="e">
            <v>#N/A</v>
          </cell>
          <cell r="CJ489">
            <v>0</v>
          </cell>
          <cell r="CK489">
            <v>0</v>
          </cell>
          <cell r="CN489">
            <v>0</v>
          </cell>
          <cell r="CO489" t="e">
            <v>#N/A</v>
          </cell>
          <cell r="CP489" t="e">
            <v>#N/A</v>
          </cell>
          <cell r="CQ489" t="e">
            <v>#N/A</v>
          </cell>
          <cell r="CX489" t="e">
            <v>#N/A</v>
          </cell>
          <cell r="CY489">
            <v>0</v>
          </cell>
          <cell r="CZ489" t="e">
            <v>#N/A</v>
          </cell>
        </row>
        <row r="490">
          <cell r="D490" t="str">
            <v>492-2026</v>
          </cell>
          <cell r="H490" t="e">
            <v>#N/A</v>
          </cell>
          <cell r="I490" t="e">
            <v>#N/A</v>
          </cell>
          <cell r="K490">
            <v>0</v>
          </cell>
          <cell r="L490" t="e">
            <v>#N/A</v>
          </cell>
          <cell r="M490" t="e">
            <v>#N/A</v>
          </cell>
          <cell r="N490" t="e">
            <v>#N/A</v>
          </cell>
          <cell r="O490" t="e">
            <v>#N/A</v>
          </cell>
          <cell r="P490">
            <v>46192</v>
          </cell>
          <cell r="Q490" t="e">
            <v>#N/A</v>
          </cell>
          <cell r="R490" t="e">
            <v>#N/A</v>
          </cell>
          <cell r="S490" t="e">
            <v>#N/A</v>
          </cell>
          <cell r="T490" t="e">
            <v>#N/A</v>
          </cell>
          <cell r="U490" t="e">
            <v>#N/A</v>
          </cell>
          <cell r="V490" t="e">
            <v>#N/A</v>
          </cell>
          <cell r="W490" t="e">
            <v>#N/A</v>
          </cell>
          <cell r="X490" t="e">
            <v>#N/A</v>
          </cell>
          <cell r="Y490" t="e">
            <v>#N/A</v>
          </cell>
          <cell r="Z490" t="e">
            <v>#N/A</v>
          </cell>
          <cell r="AC490" t="str">
            <v/>
          </cell>
          <cell r="AK490">
            <v>0</v>
          </cell>
          <cell r="AY490" t="str">
            <v>Cédula</v>
          </cell>
          <cell r="AZ490" t="e">
            <v>#N/A</v>
          </cell>
          <cell r="BA490" t="e">
            <v>#N/A</v>
          </cell>
          <cell r="BB490" t="e">
            <v>#N/A</v>
          </cell>
          <cell r="CJ490">
            <v>0</v>
          </cell>
          <cell r="CK490">
            <v>0</v>
          </cell>
          <cell r="CN490">
            <v>0</v>
          </cell>
          <cell r="CO490" t="e">
            <v>#N/A</v>
          </cell>
          <cell r="CP490" t="e">
            <v>#N/A</v>
          </cell>
          <cell r="CQ490" t="e">
            <v>#N/A</v>
          </cell>
          <cell r="CX490" t="e">
            <v>#N/A</v>
          </cell>
          <cell r="CY490">
            <v>0</v>
          </cell>
          <cell r="CZ490" t="e">
            <v>#N/A</v>
          </cell>
        </row>
        <row r="491">
          <cell r="D491" t="str">
            <v>493-2026</v>
          </cell>
          <cell r="H491" t="e">
            <v>#N/A</v>
          </cell>
          <cell r="I491" t="e">
            <v>#N/A</v>
          </cell>
          <cell r="K491">
            <v>0</v>
          </cell>
          <cell r="L491" t="e">
            <v>#N/A</v>
          </cell>
          <cell r="M491" t="e">
            <v>#N/A</v>
          </cell>
          <cell r="N491" t="e">
            <v>#N/A</v>
          </cell>
          <cell r="O491" t="e">
            <v>#N/A</v>
          </cell>
          <cell r="P491">
            <v>46192</v>
          </cell>
          <cell r="Q491" t="e">
            <v>#N/A</v>
          </cell>
          <cell r="R491" t="e">
            <v>#N/A</v>
          </cell>
          <cell r="S491" t="e">
            <v>#N/A</v>
          </cell>
          <cell r="T491" t="e">
            <v>#N/A</v>
          </cell>
          <cell r="U491" t="e">
            <v>#N/A</v>
          </cell>
          <cell r="V491" t="e">
            <v>#N/A</v>
          </cell>
          <cell r="W491" t="e">
            <v>#N/A</v>
          </cell>
          <cell r="X491" t="e">
            <v>#N/A</v>
          </cell>
          <cell r="Y491" t="e">
            <v>#N/A</v>
          </cell>
          <cell r="Z491" t="e">
            <v>#N/A</v>
          </cell>
          <cell r="AC491" t="str">
            <v/>
          </cell>
          <cell r="AK491">
            <v>0</v>
          </cell>
          <cell r="AY491" t="str">
            <v>Cédula</v>
          </cell>
          <cell r="AZ491" t="e">
            <v>#N/A</v>
          </cell>
          <cell r="BA491" t="e">
            <v>#N/A</v>
          </cell>
          <cell r="BB491" t="e">
            <v>#N/A</v>
          </cell>
          <cell r="CJ491">
            <v>0</v>
          </cell>
          <cell r="CK491">
            <v>0</v>
          </cell>
          <cell r="CN491">
            <v>0</v>
          </cell>
          <cell r="CO491" t="e">
            <v>#N/A</v>
          </cell>
          <cell r="CP491" t="e">
            <v>#N/A</v>
          </cell>
          <cell r="CQ491" t="e">
            <v>#N/A</v>
          </cell>
          <cell r="CX491" t="e">
            <v>#N/A</v>
          </cell>
          <cell r="CY491">
            <v>0</v>
          </cell>
          <cell r="CZ491" t="e">
            <v>#N/A</v>
          </cell>
        </row>
        <row r="492">
          <cell r="D492" t="str">
            <v>494-2026</v>
          </cell>
          <cell r="H492" t="e">
            <v>#N/A</v>
          </cell>
          <cell r="I492" t="e">
            <v>#N/A</v>
          </cell>
          <cell r="K492">
            <v>0</v>
          </cell>
          <cell r="L492" t="e">
            <v>#N/A</v>
          </cell>
          <cell r="M492" t="e">
            <v>#N/A</v>
          </cell>
          <cell r="N492" t="e">
            <v>#N/A</v>
          </cell>
          <cell r="O492" t="e">
            <v>#N/A</v>
          </cell>
          <cell r="P492">
            <v>46192</v>
          </cell>
          <cell r="Q492" t="e">
            <v>#N/A</v>
          </cell>
          <cell r="R492" t="e">
            <v>#N/A</v>
          </cell>
          <cell r="S492" t="e">
            <v>#N/A</v>
          </cell>
          <cell r="T492" t="e">
            <v>#N/A</v>
          </cell>
          <cell r="U492" t="e">
            <v>#N/A</v>
          </cell>
          <cell r="V492" t="e">
            <v>#N/A</v>
          </cell>
          <cell r="W492" t="e">
            <v>#N/A</v>
          </cell>
          <cell r="X492" t="e">
            <v>#N/A</v>
          </cell>
          <cell r="Y492" t="e">
            <v>#N/A</v>
          </cell>
          <cell r="Z492" t="e">
            <v>#N/A</v>
          </cell>
          <cell r="AC492" t="str">
            <v/>
          </cell>
          <cell r="AK492">
            <v>0</v>
          </cell>
          <cell r="AY492" t="str">
            <v>Cédula</v>
          </cell>
          <cell r="AZ492" t="e">
            <v>#N/A</v>
          </cell>
          <cell r="BA492" t="e">
            <v>#N/A</v>
          </cell>
          <cell r="BB492" t="e">
            <v>#N/A</v>
          </cell>
          <cell r="CJ492">
            <v>0</v>
          </cell>
          <cell r="CK492">
            <v>0</v>
          </cell>
          <cell r="CN492">
            <v>0</v>
          </cell>
          <cell r="CO492" t="e">
            <v>#N/A</v>
          </cell>
          <cell r="CP492" t="e">
            <v>#N/A</v>
          </cell>
          <cell r="CQ492" t="e">
            <v>#N/A</v>
          </cell>
          <cell r="CX492" t="e">
            <v>#N/A</v>
          </cell>
          <cell r="CY492">
            <v>0</v>
          </cell>
          <cell r="CZ492" t="e">
            <v>#N/A</v>
          </cell>
        </row>
        <row r="493">
          <cell r="D493" t="str">
            <v>495-2026</v>
          </cell>
          <cell r="H493" t="e">
            <v>#N/A</v>
          </cell>
          <cell r="I493" t="e">
            <v>#N/A</v>
          </cell>
          <cell r="K493">
            <v>0</v>
          </cell>
          <cell r="L493" t="e">
            <v>#N/A</v>
          </cell>
          <cell r="M493" t="e">
            <v>#N/A</v>
          </cell>
          <cell r="N493" t="e">
            <v>#N/A</v>
          </cell>
          <cell r="O493" t="e">
            <v>#N/A</v>
          </cell>
          <cell r="P493">
            <v>46192</v>
          </cell>
          <cell r="Q493" t="e">
            <v>#N/A</v>
          </cell>
          <cell r="R493" t="e">
            <v>#N/A</v>
          </cell>
          <cell r="S493" t="e">
            <v>#N/A</v>
          </cell>
          <cell r="T493" t="e">
            <v>#N/A</v>
          </cell>
          <cell r="U493" t="e">
            <v>#N/A</v>
          </cell>
          <cell r="V493" t="e">
            <v>#N/A</v>
          </cell>
          <cell r="W493" t="e">
            <v>#N/A</v>
          </cell>
          <cell r="X493" t="e">
            <v>#N/A</v>
          </cell>
          <cell r="Y493" t="e">
            <v>#N/A</v>
          </cell>
          <cell r="Z493" t="e">
            <v>#N/A</v>
          </cell>
          <cell r="AC493" t="str">
            <v/>
          </cell>
          <cell r="AK493">
            <v>0</v>
          </cell>
          <cell r="AY493" t="str">
            <v>Cédula</v>
          </cell>
          <cell r="AZ493" t="e">
            <v>#N/A</v>
          </cell>
          <cell r="BA493" t="e">
            <v>#N/A</v>
          </cell>
          <cell r="BB493" t="e">
            <v>#N/A</v>
          </cell>
          <cell r="CJ493">
            <v>0</v>
          </cell>
          <cell r="CK493">
            <v>0</v>
          </cell>
          <cell r="CN493">
            <v>0</v>
          </cell>
          <cell r="CO493" t="e">
            <v>#N/A</v>
          </cell>
          <cell r="CP493" t="e">
            <v>#N/A</v>
          </cell>
          <cell r="CQ493" t="e">
            <v>#N/A</v>
          </cell>
          <cell r="CX493" t="e">
            <v>#N/A</v>
          </cell>
          <cell r="CY493">
            <v>0</v>
          </cell>
          <cell r="CZ493" t="e">
            <v>#N/A</v>
          </cell>
        </row>
        <row r="494">
          <cell r="D494" t="str">
            <v>496-2026</v>
          </cell>
          <cell r="H494" t="e">
            <v>#N/A</v>
          </cell>
          <cell r="I494" t="e">
            <v>#N/A</v>
          </cell>
          <cell r="K494">
            <v>0</v>
          </cell>
          <cell r="L494" t="e">
            <v>#N/A</v>
          </cell>
          <cell r="M494" t="e">
            <v>#N/A</v>
          </cell>
          <cell r="N494" t="e">
            <v>#N/A</v>
          </cell>
          <cell r="O494" t="e">
            <v>#N/A</v>
          </cell>
          <cell r="P494">
            <v>46192</v>
          </cell>
          <cell r="Q494" t="e">
            <v>#N/A</v>
          </cell>
          <cell r="R494" t="e">
            <v>#N/A</v>
          </cell>
          <cell r="S494" t="e">
            <v>#N/A</v>
          </cell>
          <cell r="T494" t="e">
            <v>#N/A</v>
          </cell>
          <cell r="U494" t="e">
            <v>#N/A</v>
          </cell>
          <cell r="V494" t="e">
            <v>#N/A</v>
          </cell>
          <cell r="W494" t="e">
            <v>#N/A</v>
          </cell>
          <cell r="X494" t="e">
            <v>#N/A</v>
          </cell>
          <cell r="Y494" t="e">
            <v>#N/A</v>
          </cell>
          <cell r="Z494" t="e">
            <v>#N/A</v>
          </cell>
          <cell r="AC494" t="str">
            <v/>
          </cell>
          <cell r="AK494">
            <v>0</v>
          </cell>
          <cell r="AY494" t="str">
            <v>Cédula</v>
          </cell>
          <cell r="AZ494" t="e">
            <v>#N/A</v>
          </cell>
          <cell r="BA494" t="e">
            <v>#N/A</v>
          </cell>
          <cell r="BB494" t="e">
            <v>#N/A</v>
          </cell>
          <cell r="CJ494">
            <v>0</v>
          </cell>
          <cell r="CK494">
            <v>0</v>
          </cell>
          <cell r="CN494">
            <v>0</v>
          </cell>
          <cell r="CO494" t="e">
            <v>#N/A</v>
          </cell>
          <cell r="CP494" t="e">
            <v>#N/A</v>
          </cell>
          <cell r="CQ494" t="e">
            <v>#N/A</v>
          </cell>
          <cell r="CX494" t="e">
            <v>#N/A</v>
          </cell>
          <cell r="CY494">
            <v>0</v>
          </cell>
          <cell r="CZ494" t="e">
            <v>#N/A</v>
          </cell>
        </row>
        <row r="495">
          <cell r="D495" t="str">
            <v>497-2026</v>
          </cell>
          <cell r="H495" t="e">
            <v>#N/A</v>
          </cell>
          <cell r="I495" t="e">
            <v>#N/A</v>
          </cell>
          <cell r="K495">
            <v>0</v>
          </cell>
          <cell r="L495" t="e">
            <v>#N/A</v>
          </cell>
          <cell r="M495" t="e">
            <v>#N/A</v>
          </cell>
          <cell r="N495" t="e">
            <v>#N/A</v>
          </cell>
          <cell r="O495" t="e">
            <v>#N/A</v>
          </cell>
          <cell r="P495">
            <v>46192</v>
          </cell>
          <cell r="Q495" t="e">
            <v>#N/A</v>
          </cell>
          <cell r="R495" t="e">
            <v>#N/A</v>
          </cell>
          <cell r="S495" t="e">
            <v>#N/A</v>
          </cell>
          <cell r="T495" t="e">
            <v>#N/A</v>
          </cell>
          <cell r="U495" t="e">
            <v>#N/A</v>
          </cell>
          <cell r="V495" t="e">
            <v>#N/A</v>
          </cell>
          <cell r="W495" t="e">
            <v>#N/A</v>
          </cell>
          <cell r="X495" t="e">
            <v>#N/A</v>
          </cell>
          <cell r="Y495" t="e">
            <v>#N/A</v>
          </cell>
          <cell r="Z495" t="e">
            <v>#N/A</v>
          </cell>
          <cell r="AC495" t="str">
            <v/>
          </cell>
          <cell r="AK495">
            <v>0</v>
          </cell>
          <cell r="AY495" t="str">
            <v>Cédula</v>
          </cell>
          <cell r="AZ495" t="e">
            <v>#N/A</v>
          </cell>
          <cell r="BA495" t="e">
            <v>#N/A</v>
          </cell>
          <cell r="BB495" t="e">
            <v>#N/A</v>
          </cell>
          <cell r="CJ495">
            <v>0</v>
          </cell>
          <cell r="CK495">
            <v>0</v>
          </cell>
          <cell r="CN495">
            <v>0</v>
          </cell>
          <cell r="CO495" t="e">
            <v>#N/A</v>
          </cell>
          <cell r="CP495" t="e">
            <v>#N/A</v>
          </cell>
          <cell r="CQ495" t="e">
            <v>#N/A</v>
          </cell>
          <cell r="CX495" t="e">
            <v>#N/A</v>
          </cell>
          <cell r="CY495">
            <v>0</v>
          </cell>
          <cell r="CZ495" t="e">
            <v>#N/A</v>
          </cell>
        </row>
        <row r="496">
          <cell r="D496" t="str">
            <v>498-2026</v>
          </cell>
          <cell r="H496" t="e">
            <v>#N/A</v>
          </cell>
          <cell r="I496" t="e">
            <v>#N/A</v>
          </cell>
          <cell r="K496">
            <v>0</v>
          </cell>
          <cell r="L496" t="e">
            <v>#N/A</v>
          </cell>
          <cell r="M496" t="e">
            <v>#N/A</v>
          </cell>
          <cell r="N496" t="e">
            <v>#N/A</v>
          </cell>
          <cell r="O496" t="e">
            <v>#N/A</v>
          </cell>
          <cell r="P496">
            <v>46192</v>
          </cell>
          <cell r="Q496" t="e">
            <v>#N/A</v>
          </cell>
          <cell r="R496" t="e">
            <v>#N/A</v>
          </cell>
          <cell r="S496" t="e">
            <v>#N/A</v>
          </cell>
          <cell r="T496" t="e">
            <v>#N/A</v>
          </cell>
          <cell r="U496" t="e">
            <v>#N/A</v>
          </cell>
          <cell r="V496" t="e">
            <v>#N/A</v>
          </cell>
          <cell r="W496" t="e">
            <v>#N/A</v>
          </cell>
          <cell r="X496" t="e">
            <v>#N/A</v>
          </cell>
          <cell r="Y496" t="e">
            <v>#N/A</v>
          </cell>
          <cell r="Z496" t="e">
            <v>#N/A</v>
          </cell>
          <cell r="AC496" t="str">
            <v/>
          </cell>
          <cell r="AK496">
            <v>0</v>
          </cell>
          <cell r="AY496" t="str">
            <v>Cédula</v>
          </cell>
          <cell r="AZ496" t="e">
            <v>#N/A</v>
          </cell>
          <cell r="BA496" t="e">
            <v>#N/A</v>
          </cell>
          <cell r="BB496" t="e">
            <v>#N/A</v>
          </cell>
          <cell r="CJ496">
            <v>0</v>
          </cell>
          <cell r="CK496">
            <v>0</v>
          </cell>
          <cell r="CN496">
            <v>0</v>
          </cell>
          <cell r="CO496" t="e">
            <v>#N/A</v>
          </cell>
          <cell r="CP496" t="e">
            <v>#N/A</v>
          </cell>
          <cell r="CQ496" t="e">
            <v>#N/A</v>
          </cell>
          <cell r="CX496" t="e">
            <v>#N/A</v>
          </cell>
          <cell r="CY496">
            <v>0</v>
          </cell>
          <cell r="CZ496" t="e">
            <v>#N/A</v>
          </cell>
        </row>
        <row r="497">
          <cell r="D497" t="str">
            <v>499-2026</v>
          </cell>
          <cell r="H497" t="e">
            <v>#N/A</v>
          </cell>
          <cell r="I497" t="e">
            <v>#N/A</v>
          </cell>
          <cell r="K497">
            <v>0</v>
          </cell>
          <cell r="L497" t="e">
            <v>#N/A</v>
          </cell>
          <cell r="M497" t="e">
            <v>#N/A</v>
          </cell>
          <cell r="N497" t="e">
            <v>#N/A</v>
          </cell>
          <cell r="O497" t="e">
            <v>#N/A</v>
          </cell>
          <cell r="P497">
            <v>46192</v>
          </cell>
          <cell r="Q497" t="e">
            <v>#N/A</v>
          </cell>
          <cell r="R497" t="e">
            <v>#N/A</v>
          </cell>
          <cell r="S497" t="e">
            <v>#N/A</v>
          </cell>
          <cell r="T497" t="e">
            <v>#N/A</v>
          </cell>
          <cell r="U497" t="e">
            <v>#N/A</v>
          </cell>
          <cell r="V497" t="e">
            <v>#N/A</v>
          </cell>
          <cell r="W497" t="e">
            <v>#N/A</v>
          </cell>
          <cell r="X497" t="e">
            <v>#N/A</v>
          </cell>
          <cell r="Y497" t="e">
            <v>#N/A</v>
          </cell>
          <cell r="Z497" t="e">
            <v>#N/A</v>
          </cell>
          <cell r="AC497" t="str">
            <v/>
          </cell>
          <cell r="AK497">
            <v>0</v>
          </cell>
          <cell r="AY497" t="str">
            <v>Cédula</v>
          </cell>
          <cell r="AZ497" t="e">
            <v>#N/A</v>
          </cell>
          <cell r="BA497" t="e">
            <v>#N/A</v>
          </cell>
          <cell r="BB497" t="e">
            <v>#N/A</v>
          </cell>
          <cell r="CJ497">
            <v>0</v>
          </cell>
          <cell r="CK497">
            <v>0</v>
          </cell>
          <cell r="CN497">
            <v>0</v>
          </cell>
          <cell r="CO497" t="e">
            <v>#N/A</v>
          </cell>
          <cell r="CP497" t="e">
            <v>#N/A</v>
          </cell>
          <cell r="CQ497" t="e">
            <v>#N/A</v>
          </cell>
          <cell r="CX497" t="e">
            <v>#N/A</v>
          </cell>
          <cell r="CY497">
            <v>0</v>
          </cell>
          <cell r="CZ497" t="e">
            <v>#N/A</v>
          </cell>
        </row>
        <row r="498">
          <cell r="D498" t="str">
            <v>500-2026</v>
          </cell>
          <cell r="H498" t="e">
            <v>#N/A</v>
          </cell>
          <cell r="I498" t="e">
            <v>#N/A</v>
          </cell>
          <cell r="K498">
            <v>0</v>
          </cell>
          <cell r="L498" t="e">
            <v>#N/A</v>
          </cell>
          <cell r="M498" t="e">
            <v>#N/A</v>
          </cell>
          <cell r="N498" t="e">
            <v>#N/A</v>
          </cell>
          <cell r="O498" t="e">
            <v>#N/A</v>
          </cell>
          <cell r="P498">
            <v>46192</v>
          </cell>
          <cell r="Q498" t="e">
            <v>#N/A</v>
          </cell>
          <cell r="R498" t="e">
            <v>#N/A</v>
          </cell>
          <cell r="S498" t="e">
            <v>#N/A</v>
          </cell>
          <cell r="T498" t="e">
            <v>#N/A</v>
          </cell>
          <cell r="U498" t="e">
            <v>#N/A</v>
          </cell>
          <cell r="V498" t="e">
            <v>#N/A</v>
          </cell>
          <cell r="W498" t="e">
            <v>#N/A</v>
          </cell>
          <cell r="X498" t="e">
            <v>#N/A</v>
          </cell>
          <cell r="Y498" t="e">
            <v>#N/A</v>
          </cell>
          <cell r="Z498" t="e">
            <v>#N/A</v>
          </cell>
          <cell r="AC498" t="str">
            <v/>
          </cell>
          <cell r="AK498">
            <v>0</v>
          </cell>
          <cell r="AY498" t="str">
            <v>Cédula</v>
          </cell>
          <cell r="AZ498" t="e">
            <v>#N/A</v>
          </cell>
          <cell r="BA498" t="e">
            <v>#N/A</v>
          </cell>
          <cell r="BB498" t="e">
            <v>#N/A</v>
          </cell>
          <cell r="CJ498">
            <v>0</v>
          </cell>
          <cell r="CK498">
            <v>0</v>
          </cell>
          <cell r="CN498">
            <v>0</v>
          </cell>
          <cell r="CO498" t="e">
            <v>#N/A</v>
          </cell>
          <cell r="CP498" t="e">
            <v>#N/A</v>
          </cell>
          <cell r="CQ498" t="e">
            <v>#N/A</v>
          </cell>
          <cell r="CX498" t="e">
            <v>#N/A</v>
          </cell>
          <cell r="CY498">
            <v>0</v>
          </cell>
          <cell r="CZ498" t="e">
            <v>#N/A</v>
          </cell>
        </row>
        <row r="499">
          <cell r="D499" t="str">
            <v>501-2026</v>
          </cell>
          <cell r="H499" t="e">
            <v>#N/A</v>
          </cell>
          <cell r="I499" t="e">
            <v>#N/A</v>
          </cell>
          <cell r="K499">
            <v>0</v>
          </cell>
          <cell r="L499" t="e">
            <v>#N/A</v>
          </cell>
          <cell r="M499" t="e">
            <v>#N/A</v>
          </cell>
          <cell r="N499" t="e">
            <v>#N/A</v>
          </cell>
          <cell r="O499" t="e">
            <v>#N/A</v>
          </cell>
          <cell r="P499">
            <v>46192</v>
          </cell>
          <cell r="Q499" t="e">
            <v>#N/A</v>
          </cell>
          <cell r="R499" t="e">
            <v>#N/A</v>
          </cell>
          <cell r="S499" t="e">
            <v>#N/A</v>
          </cell>
          <cell r="T499" t="e">
            <v>#N/A</v>
          </cell>
          <cell r="U499" t="e">
            <v>#N/A</v>
          </cell>
          <cell r="V499" t="e">
            <v>#N/A</v>
          </cell>
          <cell r="W499" t="e">
            <v>#N/A</v>
          </cell>
          <cell r="X499" t="e">
            <v>#N/A</v>
          </cell>
          <cell r="Y499" t="e">
            <v>#N/A</v>
          </cell>
          <cell r="Z499" t="e">
            <v>#N/A</v>
          </cell>
          <cell r="AC499" t="str">
            <v/>
          </cell>
          <cell r="AK499">
            <v>0</v>
          </cell>
          <cell r="AY499" t="str">
            <v>Cédula</v>
          </cell>
          <cell r="AZ499" t="e">
            <v>#N/A</v>
          </cell>
          <cell r="BA499" t="e">
            <v>#N/A</v>
          </cell>
          <cell r="BB499" t="e">
            <v>#N/A</v>
          </cell>
          <cell r="CJ499">
            <v>0</v>
          </cell>
          <cell r="CK499">
            <v>0</v>
          </cell>
          <cell r="CN499">
            <v>0</v>
          </cell>
          <cell r="CO499" t="e">
            <v>#N/A</v>
          </cell>
          <cell r="CP499" t="e">
            <v>#N/A</v>
          </cell>
          <cell r="CQ499" t="e">
            <v>#N/A</v>
          </cell>
          <cell r="CX499" t="e">
            <v>#N/A</v>
          </cell>
          <cell r="CY499">
            <v>0</v>
          </cell>
          <cell r="CZ499" t="e">
            <v>#N/A</v>
          </cell>
        </row>
        <row r="500">
          <cell r="D500" t="str">
            <v>502-2026</v>
          </cell>
          <cell r="H500" t="e">
            <v>#N/A</v>
          </cell>
          <cell r="I500" t="e">
            <v>#N/A</v>
          </cell>
          <cell r="K500">
            <v>0</v>
          </cell>
          <cell r="L500" t="e">
            <v>#N/A</v>
          </cell>
          <cell r="M500" t="e">
            <v>#N/A</v>
          </cell>
          <cell r="N500" t="e">
            <v>#N/A</v>
          </cell>
          <cell r="O500" t="e">
            <v>#N/A</v>
          </cell>
          <cell r="P500">
            <v>46192</v>
          </cell>
          <cell r="Q500" t="e">
            <v>#N/A</v>
          </cell>
          <cell r="R500" t="e">
            <v>#N/A</v>
          </cell>
          <cell r="S500" t="e">
            <v>#N/A</v>
          </cell>
          <cell r="T500" t="e">
            <v>#N/A</v>
          </cell>
          <cell r="U500" t="e">
            <v>#N/A</v>
          </cell>
          <cell r="V500" t="e">
            <v>#N/A</v>
          </cell>
          <cell r="W500" t="e">
            <v>#N/A</v>
          </cell>
          <cell r="X500" t="e">
            <v>#N/A</v>
          </cell>
          <cell r="Y500" t="e">
            <v>#N/A</v>
          </cell>
          <cell r="Z500" t="e">
            <v>#N/A</v>
          </cell>
          <cell r="AC500" t="str">
            <v/>
          </cell>
          <cell r="AK500">
            <v>0</v>
          </cell>
          <cell r="AY500" t="str">
            <v>Cédula</v>
          </cell>
          <cell r="AZ500" t="e">
            <v>#N/A</v>
          </cell>
          <cell r="BA500" t="e">
            <v>#N/A</v>
          </cell>
          <cell r="BB500" t="e">
            <v>#N/A</v>
          </cell>
          <cell r="CJ500">
            <v>0</v>
          </cell>
          <cell r="CK500">
            <v>0</v>
          </cell>
          <cell r="CN500">
            <v>0</v>
          </cell>
          <cell r="CO500" t="e">
            <v>#N/A</v>
          </cell>
          <cell r="CP500" t="e">
            <v>#N/A</v>
          </cell>
          <cell r="CQ500" t="e">
            <v>#N/A</v>
          </cell>
          <cell r="CX500" t="e">
            <v>#N/A</v>
          </cell>
          <cell r="CY500">
            <v>0</v>
          </cell>
          <cell r="CZ500" t="e">
            <v>#N/A</v>
          </cell>
        </row>
        <row r="501">
          <cell r="D501" t="str">
            <v>503-2026</v>
          </cell>
          <cell r="H501" t="e">
            <v>#N/A</v>
          </cell>
          <cell r="I501" t="e">
            <v>#N/A</v>
          </cell>
          <cell r="K501">
            <v>0</v>
          </cell>
          <cell r="L501" t="e">
            <v>#N/A</v>
          </cell>
          <cell r="M501" t="e">
            <v>#N/A</v>
          </cell>
          <cell r="N501" t="e">
            <v>#N/A</v>
          </cell>
          <cell r="O501" t="e">
            <v>#N/A</v>
          </cell>
          <cell r="P501">
            <v>46192</v>
          </cell>
          <cell r="Q501" t="e">
            <v>#N/A</v>
          </cell>
          <cell r="R501" t="e">
            <v>#N/A</v>
          </cell>
          <cell r="S501" t="e">
            <v>#N/A</v>
          </cell>
          <cell r="T501" t="e">
            <v>#N/A</v>
          </cell>
          <cell r="U501" t="e">
            <v>#N/A</v>
          </cell>
          <cell r="V501" t="e">
            <v>#N/A</v>
          </cell>
          <cell r="W501" t="e">
            <v>#N/A</v>
          </cell>
          <cell r="X501" t="e">
            <v>#N/A</v>
          </cell>
          <cell r="Y501" t="e">
            <v>#N/A</v>
          </cell>
          <cell r="Z501" t="e">
            <v>#N/A</v>
          </cell>
          <cell r="AC501" t="str">
            <v/>
          </cell>
          <cell r="AK501">
            <v>0</v>
          </cell>
          <cell r="AY501" t="str">
            <v>Cédula</v>
          </cell>
          <cell r="AZ501" t="e">
            <v>#N/A</v>
          </cell>
          <cell r="BA501" t="e">
            <v>#N/A</v>
          </cell>
          <cell r="BB501" t="e">
            <v>#N/A</v>
          </cell>
          <cell r="CJ501">
            <v>0</v>
          </cell>
          <cell r="CK501">
            <v>0</v>
          </cell>
          <cell r="CN501">
            <v>0</v>
          </cell>
          <cell r="CO501" t="e">
            <v>#N/A</v>
          </cell>
          <cell r="CP501" t="e">
            <v>#N/A</v>
          </cell>
          <cell r="CQ501" t="e">
            <v>#N/A</v>
          </cell>
          <cell r="CX501" t="e">
            <v>#N/A</v>
          </cell>
          <cell r="CY501">
            <v>0</v>
          </cell>
          <cell r="CZ501" t="e">
            <v>#N/A</v>
          </cell>
        </row>
        <row r="502">
          <cell r="D502" t="str">
            <v>504-2026</v>
          </cell>
          <cell r="H502" t="e">
            <v>#N/A</v>
          </cell>
          <cell r="I502" t="e">
            <v>#N/A</v>
          </cell>
          <cell r="K502">
            <v>0</v>
          </cell>
          <cell r="L502" t="e">
            <v>#N/A</v>
          </cell>
          <cell r="M502" t="e">
            <v>#N/A</v>
          </cell>
          <cell r="N502" t="e">
            <v>#N/A</v>
          </cell>
          <cell r="O502" t="e">
            <v>#N/A</v>
          </cell>
          <cell r="P502">
            <v>46192</v>
          </cell>
          <cell r="Q502" t="e">
            <v>#N/A</v>
          </cell>
          <cell r="R502" t="e">
            <v>#N/A</v>
          </cell>
          <cell r="S502" t="e">
            <v>#N/A</v>
          </cell>
          <cell r="T502" t="e">
            <v>#N/A</v>
          </cell>
          <cell r="U502" t="e">
            <v>#N/A</v>
          </cell>
          <cell r="V502" t="e">
            <v>#N/A</v>
          </cell>
          <cell r="W502" t="e">
            <v>#N/A</v>
          </cell>
          <cell r="X502" t="e">
            <v>#N/A</v>
          </cell>
          <cell r="Y502" t="e">
            <v>#N/A</v>
          </cell>
          <cell r="Z502" t="e">
            <v>#N/A</v>
          </cell>
          <cell r="AC502" t="str">
            <v/>
          </cell>
          <cell r="AK502">
            <v>0</v>
          </cell>
          <cell r="AY502" t="str">
            <v>Cédula</v>
          </cell>
          <cell r="AZ502" t="e">
            <v>#N/A</v>
          </cell>
          <cell r="BA502" t="e">
            <v>#N/A</v>
          </cell>
          <cell r="BB502" t="e">
            <v>#N/A</v>
          </cell>
          <cell r="CJ502">
            <v>0</v>
          </cell>
          <cell r="CK502">
            <v>0</v>
          </cell>
          <cell r="CN502">
            <v>0</v>
          </cell>
          <cell r="CO502" t="e">
            <v>#N/A</v>
          </cell>
          <cell r="CP502" t="e">
            <v>#N/A</v>
          </cell>
          <cell r="CQ502" t="e">
            <v>#N/A</v>
          </cell>
          <cell r="CX502" t="e">
            <v>#N/A</v>
          </cell>
          <cell r="CY502">
            <v>0</v>
          </cell>
          <cell r="CZ502" t="e">
            <v>#N/A</v>
          </cell>
        </row>
        <row r="503">
          <cell r="D503" t="str">
            <v>505-2026</v>
          </cell>
          <cell r="H503" t="e">
            <v>#N/A</v>
          </cell>
          <cell r="I503" t="e">
            <v>#N/A</v>
          </cell>
          <cell r="K503">
            <v>0</v>
          </cell>
          <cell r="L503" t="e">
            <v>#N/A</v>
          </cell>
          <cell r="M503" t="e">
            <v>#N/A</v>
          </cell>
          <cell r="N503" t="e">
            <v>#N/A</v>
          </cell>
          <cell r="O503" t="e">
            <v>#N/A</v>
          </cell>
          <cell r="P503">
            <v>46192</v>
          </cell>
          <cell r="Q503" t="e">
            <v>#N/A</v>
          </cell>
          <cell r="R503" t="e">
            <v>#N/A</v>
          </cell>
          <cell r="S503" t="e">
            <v>#N/A</v>
          </cell>
          <cell r="T503" t="e">
            <v>#N/A</v>
          </cell>
          <cell r="U503" t="e">
            <v>#N/A</v>
          </cell>
          <cell r="V503" t="e">
            <v>#N/A</v>
          </cell>
          <cell r="W503" t="e">
            <v>#N/A</v>
          </cell>
          <cell r="X503" t="e">
            <v>#N/A</v>
          </cell>
          <cell r="Y503" t="e">
            <v>#N/A</v>
          </cell>
          <cell r="Z503" t="e">
            <v>#N/A</v>
          </cell>
          <cell r="AC503" t="str">
            <v/>
          </cell>
          <cell r="AK503">
            <v>0</v>
          </cell>
          <cell r="AY503" t="str">
            <v>Cédula</v>
          </cell>
          <cell r="AZ503" t="e">
            <v>#N/A</v>
          </cell>
          <cell r="BA503" t="e">
            <v>#N/A</v>
          </cell>
          <cell r="BB503" t="e">
            <v>#N/A</v>
          </cell>
          <cell r="CJ503">
            <v>0</v>
          </cell>
          <cell r="CK503">
            <v>0</v>
          </cell>
          <cell r="CN503">
            <v>0</v>
          </cell>
          <cell r="CO503" t="e">
            <v>#N/A</v>
          </cell>
          <cell r="CP503" t="e">
            <v>#N/A</v>
          </cell>
          <cell r="CQ503" t="e">
            <v>#N/A</v>
          </cell>
          <cell r="CX503" t="e">
            <v>#N/A</v>
          </cell>
          <cell r="CY503">
            <v>0</v>
          </cell>
          <cell r="CZ503" t="e">
            <v>#N/A</v>
          </cell>
        </row>
        <row r="504">
          <cell r="D504" t="str">
            <v>506-2026</v>
          </cell>
          <cell r="H504" t="e">
            <v>#N/A</v>
          </cell>
          <cell r="I504" t="e">
            <v>#N/A</v>
          </cell>
          <cell r="K504">
            <v>0</v>
          </cell>
          <cell r="L504" t="e">
            <v>#N/A</v>
          </cell>
          <cell r="M504" t="e">
            <v>#N/A</v>
          </cell>
          <cell r="N504" t="e">
            <v>#N/A</v>
          </cell>
          <cell r="O504" t="e">
            <v>#N/A</v>
          </cell>
          <cell r="P504">
            <v>46192</v>
          </cell>
          <cell r="Q504" t="e">
            <v>#N/A</v>
          </cell>
          <cell r="R504" t="e">
            <v>#N/A</v>
          </cell>
          <cell r="S504" t="e">
            <v>#N/A</v>
          </cell>
          <cell r="T504" t="e">
            <v>#N/A</v>
          </cell>
          <cell r="U504" t="e">
            <v>#N/A</v>
          </cell>
          <cell r="V504" t="e">
            <v>#N/A</v>
          </cell>
          <cell r="W504" t="e">
            <v>#N/A</v>
          </cell>
          <cell r="X504" t="e">
            <v>#N/A</v>
          </cell>
          <cell r="Y504" t="e">
            <v>#N/A</v>
          </cell>
          <cell r="Z504" t="e">
            <v>#N/A</v>
          </cell>
          <cell r="AC504" t="str">
            <v/>
          </cell>
          <cell r="AK504">
            <v>0</v>
          </cell>
          <cell r="AY504" t="str">
            <v>Cédula</v>
          </cell>
          <cell r="AZ504" t="e">
            <v>#N/A</v>
          </cell>
          <cell r="BA504" t="e">
            <v>#N/A</v>
          </cell>
          <cell r="BB504" t="e">
            <v>#N/A</v>
          </cell>
          <cell r="CJ504">
            <v>0</v>
          </cell>
          <cell r="CK504">
            <v>0</v>
          </cell>
          <cell r="CN504">
            <v>0</v>
          </cell>
          <cell r="CO504" t="e">
            <v>#N/A</v>
          </cell>
          <cell r="CP504" t="e">
            <v>#N/A</v>
          </cell>
          <cell r="CQ504" t="e">
            <v>#N/A</v>
          </cell>
          <cell r="CX504" t="e">
            <v>#N/A</v>
          </cell>
          <cell r="CY504">
            <v>0</v>
          </cell>
          <cell r="CZ504" t="e">
            <v>#N/A</v>
          </cell>
        </row>
        <row r="505">
          <cell r="D505" t="str">
            <v>507-2026</v>
          </cell>
          <cell r="H505" t="e">
            <v>#N/A</v>
          </cell>
          <cell r="I505" t="e">
            <v>#N/A</v>
          </cell>
          <cell r="K505">
            <v>0</v>
          </cell>
          <cell r="L505" t="e">
            <v>#N/A</v>
          </cell>
          <cell r="M505" t="e">
            <v>#N/A</v>
          </cell>
          <cell r="N505" t="e">
            <v>#N/A</v>
          </cell>
          <cell r="O505" t="e">
            <v>#N/A</v>
          </cell>
          <cell r="P505">
            <v>46192</v>
          </cell>
          <cell r="Q505" t="e">
            <v>#N/A</v>
          </cell>
          <cell r="R505" t="e">
            <v>#N/A</v>
          </cell>
          <cell r="S505" t="e">
            <v>#N/A</v>
          </cell>
          <cell r="T505" t="e">
            <v>#N/A</v>
          </cell>
          <cell r="U505" t="e">
            <v>#N/A</v>
          </cell>
          <cell r="V505" t="e">
            <v>#N/A</v>
          </cell>
          <cell r="W505" t="e">
            <v>#N/A</v>
          </cell>
          <cell r="X505" t="e">
            <v>#N/A</v>
          </cell>
          <cell r="Y505" t="e">
            <v>#N/A</v>
          </cell>
          <cell r="Z505" t="e">
            <v>#N/A</v>
          </cell>
          <cell r="AC505" t="str">
            <v/>
          </cell>
          <cell r="AK505">
            <v>0</v>
          </cell>
          <cell r="AY505" t="str">
            <v>Cédula</v>
          </cell>
          <cell r="AZ505" t="e">
            <v>#N/A</v>
          </cell>
          <cell r="BA505" t="e">
            <v>#N/A</v>
          </cell>
          <cell r="BB505" t="e">
            <v>#N/A</v>
          </cell>
          <cell r="CJ505">
            <v>0</v>
          </cell>
          <cell r="CK505">
            <v>0</v>
          </cell>
          <cell r="CN505">
            <v>0</v>
          </cell>
          <cell r="CO505" t="e">
            <v>#N/A</v>
          </cell>
          <cell r="CP505" t="e">
            <v>#N/A</v>
          </cell>
          <cell r="CQ505" t="e">
            <v>#N/A</v>
          </cell>
          <cell r="CX505" t="e">
            <v>#N/A</v>
          </cell>
          <cell r="CY505">
            <v>0</v>
          </cell>
          <cell r="CZ505" t="e">
            <v>#N/A</v>
          </cell>
        </row>
        <row r="506">
          <cell r="D506" t="str">
            <v>508-2026</v>
          </cell>
          <cell r="H506" t="e">
            <v>#N/A</v>
          </cell>
          <cell r="I506" t="e">
            <v>#N/A</v>
          </cell>
          <cell r="K506">
            <v>0</v>
          </cell>
          <cell r="L506" t="e">
            <v>#N/A</v>
          </cell>
          <cell r="M506" t="e">
            <v>#N/A</v>
          </cell>
          <cell r="N506" t="e">
            <v>#N/A</v>
          </cell>
          <cell r="O506" t="e">
            <v>#N/A</v>
          </cell>
          <cell r="P506">
            <v>46192</v>
          </cell>
          <cell r="Q506" t="e">
            <v>#N/A</v>
          </cell>
          <cell r="R506" t="e">
            <v>#N/A</v>
          </cell>
          <cell r="S506" t="e">
            <v>#N/A</v>
          </cell>
          <cell r="T506" t="e">
            <v>#N/A</v>
          </cell>
          <cell r="U506" t="e">
            <v>#N/A</v>
          </cell>
          <cell r="V506" t="e">
            <v>#N/A</v>
          </cell>
          <cell r="W506" t="e">
            <v>#N/A</v>
          </cell>
          <cell r="X506" t="e">
            <v>#N/A</v>
          </cell>
          <cell r="Y506" t="e">
            <v>#N/A</v>
          </cell>
          <cell r="Z506" t="e">
            <v>#N/A</v>
          </cell>
          <cell r="AC506" t="str">
            <v/>
          </cell>
          <cell r="AK506">
            <v>0</v>
          </cell>
          <cell r="AY506" t="str">
            <v>Cédula</v>
          </cell>
          <cell r="AZ506" t="e">
            <v>#N/A</v>
          </cell>
          <cell r="BA506" t="e">
            <v>#N/A</v>
          </cell>
          <cell r="BB506" t="e">
            <v>#N/A</v>
          </cell>
          <cell r="CJ506">
            <v>0</v>
          </cell>
          <cell r="CK506">
            <v>0</v>
          </cell>
          <cell r="CN506">
            <v>0</v>
          </cell>
          <cell r="CO506" t="e">
            <v>#N/A</v>
          </cell>
          <cell r="CP506" t="e">
            <v>#N/A</v>
          </cell>
          <cell r="CQ506" t="e">
            <v>#N/A</v>
          </cell>
          <cell r="CX506" t="e">
            <v>#N/A</v>
          </cell>
          <cell r="CY506">
            <v>0</v>
          </cell>
          <cell r="CZ506" t="e">
            <v>#N/A</v>
          </cell>
        </row>
        <row r="507">
          <cell r="D507" t="str">
            <v>509-2026</v>
          </cell>
          <cell r="H507" t="e">
            <v>#N/A</v>
          </cell>
          <cell r="I507" t="e">
            <v>#N/A</v>
          </cell>
          <cell r="K507">
            <v>0</v>
          </cell>
          <cell r="L507" t="e">
            <v>#N/A</v>
          </cell>
          <cell r="M507" t="e">
            <v>#N/A</v>
          </cell>
          <cell r="N507" t="e">
            <v>#N/A</v>
          </cell>
          <cell r="O507" t="e">
            <v>#N/A</v>
          </cell>
          <cell r="P507">
            <v>46192</v>
          </cell>
          <cell r="Q507" t="e">
            <v>#N/A</v>
          </cell>
          <cell r="R507" t="e">
            <v>#N/A</v>
          </cell>
          <cell r="S507" t="e">
            <v>#N/A</v>
          </cell>
          <cell r="T507" t="e">
            <v>#N/A</v>
          </cell>
          <cell r="U507" t="e">
            <v>#N/A</v>
          </cell>
          <cell r="V507" t="e">
            <v>#N/A</v>
          </cell>
          <cell r="W507" t="e">
            <v>#N/A</v>
          </cell>
          <cell r="X507" t="e">
            <v>#N/A</v>
          </cell>
          <cell r="Y507" t="e">
            <v>#N/A</v>
          </cell>
          <cell r="Z507" t="e">
            <v>#N/A</v>
          </cell>
          <cell r="AC507" t="str">
            <v/>
          </cell>
          <cell r="AK507">
            <v>0</v>
          </cell>
          <cell r="AY507" t="str">
            <v>Cédula</v>
          </cell>
          <cell r="AZ507" t="e">
            <v>#N/A</v>
          </cell>
          <cell r="BA507" t="e">
            <v>#N/A</v>
          </cell>
          <cell r="BB507" t="e">
            <v>#N/A</v>
          </cell>
          <cell r="CJ507">
            <v>0</v>
          </cell>
          <cell r="CK507">
            <v>0</v>
          </cell>
          <cell r="CN507">
            <v>0</v>
          </cell>
          <cell r="CO507" t="e">
            <v>#N/A</v>
          </cell>
          <cell r="CP507" t="e">
            <v>#N/A</v>
          </cell>
          <cell r="CQ507" t="e">
            <v>#N/A</v>
          </cell>
          <cell r="CX507" t="e">
            <v>#N/A</v>
          </cell>
          <cell r="CY507">
            <v>0</v>
          </cell>
          <cell r="CZ507" t="e">
            <v>#N/A</v>
          </cell>
        </row>
        <row r="508">
          <cell r="D508" t="str">
            <v>510-2026</v>
          </cell>
          <cell r="H508" t="e">
            <v>#N/A</v>
          </cell>
          <cell r="I508" t="e">
            <v>#N/A</v>
          </cell>
          <cell r="K508">
            <v>0</v>
          </cell>
          <cell r="L508" t="e">
            <v>#N/A</v>
          </cell>
          <cell r="M508" t="e">
            <v>#N/A</v>
          </cell>
          <cell r="N508" t="e">
            <v>#N/A</v>
          </cell>
          <cell r="O508" t="e">
            <v>#N/A</v>
          </cell>
          <cell r="P508">
            <v>46192</v>
          </cell>
          <cell r="Q508" t="e">
            <v>#N/A</v>
          </cell>
          <cell r="R508" t="e">
            <v>#N/A</v>
          </cell>
          <cell r="S508" t="e">
            <v>#N/A</v>
          </cell>
          <cell r="T508" t="e">
            <v>#N/A</v>
          </cell>
          <cell r="U508" t="e">
            <v>#N/A</v>
          </cell>
          <cell r="V508" t="e">
            <v>#N/A</v>
          </cell>
          <cell r="W508" t="e">
            <v>#N/A</v>
          </cell>
          <cell r="X508" t="e">
            <v>#N/A</v>
          </cell>
          <cell r="Y508" t="e">
            <v>#N/A</v>
          </cell>
          <cell r="Z508" t="e">
            <v>#N/A</v>
          </cell>
          <cell r="AC508" t="str">
            <v/>
          </cell>
          <cell r="AK508">
            <v>0</v>
          </cell>
          <cell r="AY508" t="str">
            <v>Cédula</v>
          </cell>
          <cell r="AZ508" t="e">
            <v>#N/A</v>
          </cell>
          <cell r="BA508" t="e">
            <v>#N/A</v>
          </cell>
          <cell r="BB508" t="e">
            <v>#N/A</v>
          </cell>
          <cell r="CJ508">
            <v>0</v>
          </cell>
          <cell r="CK508">
            <v>0</v>
          </cell>
          <cell r="CN508">
            <v>0</v>
          </cell>
          <cell r="CO508" t="e">
            <v>#N/A</v>
          </cell>
          <cell r="CP508" t="e">
            <v>#N/A</v>
          </cell>
          <cell r="CQ508" t="e">
            <v>#N/A</v>
          </cell>
          <cell r="CX508" t="e">
            <v>#N/A</v>
          </cell>
          <cell r="CY508">
            <v>0</v>
          </cell>
          <cell r="CZ508" t="e">
            <v>#N/A</v>
          </cell>
        </row>
        <row r="509">
          <cell r="D509" t="str">
            <v>511-2026</v>
          </cell>
          <cell r="H509" t="e">
            <v>#N/A</v>
          </cell>
          <cell r="I509" t="e">
            <v>#N/A</v>
          </cell>
          <cell r="K509">
            <v>0</v>
          </cell>
          <cell r="L509" t="e">
            <v>#N/A</v>
          </cell>
          <cell r="M509" t="e">
            <v>#N/A</v>
          </cell>
          <cell r="N509" t="e">
            <v>#N/A</v>
          </cell>
          <cell r="O509" t="e">
            <v>#N/A</v>
          </cell>
          <cell r="P509">
            <v>46192</v>
          </cell>
          <cell r="Q509" t="e">
            <v>#N/A</v>
          </cell>
          <cell r="R509" t="e">
            <v>#N/A</v>
          </cell>
          <cell r="S509" t="e">
            <v>#N/A</v>
          </cell>
          <cell r="T509" t="e">
            <v>#N/A</v>
          </cell>
          <cell r="U509" t="e">
            <v>#N/A</v>
          </cell>
          <cell r="V509" t="e">
            <v>#N/A</v>
          </cell>
          <cell r="W509" t="e">
            <v>#N/A</v>
          </cell>
          <cell r="X509" t="e">
            <v>#N/A</v>
          </cell>
          <cell r="Y509" t="e">
            <v>#N/A</v>
          </cell>
          <cell r="Z509" t="e">
            <v>#N/A</v>
          </cell>
          <cell r="AC509" t="str">
            <v/>
          </cell>
          <cell r="AK509">
            <v>0</v>
          </cell>
          <cell r="AY509" t="str">
            <v>Cédula</v>
          </cell>
          <cell r="AZ509" t="e">
            <v>#N/A</v>
          </cell>
          <cell r="BA509" t="e">
            <v>#N/A</v>
          </cell>
          <cell r="BB509" t="e">
            <v>#N/A</v>
          </cell>
          <cell r="CJ509">
            <v>0</v>
          </cell>
          <cell r="CK509">
            <v>0</v>
          </cell>
          <cell r="CN509">
            <v>0</v>
          </cell>
          <cell r="CO509" t="e">
            <v>#N/A</v>
          </cell>
          <cell r="CP509" t="e">
            <v>#N/A</v>
          </cell>
          <cell r="CQ509" t="e">
            <v>#N/A</v>
          </cell>
          <cell r="CX509" t="e">
            <v>#N/A</v>
          </cell>
          <cell r="CY509">
            <v>0</v>
          </cell>
          <cell r="CZ509" t="e">
            <v>#N/A</v>
          </cell>
        </row>
        <row r="510">
          <cell r="D510" t="str">
            <v>512-2026</v>
          </cell>
          <cell r="H510" t="e">
            <v>#N/A</v>
          </cell>
          <cell r="I510" t="e">
            <v>#N/A</v>
          </cell>
          <cell r="K510">
            <v>0</v>
          </cell>
          <cell r="L510" t="e">
            <v>#N/A</v>
          </cell>
          <cell r="M510" t="e">
            <v>#N/A</v>
          </cell>
          <cell r="N510" t="e">
            <v>#N/A</v>
          </cell>
          <cell r="O510" t="e">
            <v>#N/A</v>
          </cell>
          <cell r="P510">
            <v>46192</v>
          </cell>
          <cell r="Q510" t="e">
            <v>#N/A</v>
          </cell>
          <cell r="R510" t="e">
            <v>#N/A</v>
          </cell>
          <cell r="S510" t="e">
            <v>#N/A</v>
          </cell>
          <cell r="T510" t="e">
            <v>#N/A</v>
          </cell>
          <cell r="U510" t="e">
            <v>#N/A</v>
          </cell>
          <cell r="V510" t="e">
            <v>#N/A</v>
          </cell>
          <cell r="W510" t="e">
            <v>#N/A</v>
          </cell>
          <cell r="X510" t="e">
            <v>#N/A</v>
          </cell>
          <cell r="Y510" t="e">
            <v>#N/A</v>
          </cell>
          <cell r="Z510" t="e">
            <v>#N/A</v>
          </cell>
          <cell r="AC510" t="str">
            <v/>
          </cell>
          <cell r="AK510">
            <v>0</v>
          </cell>
          <cell r="AY510" t="str">
            <v>Cédula</v>
          </cell>
          <cell r="AZ510" t="e">
            <v>#N/A</v>
          </cell>
          <cell r="BA510" t="e">
            <v>#N/A</v>
          </cell>
          <cell r="BB510" t="e">
            <v>#N/A</v>
          </cell>
          <cell r="CJ510">
            <v>0</v>
          </cell>
          <cell r="CK510">
            <v>0</v>
          </cell>
          <cell r="CN510">
            <v>0</v>
          </cell>
          <cell r="CO510" t="e">
            <v>#N/A</v>
          </cell>
          <cell r="CP510" t="e">
            <v>#N/A</v>
          </cell>
          <cell r="CQ510" t="e">
            <v>#N/A</v>
          </cell>
          <cell r="CX510" t="e">
            <v>#N/A</v>
          </cell>
          <cell r="CY510">
            <v>0</v>
          </cell>
          <cell r="CZ510" t="e">
            <v>#N/A</v>
          </cell>
        </row>
        <row r="511">
          <cell r="D511" t="str">
            <v>513-2026</v>
          </cell>
          <cell r="H511" t="e">
            <v>#N/A</v>
          </cell>
          <cell r="I511" t="e">
            <v>#N/A</v>
          </cell>
          <cell r="K511">
            <v>0</v>
          </cell>
          <cell r="L511" t="e">
            <v>#N/A</v>
          </cell>
          <cell r="M511" t="e">
            <v>#N/A</v>
          </cell>
          <cell r="N511" t="e">
            <v>#N/A</v>
          </cell>
          <cell r="O511" t="e">
            <v>#N/A</v>
          </cell>
          <cell r="P511">
            <v>46192</v>
          </cell>
          <cell r="Q511" t="e">
            <v>#N/A</v>
          </cell>
          <cell r="R511" t="e">
            <v>#N/A</v>
          </cell>
          <cell r="S511" t="e">
            <v>#N/A</v>
          </cell>
          <cell r="T511" t="e">
            <v>#N/A</v>
          </cell>
          <cell r="U511" t="e">
            <v>#N/A</v>
          </cell>
          <cell r="V511" t="e">
            <v>#N/A</v>
          </cell>
          <cell r="W511" t="e">
            <v>#N/A</v>
          </cell>
          <cell r="X511" t="e">
            <v>#N/A</v>
          </cell>
          <cell r="Y511" t="e">
            <v>#N/A</v>
          </cell>
          <cell r="Z511" t="e">
            <v>#N/A</v>
          </cell>
          <cell r="AC511" t="str">
            <v/>
          </cell>
          <cell r="AK511">
            <v>0</v>
          </cell>
          <cell r="AY511" t="str">
            <v>Cédula</v>
          </cell>
          <cell r="AZ511" t="e">
            <v>#N/A</v>
          </cell>
          <cell r="BA511" t="e">
            <v>#N/A</v>
          </cell>
          <cell r="BB511" t="e">
            <v>#N/A</v>
          </cell>
          <cell r="CJ511">
            <v>0</v>
          </cell>
          <cell r="CK511">
            <v>0</v>
          </cell>
          <cell r="CN511">
            <v>0</v>
          </cell>
          <cell r="CO511" t="e">
            <v>#N/A</v>
          </cell>
          <cell r="CP511" t="e">
            <v>#N/A</v>
          </cell>
          <cell r="CQ511" t="e">
            <v>#N/A</v>
          </cell>
          <cell r="CX511" t="e">
            <v>#N/A</v>
          </cell>
          <cell r="CY511">
            <v>0</v>
          </cell>
          <cell r="CZ511" t="e">
            <v>#N/A</v>
          </cell>
        </row>
        <row r="512">
          <cell r="D512" t="str">
            <v>514-2026</v>
          </cell>
          <cell r="H512" t="e">
            <v>#N/A</v>
          </cell>
          <cell r="I512" t="e">
            <v>#N/A</v>
          </cell>
          <cell r="K512">
            <v>0</v>
          </cell>
          <cell r="L512" t="e">
            <v>#N/A</v>
          </cell>
          <cell r="M512" t="e">
            <v>#N/A</v>
          </cell>
          <cell r="N512" t="e">
            <v>#N/A</v>
          </cell>
          <cell r="O512" t="e">
            <v>#N/A</v>
          </cell>
          <cell r="P512">
            <v>46192</v>
          </cell>
          <cell r="Q512" t="e">
            <v>#N/A</v>
          </cell>
          <cell r="R512" t="e">
            <v>#N/A</v>
          </cell>
          <cell r="S512" t="e">
            <v>#N/A</v>
          </cell>
          <cell r="T512" t="e">
            <v>#N/A</v>
          </cell>
          <cell r="U512" t="e">
            <v>#N/A</v>
          </cell>
          <cell r="V512" t="e">
            <v>#N/A</v>
          </cell>
          <cell r="W512" t="e">
            <v>#N/A</v>
          </cell>
          <cell r="X512" t="e">
            <v>#N/A</v>
          </cell>
          <cell r="Y512" t="e">
            <v>#N/A</v>
          </cell>
          <cell r="Z512" t="e">
            <v>#N/A</v>
          </cell>
          <cell r="AC512" t="str">
            <v/>
          </cell>
          <cell r="AK512">
            <v>0</v>
          </cell>
          <cell r="AY512" t="str">
            <v>Cédula</v>
          </cell>
          <cell r="AZ512" t="e">
            <v>#N/A</v>
          </cell>
          <cell r="BA512" t="e">
            <v>#N/A</v>
          </cell>
          <cell r="BB512" t="e">
            <v>#N/A</v>
          </cell>
          <cell r="CJ512">
            <v>0</v>
          </cell>
          <cell r="CK512">
            <v>0</v>
          </cell>
          <cell r="CN512">
            <v>0</v>
          </cell>
          <cell r="CO512" t="e">
            <v>#N/A</v>
          </cell>
          <cell r="CP512" t="e">
            <v>#N/A</v>
          </cell>
          <cell r="CQ512" t="e">
            <v>#N/A</v>
          </cell>
          <cell r="CX512" t="e">
            <v>#N/A</v>
          </cell>
          <cell r="CY512">
            <v>0</v>
          </cell>
          <cell r="CZ512" t="e">
            <v>#N/A</v>
          </cell>
        </row>
        <row r="513">
          <cell r="D513" t="str">
            <v>515-2026</v>
          </cell>
          <cell r="H513" t="e">
            <v>#N/A</v>
          </cell>
          <cell r="I513" t="e">
            <v>#N/A</v>
          </cell>
          <cell r="K513">
            <v>0</v>
          </cell>
          <cell r="L513" t="e">
            <v>#N/A</v>
          </cell>
          <cell r="M513" t="e">
            <v>#N/A</v>
          </cell>
          <cell r="N513" t="e">
            <v>#N/A</v>
          </cell>
          <cell r="O513" t="e">
            <v>#N/A</v>
          </cell>
          <cell r="P513">
            <v>46192</v>
          </cell>
          <cell r="Q513" t="e">
            <v>#N/A</v>
          </cell>
          <cell r="R513" t="e">
            <v>#N/A</v>
          </cell>
          <cell r="S513" t="e">
            <v>#N/A</v>
          </cell>
          <cell r="T513" t="e">
            <v>#N/A</v>
          </cell>
          <cell r="U513" t="e">
            <v>#N/A</v>
          </cell>
          <cell r="V513" t="e">
            <v>#N/A</v>
          </cell>
          <cell r="W513" t="e">
            <v>#N/A</v>
          </cell>
          <cell r="X513" t="e">
            <v>#N/A</v>
          </cell>
          <cell r="Y513" t="e">
            <v>#N/A</v>
          </cell>
          <cell r="Z513" t="e">
            <v>#N/A</v>
          </cell>
          <cell r="AC513" t="str">
            <v/>
          </cell>
          <cell r="AK513">
            <v>0</v>
          </cell>
          <cell r="AY513" t="str">
            <v>Cédula</v>
          </cell>
          <cell r="AZ513" t="e">
            <v>#N/A</v>
          </cell>
          <cell r="BA513" t="e">
            <v>#N/A</v>
          </cell>
          <cell r="BB513" t="e">
            <v>#N/A</v>
          </cell>
          <cell r="CJ513">
            <v>0</v>
          </cell>
          <cell r="CK513">
            <v>0</v>
          </cell>
          <cell r="CN513">
            <v>0</v>
          </cell>
          <cell r="CO513" t="e">
            <v>#N/A</v>
          </cell>
          <cell r="CP513" t="e">
            <v>#N/A</v>
          </cell>
          <cell r="CQ513" t="e">
            <v>#N/A</v>
          </cell>
          <cell r="CX513" t="e">
            <v>#N/A</v>
          </cell>
          <cell r="CY513">
            <v>0</v>
          </cell>
          <cell r="CZ513" t="e">
            <v>#N/A</v>
          </cell>
        </row>
        <row r="514">
          <cell r="D514" t="str">
            <v>516-2026</v>
          </cell>
          <cell r="H514" t="e">
            <v>#N/A</v>
          </cell>
          <cell r="I514" t="e">
            <v>#N/A</v>
          </cell>
          <cell r="K514">
            <v>0</v>
          </cell>
          <cell r="L514" t="e">
            <v>#N/A</v>
          </cell>
          <cell r="M514" t="e">
            <v>#N/A</v>
          </cell>
          <cell r="N514" t="e">
            <v>#N/A</v>
          </cell>
          <cell r="O514" t="e">
            <v>#N/A</v>
          </cell>
          <cell r="P514">
            <v>46192</v>
          </cell>
          <cell r="Q514" t="e">
            <v>#N/A</v>
          </cell>
          <cell r="R514" t="e">
            <v>#N/A</v>
          </cell>
          <cell r="S514" t="e">
            <v>#N/A</v>
          </cell>
          <cell r="T514" t="e">
            <v>#N/A</v>
          </cell>
          <cell r="U514" t="e">
            <v>#N/A</v>
          </cell>
          <cell r="V514" t="e">
            <v>#N/A</v>
          </cell>
          <cell r="W514" t="e">
            <v>#N/A</v>
          </cell>
          <cell r="X514" t="e">
            <v>#N/A</v>
          </cell>
          <cell r="Y514" t="e">
            <v>#N/A</v>
          </cell>
          <cell r="Z514" t="e">
            <v>#N/A</v>
          </cell>
          <cell r="AC514" t="str">
            <v/>
          </cell>
          <cell r="AK514">
            <v>0</v>
          </cell>
          <cell r="AY514" t="str">
            <v>Cédula</v>
          </cell>
          <cell r="AZ514" t="e">
            <v>#N/A</v>
          </cell>
          <cell r="BA514" t="e">
            <v>#N/A</v>
          </cell>
          <cell r="BB514" t="e">
            <v>#N/A</v>
          </cell>
          <cell r="CJ514">
            <v>0</v>
          </cell>
          <cell r="CK514">
            <v>0</v>
          </cell>
          <cell r="CN514">
            <v>0</v>
          </cell>
          <cell r="CO514" t="e">
            <v>#N/A</v>
          </cell>
          <cell r="CP514" t="e">
            <v>#N/A</v>
          </cell>
          <cell r="CQ514" t="e">
            <v>#N/A</v>
          </cell>
          <cell r="CX514" t="e">
            <v>#N/A</v>
          </cell>
          <cell r="CY514">
            <v>0</v>
          </cell>
          <cell r="CZ514" t="e">
            <v>#N/A</v>
          </cell>
        </row>
        <row r="515">
          <cell r="D515" t="str">
            <v>517-2026</v>
          </cell>
          <cell r="H515" t="e">
            <v>#N/A</v>
          </cell>
          <cell r="I515" t="e">
            <v>#N/A</v>
          </cell>
          <cell r="K515">
            <v>0</v>
          </cell>
          <cell r="L515" t="e">
            <v>#N/A</v>
          </cell>
          <cell r="M515" t="e">
            <v>#N/A</v>
          </cell>
          <cell r="N515" t="e">
            <v>#N/A</v>
          </cell>
          <cell r="O515" t="e">
            <v>#N/A</v>
          </cell>
          <cell r="P515">
            <v>46192</v>
          </cell>
          <cell r="Q515" t="e">
            <v>#N/A</v>
          </cell>
          <cell r="R515" t="e">
            <v>#N/A</v>
          </cell>
          <cell r="S515" t="e">
            <v>#N/A</v>
          </cell>
          <cell r="T515" t="e">
            <v>#N/A</v>
          </cell>
          <cell r="U515" t="e">
            <v>#N/A</v>
          </cell>
          <cell r="V515" t="e">
            <v>#N/A</v>
          </cell>
          <cell r="W515" t="e">
            <v>#N/A</v>
          </cell>
          <cell r="X515" t="e">
            <v>#N/A</v>
          </cell>
          <cell r="Y515" t="e">
            <v>#N/A</v>
          </cell>
          <cell r="Z515" t="e">
            <v>#N/A</v>
          </cell>
          <cell r="AC515" t="str">
            <v/>
          </cell>
          <cell r="AK515">
            <v>0</v>
          </cell>
          <cell r="AY515" t="str">
            <v>Cédula</v>
          </cell>
          <cell r="AZ515" t="e">
            <v>#N/A</v>
          </cell>
          <cell r="BA515" t="e">
            <v>#N/A</v>
          </cell>
          <cell r="BB515" t="e">
            <v>#N/A</v>
          </cell>
          <cell r="CJ515">
            <v>0</v>
          </cell>
          <cell r="CK515">
            <v>0</v>
          </cell>
          <cell r="CN515">
            <v>0</v>
          </cell>
          <cell r="CO515" t="e">
            <v>#N/A</v>
          </cell>
          <cell r="CP515" t="e">
            <v>#N/A</v>
          </cell>
          <cell r="CQ515" t="e">
            <v>#N/A</v>
          </cell>
          <cell r="CX515" t="e">
            <v>#N/A</v>
          </cell>
          <cell r="CY515">
            <v>0</v>
          </cell>
          <cell r="CZ515" t="e">
            <v>#N/A</v>
          </cell>
        </row>
        <row r="516">
          <cell r="D516" t="str">
            <v>518-2026</v>
          </cell>
          <cell r="H516" t="e">
            <v>#N/A</v>
          </cell>
          <cell r="I516" t="e">
            <v>#N/A</v>
          </cell>
          <cell r="K516">
            <v>0</v>
          </cell>
          <cell r="L516" t="e">
            <v>#N/A</v>
          </cell>
          <cell r="M516" t="e">
            <v>#N/A</v>
          </cell>
          <cell r="N516" t="e">
            <v>#N/A</v>
          </cell>
          <cell r="O516" t="e">
            <v>#N/A</v>
          </cell>
          <cell r="P516">
            <v>46192</v>
          </cell>
          <cell r="Q516" t="e">
            <v>#N/A</v>
          </cell>
          <cell r="R516" t="e">
            <v>#N/A</v>
          </cell>
          <cell r="S516" t="e">
            <v>#N/A</v>
          </cell>
          <cell r="T516" t="e">
            <v>#N/A</v>
          </cell>
          <cell r="U516" t="e">
            <v>#N/A</v>
          </cell>
          <cell r="V516" t="e">
            <v>#N/A</v>
          </cell>
          <cell r="W516" t="e">
            <v>#N/A</v>
          </cell>
          <cell r="X516" t="e">
            <v>#N/A</v>
          </cell>
          <cell r="Y516" t="e">
            <v>#N/A</v>
          </cell>
          <cell r="Z516" t="e">
            <v>#N/A</v>
          </cell>
          <cell r="AC516" t="str">
            <v/>
          </cell>
          <cell r="AK516">
            <v>0</v>
          </cell>
          <cell r="AY516" t="str">
            <v>Cédula</v>
          </cell>
          <cell r="AZ516" t="e">
            <v>#N/A</v>
          </cell>
          <cell r="BA516" t="e">
            <v>#N/A</v>
          </cell>
          <cell r="BB516" t="e">
            <v>#N/A</v>
          </cell>
          <cell r="CJ516">
            <v>0</v>
          </cell>
          <cell r="CK516">
            <v>0</v>
          </cell>
          <cell r="CN516">
            <v>0</v>
          </cell>
          <cell r="CO516" t="e">
            <v>#N/A</v>
          </cell>
          <cell r="CP516" t="e">
            <v>#N/A</v>
          </cell>
          <cell r="CQ516" t="e">
            <v>#N/A</v>
          </cell>
          <cell r="CX516" t="e">
            <v>#N/A</v>
          </cell>
          <cell r="CY516">
            <v>0</v>
          </cell>
          <cell r="CZ516" t="e">
            <v>#N/A</v>
          </cell>
        </row>
        <row r="517">
          <cell r="D517" t="str">
            <v>519-2026</v>
          </cell>
          <cell r="H517" t="e">
            <v>#N/A</v>
          </cell>
          <cell r="I517" t="e">
            <v>#N/A</v>
          </cell>
          <cell r="K517">
            <v>0</v>
          </cell>
          <cell r="L517" t="e">
            <v>#N/A</v>
          </cell>
          <cell r="M517" t="e">
            <v>#N/A</v>
          </cell>
          <cell r="N517" t="e">
            <v>#N/A</v>
          </cell>
          <cell r="O517" t="e">
            <v>#N/A</v>
          </cell>
          <cell r="P517">
            <v>46192</v>
          </cell>
          <cell r="Q517" t="e">
            <v>#N/A</v>
          </cell>
          <cell r="R517" t="e">
            <v>#N/A</v>
          </cell>
          <cell r="S517" t="e">
            <v>#N/A</v>
          </cell>
          <cell r="T517" t="e">
            <v>#N/A</v>
          </cell>
          <cell r="U517" t="e">
            <v>#N/A</v>
          </cell>
          <cell r="V517" t="e">
            <v>#N/A</v>
          </cell>
          <cell r="W517" t="e">
            <v>#N/A</v>
          </cell>
          <cell r="X517" t="e">
            <v>#N/A</v>
          </cell>
          <cell r="Y517" t="e">
            <v>#N/A</v>
          </cell>
          <cell r="Z517" t="e">
            <v>#N/A</v>
          </cell>
          <cell r="AC517" t="str">
            <v/>
          </cell>
          <cell r="AK517">
            <v>0</v>
          </cell>
          <cell r="AY517" t="str">
            <v>Cédula</v>
          </cell>
          <cell r="AZ517" t="e">
            <v>#N/A</v>
          </cell>
          <cell r="BA517" t="e">
            <v>#N/A</v>
          </cell>
          <cell r="BB517" t="e">
            <v>#N/A</v>
          </cell>
          <cell r="CJ517">
            <v>0</v>
          </cell>
          <cell r="CK517">
            <v>0</v>
          </cell>
          <cell r="CN517">
            <v>0</v>
          </cell>
          <cell r="CO517" t="e">
            <v>#N/A</v>
          </cell>
          <cell r="CP517" t="e">
            <v>#N/A</v>
          </cell>
          <cell r="CQ517" t="e">
            <v>#N/A</v>
          </cell>
          <cell r="CX517" t="e">
            <v>#N/A</v>
          </cell>
          <cell r="CY517">
            <v>0</v>
          </cell>
          <cell r="CZ517" t="e">
            <v>#N/A</v>
          </cell>
        </row>
        <row r="518">
          <cell r="D518" t="str">
            <v>520-2026</v>
          </cell>
          <cell r="H518" t="e">
            <v>#N/A</v>
          </cell>
          <cell r="I518" t="e">
            <v>#N/A</v>
          </cell>
          <cell r="K518">
            <v>0</v>
          </cell>
          <cell r="L518" t="e">
            <v>#N/A</v>
          </cell>
          <cell r="M518" t="e">
            <v>#N/A</v>
          </cell>
          <cell r="N518" t="e">
            <v>#N/A</v>
          </cell>
          <cell r="O518" t="e">
            <v>#N/A</v>
          </cell>
          <cell r="P518">
            <v>46192</v>
          </cell>
          <cell r="Q518" t="e">
            <v>#N/A</v>
          </cell>
          <cell r="R518" t="e">
            <v>#N/A</v>
          </cell>
          <cell r="S518" t="e">
            <v>#N/A</v>
          </cell>
          <cell r="T518" t="e">
            <v>#N/A</v>
          </cell>
          <cell r="U518" t="e">
            <v>#N/A</v>
          </cell>
          <cell r="V518" t="e">
            <v>#N/A</v>
          </cell>
          <cell r="W518" t="e">
            <v>#N/A</v>
          </cell>
          <cell r="X518" t="e">
            <v>#N/A</v>
          </cell>
          <cell r="Y518" t="e">
            <v>#N/A</v>
          </cell>
          <cell r="Z518" t="e">
            <v>#N/A</v>
          </cell>
          <cell r="AC518" t="str">
            <v/>
          </cell>
          <cell r="AK518">
            <v>0</v>
          </cell>
          <cell r="AY518" t="str">
            <v>Cédula</v>
          </cell>
          <cell r="AZ518" t="e">
            <v>#N/A</v>
          </cell>
          <cell r="BA518" t="e">
            <v>#N/A</v>
          </cell>
          <cell r="BB518" t="e">
            <v>#N/A</v>
          </cell>
          <cell r="CJ518">
            <v>0</v>
          </cell>
          <cell r="CK518">
            <v>0</v>
          </cell>
          <cell r="CN518">
            <v>0</v>
          </cell>
          <cell r="CO518" t="e">
            <v>#N/A</v>
          </cell>
          <cell r="CP518" t="e">
            <v>#N/A</v>
          </cell>
          <cell r="CQ518" t="e">
            <v>#N/A</v>
          </cell>
          <cell r="CX518" t="e">
            <v>#N/A</v>
          </cell>
          <cell r="CY518">
            <v>0</v>
          </cell>
          <cell r="CZ518" t="e">
            <v>#N/A</v>
          </cell>
        </row>
        <row r="519">
          <cell r="D519" t="str">
            <v>521-2026</v>
          </cell>
          <cell r="H519" t="e">
            <v>#N/A</v>
          </cell>
          <cell r="I519" t="e">
            <v>#N/A</v>
          </cell>
          <cell r="K519">
            <v>0</v>
          </cell>
          <cell r="L519" t="e">
            <v>#N/A</v>
          </cell>
          <cell r="M519" t="e">
            <v>#N/A</v>
          </cell>
          <cell r="N519" t="e">
            <v>#N/A</v>
          </cell>
          <cell r="O519" t="e">
            <v>#N/A</v>
          </cell>
          <cell r="P519">
            <v>46192</v>
          </cell>
          <cell r="Q519" t="e">
            <v>#N/A</v>
          </cell>
          <cell r="R519" t="e">
            <v>#N/A</v>
          </cell>
          <cell r="S519" t="e">
            <v>#N/A</v>
          </cell>
          <cell r="T519" t="e">
            <v>#N/A</v>
          </cell>
          <cell r="U519" t="e">
            <v>#N/A</v>
          </cell>
          <cell r="V519" t="e">
            <v>#N/A</v>
          </cell>
          <cell r="W519" t="e">
            <v>#N/A</v>
          </cell>
          <cell r="X519" t="e">
            <v>#N/A</v>
          </cell>
          <cell r="Y519" t="e">
            <v>#N/A</v>
          </cell>
          <cell r="Z519" t="e">
            <v>#N/A</v>
          </cell>
          <cell r="AC519" t="str">
            <v/>
          </cell>
          <cell r="AK519">
            <v>0</v>
          </cell>
          <cell r="AY519" t="str">
            <v>Cédula</v>
          </cell>
          <cell r="AZ519" t="e">
            <v>#N/A</v>
          </cell>
          <cell r="BA519" t="e">
            <v>#N/A</v>
          </cell>
          <cell r="BB519" t="e">
            <v>#N/A</v>
          </cell>
          <cell r="CJ519">
            <v>0</v>
          </cell>
          <cell r="CK519">
            <v>0</v>
          </cell>
          <cell r="CN519">
            <v>0</v>
          </cell>
          <cell r="CO519" t="e">
            <v>#N/A</v>
          </cell>
          <cell r="CP519" t="e">
            <v>#N/A</v>
          </cell>
          <cell r="CQ519" t="e">
            <v>#N/A</v>
          </cell>
          <cell r="CX519" t="e">
            <v>#N/A</v>
          </cell>
          <cell r="CY519">
            <v>0</v>
          </cell>
          <cell r="CZ519" t="e">
            <v>#N/A</v>
          </cell>
        </row>
        <row r="520">
          <cell r="D520" t="str">
            <v>522-2026</v>
          </cell>
          <cell r="H520" t="e">
            <v>#N/A</v>
          </cell>
          <cell r="I520" t="e">
            <v>#N/A</v>
          </cell>
          <cell r="K520">
            <v>0</v>
          </cell>
          <cell r="L520" t="e">
            <v>#N/A</v>
          </cell>
          <cell r="M520" t="e">
            <v>#N/A</v>
          </cell>
          <cell r="N520" t="e">
            <v>#N/A</v>
          </cell>
          <cell r="O520" t="e">
            <v>#N/A</v>
          </cell>
          <cell r="P520">
            <v>46192</v>
          </cell>
          <cell r="Q520" t="e">
            <v>#N/A</v>
          </cell>
          <cell r="R520" t="e">
            <v>#N/A</v>
          </cell>
          <cell r="S520" t="e">
            <v>#N/A</v>
          </cell>
          <cell r="T520" t="e">
            <v>#N/A</v>
          </cell>
          <cell r="U520" t="e">
            <v>#N/A</v>
          </cell>
          <cell r="V520" t="e">
            <v>#N/A</v>
          </cell>
          <cell r="W520" t="e">
            <v>#N/A</v>
          </cell>
          <cell r="X520" t="e">
            <v>#N/A</v>
          </cell>
          <cell r="Y520" t="e">
            <v>#N/A</v>
          </cell>
          <cell r="Z520" t="e">
            <v>#N/A</v>
          </cell>
          <cell r="AC520" t="str">
            <v/>
          </cell>
          <cell r="AK520">
            <v>0</v>
          </cell>
          <cell r="AY520" t="str">
            <v>Cédula</v>
          </cell>
          <cell r="AZ520" t="e">
            <v>#N/A</v>
          </cell>
          <cell r="BA520" t="e">
            <v>#N/A</v>
          </cell>
          <cell r="BB520" t="e">
            <v>#N/A</v>
          </cell>
          <cell r="CJ520">
            <v>0</v>
          </cell>
          <cell r="CK520">
            <v>0</v>
          </cell>
          <cell r="CN520">
            <v>0</v>
          </cell>
          <cell r="CO520" t="e">
            <v>#N/A</v>
          </cell>
          <cell r="CP520" t="e">
            <v>#N/A</v>
          </cell>
          <cell r="CQ520" t="e">
            <v>#N/A</v>
          </cell>
          <cell r="CX520" t="e">
            <v>#N/A</v>
          </cell>
          <cell r="CY520">
            <v>0</v>
          </cell>
          <cell r="CZ520" t="e">
            <v>#N/A</v>
          </cell>
        </row>
        <row r="521">
          <cell r="D521" t="str">
            <v>523-2026</v>
          </cell>
          <cell r="H521" t="e">
            <v>#N/A</v>
          </cell>
          <cell r="I521" t="e">
            <v>#N/A</v>
          </cell>
          <cell r="K521">
            <v>0</v>
          </cell>
          <cell r="L521" t="e">
            <v>#N/A</v>
          </cell>
          <cell r="M521" t="e">
            <v>#N/A</v>
          </cell>
          <cell r="N521" t="e">
            <v>#N/A</v>
          </cell>
          <cell r="O521" t="e">
            <v>#N/A</v>
          </cell>
          <cell r="P521">
            <v>46192</v>
          </cell>
          <cell r="Q521" t="e">
            <v>#N/A</v>
          </cell>
          <cell r="R521" t="e">
            <v>#N/A</v>
          </cell>
          <cell r="S521" t="e">
            <v>#N/A</v>
          </cell>
          <cell r="T521" t="e">
            <v>#N/A</v>
          </cell>
          <cell r="U521" t="e">
            <v>#N/A</v>
          </cell>
          <cell r="V521" t="e">
            <v>#N/A</v>
          </cell>
          <cell r="W521" t="e">
            <v>#N/A</v>
          </cell>
          <cell r="X521" t="e">
            <v>#N/A</v>
          </cell>
          <cell r="Y521" t="e">
            <v>#N/A</v>
          </cell>
          <cell r="Z521" t="e">
            <v>#N/A</v>
          </cell>
          <cell r="AC521" t="str">
            <v/>
          </cell>
          <cell r="AK521">
            <v>0</v>
          </cell>
          <cell r="AY521" t="str">
            <v>Cédula</v>
          </cell>
          <cell r="AZ521" t="e">
            <v>#N/A</v>
          </cell>
          <cell r="BA521" t="e">
            <v>#N/A</v>
          </cell>
          <cell r="BB521" t="e">
            <v>#N/A</v>
          </cell>
          <cell r="CJ521">
            <v>0</v>
          </cell>
          <cell r="CK521">
            <v>0</v>
          </cell>
          <cell r="CN521">
            <v>0</v>
          </cell>
          <cell r="CO521" t="e">
            <v>#N/A</v>
          </cell>
          <cell r="CP521" t="e">
            <v>#N/A</v>
          </cell>
          <cell r="CQ521" t="e">
            <v>#N/A</v>
          </cell>
          <cell r="CX521" t="e">
            <v>#N/A</v>
          </cell>
          <cell r="CY521">
            <v>0</v>
          </cell>
          <cell r="CZ521" t="e">
            <v>#N/A</v>
          </cell>
        </row>
        <row r="522">
          <cell r="D522" t="str">
            <v>524-2026</v>
          </cell>
          <cell r="H522" t="e">
            <v>#N/A</v>
          </cell>
          <cell r="I522" t="e">
            <v>#N/A</v>
          </cell>
          <cell r="K522">
            <v>0</v>
          </cell>
          <cell r="L522" t="e">
            <v>#N/A</v>
          </cell>
          <cell r="M522" t="e">
            <v>#N/A</v>
          </cell>
          <cell r="N522" t="e">
            <v>#N/A</v>
          </cell>
          <cell r="O522" t="e">
            <v>#N/A</v>
          </cell>
          <cell r="P522">
            <v>46192</v>
          </cell>
          <cell r="Q522" t="e">
            <v>#N/A</v>
          </cell>
          <cell r="R522" t="e">
            <v>#N/A</v>
          </cell>
          <cell r="S522" t="e">
            <v>#N/A</v>
          </cell>
          <cell r="T522" t="e">
            <v>#N/A</v>
          </cell>
          <cell r="U522" t="e">
            <v>#N/A</v>
          </cell>
          <cell r="V522" t="e">
            <v>#N/A</v>
          </cell>
          <cell r="W522" t="e">
            <v>#N/A</v>
          </cell>
          <cell r="X522" t="e">
            <v>#N/A</v>
          </cell>
          <cell r="Y522" t="e">
            <v>#N/A</v>
          </cell>
          <cell r="Z522" t="e">
            <v>#N/A</v>
          </cell>
          <cell r="AC522" t="str">
            <v/>
          </cell>
          <cell r="AK522">
            <v>0</v>
          </cell>
          <cell r="AY522" t="str">
            <v>Cédula</v>
          </cell>
          <cell r="AZ522" t="e">
            <v>#N/A</v>
          </cell>
          <cell r="BA522" t="e">
            <v>#N/A</v>
          </cell>
          <cell r="BB522" t="e">
            <v>#N/A</v>
          </cell>
          <cell r="CJ522">
            <v>0</v>
          </cell>
          <cell r="CK522">
            <v>0</v>
          </cell>
          <cell r="CN522">
            <v>0</v>
          </cell>
          <cell r="CO522" t="e">
            <v>#N/A</v>
          </cell>
          <cell r="CP522" t="e">
            <v>#N/A</v>
          </cell>
          <cell r="CQ522" t="e">
            <v>#N/A</v>
          </cell>
          <cell r="CX522" t="e">
            <v>#N/A</v>
          </cell>
          <cell r="CY522">
            <v>0</v>
          </cell>
          <cell r="CZ522" t="e">
            <v>#N/A</v>
          </cell>
        </row>
        <row r="523">
          <cell r="D523" t="str">
            <v>525-2026</v>
          </cell>
          <cell r="H523" t="e">
            <v>#N/A</v>
          </cell>
          <cell r="I523" t="e">
            <v>#N/A</v>
          </cell>
          <cell r="K523">
            <v>0</v>
          </cell>
          <cell r="L523" t="e">
            <v>#N/A</v>
          </cell>
          <cell r="M523" t="e">
            <v>#N/A</v>
          </cell>
          <cell r="N523" t="e">
            <v>#N/A</v>
          </cell>
          <cell r="O523" t="e">
            <v>#N/A</v>
          </cell>
          <cell r="P523">
            <v>46192</v>
          </cell>
          <cell r="Q523" t="e">
            <v>#N/A</v>
          </cell>
          <cell r="R523" t="e">
            <v>#N/A</v>
          </cell>
          <cell r="S523" t="e">
            <v>#N/A</v>
          </cell>
          <cell r="T523" t="e">
            <v>#N/A</v>
          </cell>
          <cell r="U523" t="e">
            <v>#N/A</v>
          </cell>
          <cell r="V523" t="e">
            <v>#N/A</v>
          </cell>
          <cell r="W523" t="e">
            <v>#N/A</v>
          </cell>
          <cell r="X523" t="e">
            <v>#N/A</v>
          </cell>
          <cell r="Y523" t="e">
            <v>#N/A</v>
          </cell>
          <cell r="Z523" t="e">
            <v>#N/A</v>
          </cell>
          <cell r="AC523" t="str">
            <v/>
          </cell>
          <cell r="AK523">
            <v>0</v>
          </cell>
          <cell r="AY523" t="str">
            <v>Cédula</v>
          </cell>
          <cell r="AZ523" t="e">
            <v>#N/A</v>
          </cell>
          <cell r="BA523" t="e">
            <v>#N/A</v>
          </cell>
          <cell r="BB523" t="e">
            <v>#N/A</v>
          </cell>
          <cell r="CJ523">
            <v>0</v>
          </cell>
          <cell r="CK523">
            <v>0</v>
          </cell>
          <cell r="CN523">
            <v>0</v>
          </cell>
          <cell r="CO523" t="e">
            <v>#N/A</v>
          </cell>
          <cell r="CP523" t="e">
            <v>#N/A</v>
          </cell>
          <cell r="CQ523" t="e">
            <v>#N/A</v>
          </cell>
          <cell r="CX523" t="e">
            <v>#N/A</v>
          </cell>
          <cell r="CY523">
            <v>0</v>
          </cell>
          <cell r="CZ523" t="e">
            <v>#N/A</v>
          </cell>
        </row>
        <row r="524">
          <cell r="D524" t="str">
            <v>526-2026</v>
          </cell>
          <cell r="H524" t="e">
            <v>#N/A</v>
          </cell>
          <cell r="I524" t="e">
            <v>#N/A</v>
          </cell>
          <cell r="K524">
            <v>0</v>
          </cell>
          <cell r="L524" t="e">
            <v>#N/A</v>
          </cell>
          <cell r="M524" t="e">
            <v>#N/A</v>
          </cell>
          <cell r="N524" t="e">
            <v>#N/A</v>
          </cell>
          <cell r="O524" t="e">
            <v>#N/A</v>
          </cell>
          <cell r="P524">
            <v>46192</v>
          </cell>
          <cell r="Q524" t="e">
            <v>#N/A</v>
          </cell>
          <cell r="R524" t="e">
            <v>#N/A</v>
          </cell>
          <cell r="S524" t="e">
            <v>#N/A</v>
          </cell>
          <cell r="T524" t="e">
            <v>#N/A</v>
          </cell>
          <cell r="U524" t="e">
            <v>#N/A</v>
          </cell>
          <cell r="V524" t="e">
            <v>#N/A</v>
          </cell>
          <cell r="W524" t="e">
            <v>#N/A</v>
          </cell>
          <cell r="X524" t="e">
            <v>#N/A</v>
          </cell>
          <cell r="Y524" t="e">
            <v>#N/A</v>
          </cell>
          <cell r="Z524" t="e">
            <v>#N/A</v>
          </cell>
          <cell r="AC524" t="str">
            <v/>
          </cell>
          <cell r="AK524">
            <v>0</v>
          </cell>
          <cell r="AY524" t="str">
            <v>Cédula</v>
          </cell>
          <cell r="AZ524" t="e">
            <v>#N/A</v>
          </cell>
          <cell r="BA524" t="e">
            <v>#N/A</v>
          </cell>
          <cell r="BB524" t="e">
            <v>#N/A</v>
          </cell>
          <cell r="CJ524">
            <v>0</v>
          </cell>
          <cell r="CK524">
            <v>0</v>
          </cell>
          <cell r="CN524">
            <v>0</v>
          </cell>
          <cell r="CO524" t="e">
            <v>#N/A</v>
          </cell>
          <cell r="CP524" t="e">
            <v>#N/A</v>
          </cell>
          <cell r="CQ524" t="e">
            <v>#N/A</v>
          </cell>
          <cell r="CX524" t="e">
            <v>#N/A</v>
          </cell>
          <cell r="CY524">
            <v>0</v>
          </cell>
          <cell r="CZ524" t="e">
            <v>#N/A</v>
          </cell>
        </row>
        <row r="525">
          <cell r="D525" t="str">
            <v>527-2026</v>
          </cell>
          <cell r="H525" t="e">
            <v>#N/A</v>
          </cell>
          <cell r="I525" t="e">
            <v>#N/A</v>
          </cell>
          <cell r="K525">
            <v>0</v>
          </cell>
          <cell r="L525" t="e">
            <v>#N/A</v>
          </cell>
          <cell r="M525" t="e">
            <v>#N/A</v>
          </cell>
          <cell r="N525" t="e">
            <v>#N/A</v>
          </cell>
          <cell r="O525" t="e">
            <v>#N/A</v>
          </cell>
          <cell r="P525">
            <v>46192</v>
          </cell>
          <cell r="Q525" t="e">
            <v>#N/A</v>
          </cell>
          <cell r="R525" t="e">
            <v>#N/A</v>
          </cell>
          <cell r="S525" t="e">
            <v>#N/A</v>
          </cell>
          <cell r="T525" t="e">
            <v>#N/A</v>
          </cell>
          <cell r="U525" t="e">
            <v>#N/A</v>
          </cell>
          <cell r="V525" t="e">
            <v>#N/A</v>
          </cell>
          <cell r="W525" t="e">
            <v>#N/A</v>
          </cell>
          <cell r="X525" t="e">
            <v>#N/A</v>
          </cell>
          <cell r="Y525" t="e">
            <v>#N/A</v>
          </cell>
          <cell r="Z525" t="e">
            <v>#N/A</v>
          </cell>
          <cell r="AC525" t="str">
            <v/>
          </cell>
          <cell r="AK525">
            <v>0</v>
          </cell>
          <cell r="AY525" t="str">
            <v>Cédula</v>
          </cell>
          <cell r="AZ525" t="e">
            <v>#N/A</v>
          </cell>
          <cell r="BA525" t="e">
            <v>#N/A</v>
          </cell>
          <cell r="BB525" t="e">
            <v>#N/A</v>
          </cell>
          <cell r="CJ525">
            <v>0</v>
          </cell>
          <cell r="CK525">
            <v>0</v>
          </cell>
          <cell r="CN525">
            <v>0</v>
          </cell>
          <cell r="CO525" t="e">
            <v>#N/A</v>
          </cell>
          <cell r="CP525" t="e">
            <v>#N/A</v>
          </cell>
          <cell r="CQ525" t="e">
            <v>#N/A</v>
          </cell>
          <cell r="CX525" t="e">
            <v>#N/A</v>
          </cell>
          <cell r="CY525">
            <v>0</v>
          </cell>
          <cell r="CZ525" t="e">
            <v>#N/A</v>
          </cell>
        </row>
        <row r="526">
          <cell r="D526" t="str">
            <v>528-2026</v>
          </cell>
          <cell r="H526" t="e">
            <v>#N/A</v>
          </cell>
          <cell r="I526" t="e">
            <v>#N/A</v>
          </cell>
          <cell r="K526">
            <v>0</v>
          </cell>
          <cell r="L526" t="e">
            <v>#N/A</v>
          </cell>
          <cell r="M526" t="e">
            <v>#N/A</v>
          </cell>
          <cell r="N526" t="e">
            <v>#N/A</v>
          </cell>
          <cell r="O526" t="e">
            <v>#N/A</v>
          </cell>
          <cell r="P526">
            <v>46192</v>
          </cell>
          <cell r="Q526" t="e">
            <v>#N/A</v>
          </cell>
          <cell r="R526" t="e">
            <v>#N/A</v>
          </cell>
          <cell r="S526" t="e">
            <v>#N/A</v>
          </cell>
          <cell r="T526" t="e">
            <v>#N/A</v>
          </cell>
          <cell r="U526" t="e">
            <v>#N/A</v>
          </cell>
          <cell r="V526" t="e">
            <v>#N/A</v>
          </cell>
          <cell r="W526" t="e">
            <v>#N/A</v>
          </cell>
          <cell r="X526" t="e">
            <v>#N/A</v>
          </cell>
          <cell r="Y526" t="e">
            <v>#N/A</v>
          </cell>
          <cell r="Z526" t="e">
            <v>#N/A</v>
          </cell>
          <cell r="AC526" t="str">
            <v/>
          </cell>
          <cell r="AK526">
            <v>0</v>
          </cell>
          <cell r="AY526" t="str">
            <v>Cédula</v>
          </cell>
          <cell r="AZ526" t="e">
            <v>#N/A</v>
          </cell>
          <cell r="BA526" t="e">
            <v>#N/A</v>
          </cell>
          <cell r="BB526" t="e">
            <v>#N/A</v>
          </cell>
          <cell r="CJ526">
            <v>0</v>
          </cell>
          <cell r="CK526">
            <v>0</v>
          </cell>
          <cell r="CN526">
            <v>0</v>
          </cell>
          <cell r="CO526" t="e">
            <v>#N/A</v>
          </cell>
          <cell r="CP526" t="e">
            <v>#N/A</v>
          </cell>
          <cell r="CQ526" t="e">
            <v>#N/A</v>
          </cell>
          <cell r="CX526" t="e">
            <v>#N/A</v>
          </cell>
          <cell r="CY526">
            <v>0</v>
          </cell>
          <cell r="CZ526" t="e">
            <v>#N/A</v>
          </cell>
        </row>
        <row r="527">
          <cell r="D527" t="str">
            <v>529-2026</v>
          </cell>
          <cell r="H527" t="e">
            <v>#N/A</v>
          </cell>
          <cell r="I527" t="e">
            <v>#N/A</v>
          </cell>
          <cell r="K527">
            <v>0</v>
          </cell>
          <cell r="L527" t="e">
            <v>#N/A</v>
          </cell>
          <cell r="M527" t="e">
            <v>#N/A</v>
          </cell>
          <cell r="N527" t="e">
            <v>#N/A</v>
          </cell>
          <cell r="O527" t="e">
            <v>#N/A</v>
          </cell>
          <cell r="P527">
            <v>46192</v>
          </cell>
          <cell r="Q527" t="e">
            <v>#N/A</v>
          </cell>
          <cell r="R527" t="e">
            <v>#N/A</v>
          </cell>
          <cell r="S527" t="e">
            <v>#N/A</v>
          </cell>
          <cell r="T527" t="e">
            <v>#N/A</v>
          </cell>
          <cell r="U527" t="e">
            <v>#N/A</v>
          </cell>
          <cell r="V527" t="e">
            <v>#N/A</v>
          </cell>
          <cell r="W527" t="e">
            <v>#N/A</v>
          </cell>
          <cell r="X527" t="e">
            <v>#N/A</v>
          </cell>
          <cell r="Y527" t="e">
            <v>#N/A</v>
          </cell>
          <cell r="Z527" t="e">
            <v>#N/A</v>
          </cell>
          <cell r="AC527" t="str">
            <v/>
          </cell>
          <cell r="AK527">
            <v>0</v>
          </cell>
          <cell r="AY527" t="str">
            <v>Cédula</v>
          </cell>
          <cell r="AZ527" t="e">
            <v>#N/A</v>
          </cell>
          <cell r="BA527" t="e">
            <v>#N/A</v>
          </cell>
          <cell r="BB527" t="e">
            <v>#N/A</v>
          </cell>
          <cell r="CJ527">
            <v>0</v>
          </cell>
          <cell r="CK527">
            <v>0</v>
          </cell>
          <cell r="CN527">
            <v>0</v>
          </cell>
          <cell r="CO527" t="e">
            <v>#N/A</v>
          </cell>
          <cell r="CP527" t="e">
            <v>#N/A</v>
          </cell>
          <cell r="CQ527" t="e">
            <v>#N/A</v>
          </cell>
          <cell r="CX527" t="e">
            <v>#N/A</v>
          </cell>
          <cell r="CY527">
            <v>0</v>
          </cell>
          <cell r="CZ527" t="e">
            <v>#N/A</v>
          </cell>
        </row>
        <row r="528">
          <cell r="D528" t="str">
            <v>530-2026</v>
          </cell>
          <cell r="H528" t="e">
            <v>#N/A</v>
          </cell>
          <cell r="I528" t="e">
            <v>#N/A</v>
          </cell>
          <cell r="K528">
            <v>0</v>
          </cell>
          <cell r="L528" t="e">
            <v>#N/A</v>
          </cell>
          <cell r="M528" t="e">
            <v>#N/A</v>
          </cell>
          <cell r="N528" t="e">
            <v>#N/A</v>
          </cell>
          <cell r="O528" t="e">
            <v>#N/A</v>
          </cell>
          <cell r="P528">
            <v>46192</v>
          </cell>
          <cell r="Q528" t="e">
            <v>#N/A</v>
          </cell>
          <cell r="R528" t="e">
            <v>#N/A</v>
          </cell>
          <cell r="S528" t="e">
            <v>#N/A</v>
          </cell>
          <cell r="T528" t="e">
            <v>#N/A</v>
          </cell>
          <cell r="U528" t="e">
            <v>#N/A</v>
          </cell>
          <cell r="V528" t="e">
            <v>#N/A</v>
          </cell>
          <cell r="W528" t="e">
            <v>#N/A</v>
          </cell>
          <cell r="X528" t="e">
            <v>#N/A</v>
          </cell>
          <cell r="Y528" t="e">
            <v>#N/A</v>
          </cell>
          <cell r="Z528" t="e">
            <v>#N/A</v>
          </cell>
          <cell r="AC528" t="str">
            <v/>
          </cell>
          <cell r="AK528">
            <v>0</v>
          </cell>
          <cell r="AY528" t="str">
            <v>Cédula</v>
          </cell>
          <cell r="AZ528" t="e">
            <v>#N/A</v>
          </cell>
          <cell r="BA528" t="e">
            <v>#N/A</v>
          </cell>
          <cell r="BB528" t="e">
            <v>#N/A</v>
          </cell>
          <cell r="CJ528">
            <v>0</v>
          </cell>
          <cell r="CK528">
            <v>0</v>
          </cell>
          <cell r="CN528">
            <v>0</v>
          </cell>
          <cell r="CO528" t="e">
            <v>#N/A</v>
          </cell>
          <cell r="CP528" t="e">
            <v>#N/A</v>
          </cell>
          <cell r="CQ528" t="e">
            <v>#N/A</v>
          </cell>
          <cell r="CX528" t="e">
            <v>#N/A</v>
          </cell>
          <cell r="CY528">
            <v>0</v>
          </cell>
          <cell r="CZ528" t="e">
            <v>#N/A</v>
          </cell>
        </row>
        <row r="529">
          <cell r="D529" t="str">
            <v>531-2026</v>
          </cell>
          <cell r="H529" t="e">
            <v>#N/A</v>
          </cell>
          <cell r="I529" t="e">
            <v>#N/A</v>
          </cell>
          <cell r="K529">
            <v>0</v>
          </cell>
          <cell r="L529" t="e">
            <v>#N/A</v>
          </cell>
          <cell r="M529" t="e">
            <v>#N/A</v>
          </cell>
          <cell r="N529" t="e">
            <v>#N/A</v>
          </cell>
          <cell r="O529" t="e">
            <v>#N/A</v>
          </cell>
          <cell r="P529">
            <v>46192</v>
          </cell>
          <cell r="Q529" t="e">
            <v>#N/A</v>
          </cell>
          <cell r="R529" t="e">
            <v>#N/A</v>
          </cell>
          <cell r="S529" t="e">
            <v>#N/A</v>
          </cell>
          <cell r="T529" t="e">
            <v>#N/A</v>
          </cell>
          <cell r="U529" t="e">
            <v>#N/A</v>
          </cell>
          <cell r="V529" t="e">
            <v>#N/A</v>
          </cell>
          <cell r="W529" t="e">
            <v>#N/A</v>
          </cell>
          <cell r="X529" t="e">
            <v>#N/A</v>
          </cell>
          <cell r="Y529" t="e">
            <v>#N/A</v>
          </cell>
          <cell r="Z529" t="e">
            <v>#N/A</v>
          </cell>
          <cell r="AC529" t="str">
            <v/>
          </cell>
          <cell r="AK529">
            <v>0</v>
          </cell>
          <cell r="AY529" t="str">
            <v>Cédula</v>
          </cell>
          <cell r="AZ529" t="e">
            <v>#N/A</v>
          </cell>
          <cell r="BA529" t="e">
            <v>#N/A</v>
          </cell>
          <cell r="BB529" t="e">
            <v>#N/A</v>
          </cell>
          <cell r="CJ529">
            <v>0</v>
          </cell>
          <cell r="CK529">
            <v>0</v>
          </cell>
          <cell r="CN529">
            <v>0</v>
          </cell>
          <cell r="CO529" t="e">
            <v>#N/A</v>
          </cell>
          <cell r="CP529" t="e">
            <v>#N/A</v>
          </cell>
          <cell r="CQ529" t="e">
            <v>#N/A</v>
          </cell>
          <cell r="CX529" t="e">
            <v>#N/A</v>
          </cell>
          <cell r="CY529">
            <v>0</v>
          </cell>
          <cell r="CZ529" t="e">
            <v>#N/A</v>
          </cell>
        </row>
        <row r="530">
          <cell r="D530" t="str">
            <v>532-2026</v>
          </cell>
          <cell r="H530" t="e">
            <v>#N/A</v>
          </cell>
          <cell r="I530" t="e">
            <v>#N/A</v>
          </cell>
          <cell r="K530">
            <v>0</v>
          </cell>
          <cell r="L530" t="e">
            <v>#N/A</v>
          </cell>
          <cell r="M530" t="e">
            <v>#N/A</v>
          </cell>
          <cell r="N530" t="e">
            <v>#N/A</v>
          </cell>
          <cell r="O530" t="e">
            <v>#N/A</v>
          </cell>
          <cell r="P530">
            <v>46192</v>
          </cell>
          <cell r="Q530" t="e">
            <v>#N/A</v>
          </cell>
          <cell r="R530" t="e">
            <v>#N/A</v>
          </cell>
          <cell r="S530" t="e">
            <v>#N/A</v>
          </cell>
          <cell r="T530" t="e">
            <v>#N/A</v>
          </cell>
          <cell r="U530" t="e">
            <v>#N/A</v>
          </cell>
          <cell r="V530" t="e">
            <v>#N/A</v>
          </cell>
          <cell r="W530" t="e">
            <v>#N/A</v>
          </cell>
          <cell r="X530" t="e">
            <v>#N/A</v>
          </cell>
          <cell r="Y530" t="e">
            <v>#N/A</v>
          </cell>
          <cell r="Z530" t="e">
            <v>#N/A</v>
          </cell>
          <cell r="AC530" t="str">
            <v/>
          </cell>
          <cell r="AK530">
            <v>0</v>
          </cell>
          <cell r="AY530" t="str">
            <v>Cédula</v>
          </cell>
          <cell r="AZ530" t="e">
            <v>#N/A</v>
          </cell>
          <cell r="BA530" t="e">
            <v>#N/A</v>
          </cell>
          <cell r="BB530" t="e">
            <v>#N/A</v>
          </cell>
          <cell r="CJ530">
            <v>0</v>
          </cell>
          <cell r="CK530">
            <v>0</v>
          </cell>
          <cell r="CN530">
            <v>0</v>
          </cell>
          <cell r="CO530" t="e">
            <v>#N/A</v>
          </cell>
          <cell r="CP530" t="e">
            <v>#N/A</v>
          </cell>
          <cell r="CQ530" t="e">
            <v>#N/A</v>
          </cell>
          <cell r="CX530" t="e">
            <v>#N/A</v>
          </cell>
          <cell r="CY530">
            <v>0</v>
          </cell>
          <cell r="CZ530" t="e">
            <v>#N/A</v>
          </cell>
        </row>
        <row r="531">
          <cell r="D531" t="str">
            <v>533-2026</v>
          </cell>
          <cell r="H531" t="e">
            <v>#N/A</v>
          </cell>
          <cell r="I531" t="e">
            <v>#N/A</v>
          </cell>
          <cell r="K531">
            <v>0</v>
          </cell>
          <cell r="L531" t="e">
            <v>#N/A</v>
          </cell>
          <cell r="M531" t="e">
            <v>#N/A</v>
          </cell>
          <cell r="N531" t="e">
            <v>#N/A</v>
          </cell>
          <cell r="O531" t="e">
            <v>#N/A</v>
          </cell>
          <cell r="P531">
            <v>46192</v>
          </cell>
          <cell r="Q531" t="e">
            <v>#N/A</v>
          </cell>
          <cell r="R531" t="e">
            <v>#N/A</v>
          </cell>
          <cell r="S531" t="e">
            <v>#N/A</v>
          </cell>
          <cell r="T531" t="e">
            <v>#N/A</v>
          </cell>
          <cell r="U531" t="e">
            <v>#N/A</v>
          </cell>
          <cell r="V531" t="e">
            <v>#N/A</v>
          </cell>
          <cell r="W531" t="e">
            <v>#N/A</v>
          </cell>
          <cell r="X531" t="e">
            <v>#N/A</v>
          </cell>
          <cell r="Y531" t="e">
            <v>#N/A</v>
          </cell>
          <cell r="Z531" t="e">
            <v>#N/A</v>
          </cell>
          <cell r="AC531" t="str">
            <v/>
          </cell>
          <cell r="AK531">
            <v>0</v>
          </cell>
          <cell r="AY531" t="str">
            <v>Cédula</v>
          </cell>
          <cell r="AZ531" t="e">
            <v>#N/A</v>
          </cell>
          <cell r="BA531" t="e">
            <v>#N/A</v>
          </cell>
          <cell r="BB531" t="e">
            <v>#N/A</v>
          </cell>
          <cell r="CJ531">
            <v>0</v>
          </cell>
          <cell r="CK531">
            <v>0</v>
          </cell>
          <cell r="CN531">
            <v>0</v>
          </cell>
          <cell r="CO531" t="e">
            <v>#N/A</v>
          </cell>
          <cell r="CP531" t="e">
            <v>#N/A</v>
          </cell>
          <cell r="CQ531" t="e">
            <v>#N/A</v>
          </cell>
          <cell r="CX531" t="e">
            <v>#N/A</v>
          </cell>
          <cell r="CY531">
            <v>0</v>
          </cell>
          <cell r="CZ531" t="e">
            <v>#N/A</v>
          </cell>
        </row>
        <row r="532">
          <cell r="D532" t="str">
            <v>534-2026</v>
          </cell>
          <cell r="H532" t="e">
            <v>#N/A</v>
          </cell>
          <cell r="I532" t="e">
            <v>#N/A</v>
          </cell>
          <cell r="K532">
            <v>0</v>
          </cell>
          <cell r="L532" t="e">
            <v>#N/A</v>
          </cell>
          <cell r="M532" t="e">
            <v>#N/A</v>
          </cell>
          <cell r="N532" t="e">
            <v>#N/A</v>
          </cell>
          <cell r="O532" t="e">
            <v>#N/A</v>
          </cell>
          <cell r="P532">
            <v>46192</v>
          </cell>
          <cell r="Q532" t="e">
            <v>#N/A</v>
          </cell>
          <cell r="R532" t="e">
            <v>#N/A</v>
          </cell>
          <cell r="S532" t="e">
            <v>#N/A</v>
          </cell>
          <cell r="T532" t="e">
            <v>#N/A</v>
          </cell>
          <cell r="U532" t="e">
            <v>#N/A</v>
          </cell>
          <cell r="V532" t="e">
            <v>#N/A</v>
          </cell>
          <cell r="W532" t="e">
            <v>#N/A</v>
          </cell>
          <cell r="X532" t="e">
            <v>#N/A</v>
          </cell>
          <cell r="Y532" t="e">
            <v>#N/A</v>
          </cell>
          <cell r="Z532" t="e">
            <v>#N/A</v>
          </cell>
          <cell r="AC532" t="str">
            <v/>
          </cell>
          <cell r="AK532">
            <v>0</v>
          </cell>
          <cell r="AY532" t="str">
            <v>Cédula</v>
          </cell>
          <cell r="AZ532" t="e">
            <v>#N/A</v>
          </cell>
          <cell r="BA532" t="e">
            <v>#N/A</v>
          </cell>
          <cell r="BB532" t="e">
            <v>#N/A</v>
          </cell>
          <cell r="CJ532">
            <v>0</v>
          </cell>
          <cell r="CK532">
            <v>0</v>
          </cell>
          <cell r="CN532">
            <v>0</v>
          </cell>
          <cell r="CO532" t="e">
            <v>#N/A</v>
          </cell>
          <cell r="CP532" t="e">
            <v>#N/A</v>
          </cell>
          <cell r="CQ532" t="e">
            <v>#N/A</v>
          </cell>
          <cell r="CX532" t="e">
            <v>#N/A</v>
          </cell>
          <cell r="CY532">
            <v>0</v>
          </cell>
          <cell r="CZ532" t="e">
            <v>#N/A</v>
          </cell>
        </row>
        <row r="533">
          <cell r="D533" t="str">
            <v>535-2026</v>
          </cell>
          <cell r="H533" t="e">
            <v>#N/A</v>
          </cell>
          <cell r="I533" t="e">
            <v>#N/A</v>
          </cell>
          <cell r="K533">
            <v>0</v>
          </cell>
          <cell r="L533" t="e">
            <v>#N/A</v>
          </cell>
          <cell r="M533" t="e">
            <v>#N/A</v>
          </cell>
          <cell r="N533" t="e">
            <v>#N/A</v>
          </cell>
          <cell r="O533" t="e">
            <v>#N/A</v>
          </cell>
          <cell r="P533">
            <v>46192</v>
          </cell>
          <cell r="Q533" t="e">
            <v>#N/A</v>
          </cell>
          <cell r="R533" t="e">
            <v>#N/A</v>
          </cell>
          <cell r="S533" t="e">
            <v>#N/A</v>
          </cell>
          <cell r="T533" t="e">
            <v>#N/A</v>
          </cell>
          <cell r="U533" t="e">
            <v>#N/A</v>
          </cell>
          <cell r="V533" t="e">
            <v>#N/A</v>
          </cell>
          <cell r="W533" t="e">
            <v>#N/A</v>
          </cell>
          <cell r="X533" t="e">
            <v>#N/A</v>
          </cell>
          <cell r="Y533" t="e">
            <v>#N/A</v>
          </cell>
          <cell r="Z533" t="e">
            <v>#N/A</v>
          </cell>
          <cell r="AC533" t="str">
            <v/>
          </cell>
          <cell r="AK533">
            <v>0</v>
          </cell>
          <cell r="AY533" t="str">
            <v>Cédula</v>
          </cell>
          <cell r="AZ533" t="e">
            <v>#N/A</v>
          </cell>
          <cell r="BA533" t="e">
            <v>#N/A</v>
          </cell>
          <cell r="BB533" t="e">
            <v>#N/A</v>
          </cell>
          <cell r="CJ533">
            <v>0</v>
          </cell>
          <cell r="CK533">
            <v>0</v>
          </cell>
          <cell r="CN533">
            <v>0</v>
          </cell>
          <cell r="CO533" t="e">
            <v>#N/A</v>
          </cell>
          <cell r="CP533" t="e">
            <v>#N/A</v>
          </cell>
          <cell r="CQ533" t="e">
            <v>#N/A</v>
          </cell>
          <cell r="CX533" t="e">
            <v>#N/A</v>
          </cell>
          <cell r="CY533">
            <v>0</v>
          </cell>
          <cell r="CZ533" t="e">
            <v>#N/A</v>
          </cell>
        </row>
        <row r="534">
          <cell r="D534" t="str">
            <v>536-2026</v>
          </cell>
          <cell r="H534" t="e">
            <v>#N/A</v>
          </cell>
          <cell r="I534" t="e">
            <v>#N/A</v>
          </cell>
          <cell r="K534">
            <v>0</v>
          </cell>
          <cell r="L534" t="e">
            <v>#N/A</v>
          </cell>
          <cell r="M534" t="e">
            <v>#N/A</v>
          </cell>
          <cell r="N534" t="e">
            <v>#N/A</v>
          </cell>
          <cell r="O534" t="e">
            <v>#N/A</v>
          </cell>
          <cell r="P534">
            <v>46192</v>
          </cell>
          <cell r="Q534" t="e">
            <v>#N/A</v>
          </cell>
          <cell r="R534" t="e">
            <v>#N/A</v>
          </cell>
          <cell r="S534" t="e">
            <v>#N/A</v>
          </cell>
          <cell r="T534" t="e">
            <v>#N/A</v>
          </cell>
          <cell r="U534" t="e">
            <v>#N/A</v>
          </cell>
          <cell r="V534" t="e">
            <v>#N/A</v>
          </cell>
          <cell r="W534" t="e">
            <v>#N/A</v>
          </cell>
          <cell r="X534" t="e">
            <v>#N/A</v>
          </cell>
          <cell r="Y534" t="e">
            <v>#N/A</v>
          </cell>
          <cell r="Z534" t="e">
            <v>#N/A</v>
          </cell>
          <cell r="AC534" t="str">
            <v/>
          </cell>
          <cell r="AK534">
            <v>0</v>
          </cell>
          <cell r="AY534" t="str">
            <v>Cédula</v>
          </cell>
          <cell r="AZ534" t="e">
            <v>#N/A</v>
          </cell>
          <cell r="BA534" t="e">
            <v>#N/A</v>
          </cell>
          <cell r="BB534" t="e">
            <v>#N/A</v>
          </cell>
          <cell r="CJ534">
            <v>0</v>
          </cell>
          <cell r="CK534">
            <v>0</v>
          </cell>
          <cell r="CN534">
            <v>0</v>
          </cell>
          <cell r="CO534" t="e">
            <v>#N/A</v>
          </cell>
          <cell r="CP534" t="e">
            <v>#N/A</v>
          </cell>
          <cell r="CQ534" t="e">
            <v>#N/A</v>
          </cell>
          <cell r="CX534" t="e">
            <v>#N/A</v>
          </cell>
          <cell r="CY534">
            <v>0</v>
          </cell>
          <cell r="CZ534" t="e">
            <v>#N/A</v>
          </cell>
        </row>
        <row r="535">
          <cell r="D535" t="str">
            <v>537-2026</v>
          </cell>
          <cell r="H535" t="e">
            <v>#N/A</v>
          </cell>
          <cell r="I535" t="e">
            <v>#N/A</v>
          </cell>
          <cell r="K535">
            <v>0</v>
          </cell>
          <cell r="L535" t="e">
            <v>#N/A</v>
          </cell>
          <cell r="M535" t="e">
            <v>#N/A</v>
          </cell>
          <cell r="N535" t="e">
            <v>#N/A</v>
          </cell>
          <cell r="O535" t="e">
            <v>#N/A</v>
          </cell>
          <cell r="P535">
            <v>46192</v>
          </cell>
          <cell r="Q535" t="e">
            <v>#N/A</v>
          </cell>
          <cell r="R535" t="e">
            <v>#N/A</v>
          </cell>
          <cell r="S535" t="e">
            <v>#N/A</v>
          </cell>
          <cell r="T535" t="e">
            <v>#N/A</v>
          </cell>
          <cell r="U535" t="e">
            <v>#N/A</v>
          </cell>
          <cell r="V535" t="e">
            <v>#N/A</v>
          </cell>
          <cell r="W535" t="e">
            <v>#N/A</v>
          </cell>
          <cell r="X535" t="e">
            <v>#N/A</v>
          </cell>
          <cell r="Y535" t="e">
            <v>#N/A</v>
          </cell>
          <cell r="Z535" t="e">
            <v>#N/A</v>
          </cell>
          <cell r="AC535" t="str">
            <v/>
          </cell>
          <cell r="AK535">
            <v>0</v>
          </cell>
          <cell r="AY535" t="str">
            <v>Cédula</v>
          </cell>
          <cell r="AZ535" t="e">
            <v>#N/A</v>
          </cell>
          <cell r="BA535" t="e">
            <v>#N/A</v>
          </cell>
          <cell r="BB535" t="e">
            <v>#N/A</v>
          </cell>
          <cell r="CJ535">
            <v>0</v>
          </cell>
          <cell r="CK535">
            <v>0</v>
          </cell>
          <cell r="CN535">
            <v>0</v>
          </cell>
          <cell r="CO535" t="e">
            <v>#N/A</v>
          </cell>
          <cell r="CP535" t="e">
            <v>#N/A</v>
          </cell>
          <cell r="CQ535" t="e">
            <v>#N/A</v>
          </cell>
          <cell r="CX535" t="e">
            <v>#N/A</v>
          </cell>
          <cell r="CY535">
            <v>0</v>
          </cell>
          <cell r="CZ535" t="e">
            <v>#N/A</v>
          </cell>
        </row>
        <row r="536">
          <cell r="D536" t="str">
            <v>538-2026</v>
          </cell>
          <cell r="H536" t="e">
            <v>#N/A</v>
          </cell>
          <cell r="I536" t="e">
            <v>#N/A</v>
          </cell>
          <cell r="K536">
            <v>0</v>
          </cell>
          <cell r="L536" t="e">
            <v>#N/A</v>
          </cell>
          <cell r="M536" t="e">
            <v>#N/A</v>
          </cell>
          <cell r="N536" t="e">
            <v>#N/A</v>
          </cell>
          <cell r="O536" t="e">
            <v>#N/A</v>
          </cell>
          <cell r="P536">
            <v>46192</v>
          </cell>
          <cell r="Q536" t="e">
            <v>#N/A</v>
          </cell>
          <cell r="R536" t="e">
            <v>#N/A</v>
          </cell>
          <cell r="S536" t="e">
            <v>#N/A</v>
          </cell>
          <cell r="T536" t="e">
            <v>#N/A</v>
          </cell>
          <cell r="U536" t="e">
            <v>#N/A</v>
          </cell>
          <cell r="V536" t="e">
            <v>#N/A</v>
          </cell>
          <cell r="W536" t="e">
            <v>#N/A</v>
          </cell>
          <cell r="X536" t="e">
            <v>#N/A</v>
          </cell>
          <cell r="Y536" t="e">
            <v>#N/A</v>
          </cell>
          <cell r="Z536" t="e">
            <v>#N/A</v>
          </cell>
          <cell r="AC536" t="str">
            <v/>
          </cell>
          <cell r="AK536">
            <v>0</v>
          </cell>
          <cell r="AY536" t="str">
            <v>Cédula</v>
          </cell>
          <cell r="AZ536" t="e">
            <v>#N/A</v>
          </cell>
          <cell r="BA536" t="e">
            <v>#N/A</v>
          </cell>
          <cell r="BB536" t="e">
            <v>#N/A</v>
          </cell>
          <cell r="CJ536">
            <v>0</v>
          </cell>
          <cell r="CK536">
            <v>0</v>
          </cell>
          <cell r="CN536">
            <v>0</v>
          </cell>
          <cell r="CO536" t="e">
            <v>#N/A</v>
          </cell>
          <cell r="CP536" t="e">
            <v>#N/A</v>
          </cell>
          <cell r="CQ536" t="e">
            <v>#N/A</v>
          </cell>
          <cell r="CX536" t="e">
            <v>#N/A</v>
          </cell>
          <cell r="CY536">
            <v>0</v>
          </cell>
          <cell r="CZ536" t="e">
            <v>#N/A</v>
          </cell>
        </row>
        <row r="537">
          <cell r="D537" t="str">
            <v>539-2026</v>
          </cell>
          <cell r="H537" t="e">
            <v>#N/A</v>
          </cell>
          <cell r="I537" t="e">
            <v>#N/A</v>
          </cell>
          <cell r="K537">
            <v>0</v>
          </cell>
          <cell r="L537" t="e">
            <v>#N/A</v>
          </cell>
          <cell r="M537" t="e">
            <v>#N/A</v>
          </cell>
          <cell r="N537" t="e">
            <v>#N/A</v>
          </cell>
          <cell r="O537" t="e">
            <v>#N/A</v>
          </cell>
          <cell r="P537">
            <v>46192</v>
          </cell>
          <cell r="Q537" t="e">
            <v>#N/A</v>
          </cell>
          <cell r="R537" t="e">
            <v>#N/A</v>
          </cell>
          <cell r="S537" t="e">
            <v>#N/A</v>
          </cell>
          <cell r="T537" t="e">
            <v>#N/A</v>
          </cell>
          <cell r="U537" t="e">
            <v>#N/A</v>
          </cell>
          <cell r="V537" t="e">
            <v>#N/A</v>
          </cell>
          <cell r="W537" t="e">
            <v>#N/A</v>
          </cell>
          <cell r="X537" t="e">
            <v>#N/A</v>
          </cell>
          <cell r="Y537" t="e">
            <v>#N/A</v>
          </cell>
          <cell r="Z537" t="e">
            <v>#N/A</v>
          </cell>
          <cell r="AC537" t="str">
            <v/>
          </cell>
          <cell r="AK537">
            <v>0</v>
          </cell>
          <cell r="AY537" t="str">
            <v>Cédula</v>
          </cell>
          <cell r="AZ537" t="e">
            <v>#N/A</v>
          </cell>
          <cell r="BA537" t="e">
            <v>#N/A</v>
          </cell>
          <cell r="BB537" t="e">
            <v>#N/A</v>
          </cell>
          <cell r="CJ537">
            <v>0</v>
          </cell>
          <cell r="CK537">
            <v>0</v>
          </cell>
          <cell r="CN537">
            <v>0</v>
          </cell>
          <cell r="CO537" t="e">
            <v>#N/A</v>
          </cell>
          <cell r="CP537" t="e">
            <v>#N/A</v>
          </cell>
          <cell r="CQ537" t="e">
            <v>#N/A</v>
          </cell>
          <cell r="CX537" t="e">
            <v>#N/A</v>
          </cell>
          <cell r="CY537">
            <v>0</v>
          </cell>
          <cell r="CZ537" t="e">
            <v>#N/A</v>
          </cell>
        </row>
        <row r="538">
          <cell r="D538" t="str">
            <v>540-2026</v>
          </cell>
          <cell r="H538" t="e">
            <v>#N/A</v>
          </cell>
          <cell r="I538" t="e">
            <v>#N/A</v>
          </cell>
          <cell r="K538">
            <v>0</v>
          </cell>
          <cell r="L538" t="e">
            <v>#N/A</v>
          </cell>
          <cell r="M538" t="e">
            <v>#N/A</v>
          </cell>
          <cell r="N538" t="e">
            <v>#N/A</v>
          </cell>
          <cell r="O538" t="e">
            <v>#N/A</v>
          </cell>
          <cell r="P538">
            <v>46192</v>
          </cell>
          <cell r="Q538" t="e">
            <v>#N/A</v>
          </cell>
          <cell r="R538" t="e">
            <v>#N/A</v>
          </cell>
          <cell r="S538" t="e">
            <v>#N/A</v>
          </cell>
          <cell r="T538" t="e">
            <v>#N/A</v>
          </cell>
          <cell r="U538" t="e">
            <v>#N/A</v>
          </cell>
          <cell r="V538" t="e">
            <v>#N/A</v>
          </cell>
          <cell r="W538" t="e">
            <v>#N/A</v>
          </cell>
          <cell r="X538" t="e">
            <v>#N/A</v>
          </cell>
          <cell r="Y538" t="e">
            <v>#N/A</v>
          </cell>
          <cell r="Z538" t="e">
            <v>#N/A</v>
          </cell>
          <cell r="AC538" t="str">
            <v/>
          </cell>
          <cell r="AK538">
            <v>0</v>
          </cell>
          <cell r="AY538" t="str">
            <v>Cédula</v>
          </cell>
          <cell r="AZ538" t="e">
            <v>#N/A</v>
          </cell>
          <cell r="BA538" t="e">
            <v>#N/A</v>
          </cell>
          <cell r="BB538" t="e">
            <v>#N/A</v>
          </cell>
          <cell r="CJ538">
            <v>0</v>
          </cell>
          <cell r="CK538">
            <v>0</v>
          </cell>
          <cell r="CN538">
            <v>0</v>
          </cell>
          <cell r="CO538" t="e">
            <v>#N/A</v>
          </cell>
          <cell r="CP538" t="e">
            <v>#N/A</v>
          </cell>
          <cell r="CQ538" t="e">
            <v>#N/A</v>
          </cell>
          <cell r="CX538" t="e">
            <v>#N/A</v>
          </cell>
          <cell r="CY538">
            <v>0</v>
          </cell>
          <cell r="CZ538" t="e">
            <v>#N/A</v>
          </cell>
        </row>
        <row r="539">
          <cell r="D539" t="str">
            <v>541-2026</v>
          </cell>
          <cell r="H539" t="e">
            <v>#N/A</v>
          </cell>
          <cell r="I539" t="e">
            <v>#N/A</v>
          </cell>
          <cell r="K539">
            <v>0</v>
          </cell>
          <cell r="L539" t="e">
            <v>#N/A</v>
          </cell>
          <cell r="M539" t="e">
            <v>#N/A</v>
          </cell>
          <cell r="N539" t="e">
            <v>#N/A</v>
          </cell>
          <cell r="O539" t="e">
            <v>#N/A</v>
          </cell>
          <cell r="P539">
            <v>46192</v>
          </cell>
          <cell r="Q539" t="e">
            <v>#N/A</v>
          </cell>
          <cell r="R539" t="e">
            <v>#N/A</v>
          </cell>
          <cell r="S539" t="e">
            <v>#N/A</v>
          </cell>
          <cell r="T539" t="e">
            <v>#N/A</v>
          </cell>
          <cell r="U539" t="e">
            <v>#N/A</v>
          </cell>
          <cell r="V539" t="e">
            <v>#N/A</v>
          </cell>
          <cell r="W539" t="e">
            <v>#N/A</v>
          </cell>
          <cell r="X539" t="e">
            <v>#N/A</v>
          </cell>
          <cell r="Y539" t="e">
            <v>#N/A</v>
          </cell>
          <cell r="Z539" t="e">
            <v>#N/A</v>
          </cell>
          <cell r="AC539" t="str">
            <v/>
          </cell>
          <cell r="AK539">
            <v>0</v>
          </cell>
          <cell r="AY539" t="str">
            <v>Cédula</v>
          </cell>
          <cell r="AZ539" t="e">
            <v>#N/A</v>
          </cell>
          <cell r="BA539" t="e">
            <v>#N/A</v>
          </cell>
          <cell r="BB539" t="e">
            <v>#N/A</v>
          </cell>
          <cell r="CJ539">
            <v>0</v>
          </cell>
          <cell r="CK539">
            <v>0</v>
          </cell>
          <cell r="CN539">
            <v>0</v>
          </cell>
          <cell r="CO539" t="e">
            <v>#N/A</v>
          </cell>
          <cell r="CP539" t="e">
            <v>#N/A</v>
          </cell>
          <cell r="CQ539" t="e">
            <v>#N/A</v>
          </cell>
          <cell r="CX539" t="e">
            <v>#N/A</v>
          </cell>
          <cell r="CY539">
            <v>0</v>
          </cell>
          <cell r="CZ539" t="e">
            <v>#N/A</v>
          </cell>
        </row>
        <row r="540">
          <cell r="D540" t="str">
            <v>542-2026</v>
          </cell>
          <cell r="H540" t="e">
            <v>#N/A</v>
          </cell>
          <cell r="I540" t="e">
            <v>#N/A</v>
          </cell>
          <cell r="K540">
            <v>0</v>
          </cell>
          <cell r="L540" t="e">
            <v>#N/A</v>
          </cell>
          <cell r="M540" t="e">
            <v>#N/A</v>
          </cell>
          <cell r="N540" t="e">
            <v>#N/A</v>
          </cell>
          <cell r="O540" t="e">
            <v>#N/A</v>
          </cell>
          <cell r="P540">
            <v>46192</v>
          </cell>
          <cell r="Q540" t="e">
            <v>#N/A</v>
          </cell>
          <cell r="R540" t="e">
            <v>#N/A</v>
          </cell>
          <cell r="S540" t="e">
            <v>#N/A</v>
          </cell>
          <cell r="T540" t="e">
            <v>#N/A</v>
          </cell>
          <cell r="U540" t="e">
            <v>#N/A</v>
          </cell>
          <cell r="V540" t="e">
            <v>#N/A</v>
          </cell>
          <cell r="W540" t="e">
            <v>#N/A</v>
          </cell>
          <cell r="X540" t="e">
            <v>#N/A</v>
          </cell>
          <cell r="Y540" t="e">
            <v>#N/A</v>
          </cell>
          <cell r="Z540" t="e">
            <v>#N/A</v>
          </cell>
          <cell r="AC540" t="str">
            <v/>
          </cell>
          <cell r="AK540">
            <v>0</v>
          </cell>
          <cell r="AY540" t="str">
            <v>Cédula</v>
          </cell>
          <cell r="AZ540" t="e">
            <v>#N/A</v>
          </cell>
          <cell r="BA540" t="e">
            <v>#N/A</v>
          </cell>
          <cell r="BB540" t="e">
            <v>#N/A</v>
          </cell>
          <cell r="CJ540">
            <v>0</v>
          </cell>
          <cell r="CK540">
            <v>0</v>
          </cell>
          <cell r="CN540">
            <v>0</v>
          </cell>
          <cell r="CO540" t="e">
            <v>#N/A</v>
          </cell>
          <cell r="CP540" t="e">
            <v>#N/A</v>
          </cell>
          <cell r="CQ540" t="e">
            <v>#N/A</v>
          </cell>
          <cell r="CX540" t="e">
            <v>#N/A</v>
          </cell>
          <cell r="CY540">
            <v>0</v>
          </cell>
          <cell r="CZ540" t="e">
            <v>#N/A</v>
          </cell>
        </row>
        <row r="541">
          <cell r="D541" t="str">
            <v>543-2026</v>
          </cell>
          <cell r="H541" t="e">
            <v>#N/A</v>
          </cell>
          <cell r="I541" t="e">
            <v>#N/A</v>
          </cell>
          <cell r="K541">
            <v>0</v>
          </cell>
          <cell r="L541" t="e">
            <v>#N/A</v>
          </cell>
          <cell r="M541" t="e">
            <v>#N/A</v>
          </cell>
          <cell r="N541" t="e">
            <v>#N/A</v>
          </cell>
          <cell r="O541" t="e">
            <v>#N/A</v>
          </cell>
          <cell r="P541">
            <v>46192</v>
          </cell>
          <cell r="Q541" t="e">
            <v>#N/A</v>
          </cell>
          <cell r="R541" t="e">
            <v>#N/A</v>
          </cell>
          <cell r="S541" t="e">
            <v>#N/A</v>
          </cell>
          <cell r="T541" t="e">
            <v>#N/A</v>
          </cell>
          <cell r="U541" t="e">
            <v>#N/A</v>
          </cell>
          <cell r="V541" t="e">
            <v>#N/A</v>
          </cell>
          <cell r="W541" t="e">
            <v>#N/A</v>
          </cell>
          <cell r="X541" t="e">
            <v>#N/A</v>
          </cell>
          <cell r="Y541" t="e">
            <v>#N/A</v>
          </cell>
          <cell r="Z541" t="e">
            <v>#N/A</v>
          </cell>
          <cell r="AC541" t="str">
            <v/>
          </cell>
          <cell r="AK541">
            <v>0</v>
          </cell>
          <cell r="AY541" t="str">
            <v>Cédula</v>
          </cell>
          <cell r="AZ541" t="e">
            <v>#N/A</v>
          </cell>
          <cell r="BA541" t="e">
            <v>#N/A</v>
          </cell>
          <cell r="BB541" t="e">
            <v>#N/A</v>
          </cell>
          <cell r="CJ541">
            <v>0</v>
          </cell>
          <cell r="CK541">
            <v>0</v>
          </cell>
          <cell r="CN541">
            <v>0</v>
          </cell>
          <cell r="CO541" t="e">
            <v>#N/A</v>
          </cell>
          <cell r="CP541" t="e">
            <v>#N/A</v>
          </cell>
          <cell r="CQ541" t="e">
            <v>#N/A</v>
          </cell>
          <cell r="CX541" t="e">
            <v>#N/A</v>
          </cell>
          <cell r="CY541">
            <v>0</v>
          </cell>
          <cell r="CZ541" t="e">
            <v>#N/A</v>
          </cell>
        </row>
        <row r="542">
          <cell r="D542" t="str">
            <v>544-2026</v>
          </cell>
          <cell r="H542" t="e">
            <v>#N/A</v>
          </cell>
          <cell r="I542" t="e">
            <v>#N/A</v>
          </cell>
          <cell r="K542">
            <v>0</v>
          </cell>
          <cell r="L542" t="e">
            <v>#N/A</v>
          </cell>
          <cell r="M542" t="e">
            <v>#N/A</v>
          </cell>
          <cell r="N542" t="e">
            <v>#N/A</v>
          </cell>
          <cell r="O542" t="e">
            <v>#N/A</v>
          </cell>
          <cell r="P542">
            <v>46192</v>
          </cell>
          <cell r="Q542" t="e">
            <v>#N/A</v>
          </cell>
          <cell r="R542" t="e">
            <v>#N/A</v>
          </cell>
          <cell r="S542" t="e">
            <v>#N/A</v>
          </cell>
          <cell r="T542" t="e">
            <v>#N/A</v>
          </cell>
          <cell r="U542" t="e">
            <v>#N/A</v>
          </cell>
          <cell r="V542" t="e">
            <v>#N/A</v>
          </cell>
          <cell r="W542" t="e">
            <v>#N/A</v>
          </cell>
          <cell r="X542" t="e">
            <v>#N/A</v>
          </cell>
          <cell r="Y542" t="e">
            <v>#N/A</v>
          </cell>
          <cell r="Z542" t="e">
            <v>#N/A</v>
          </cell>
          <cell r="AC542" t="str">
            <v/>
          </cell>
          <cell r="AK542">
            <v>0</v>
          </cell>
          <cell r="AY542" t="str">
            <v>Cédula</v>
          </cell>
          <cell r="AZ542" t="e">
            <v>#N/A</v>
          </cell>
          <cell r="BA542" t="e">
            <v>#N/A</v>
          </cell>
          <cell r="BB542" t="e">
            <v>#N/A</v>
          </cell>
          <cell r="CJ542">
            <v>0</v>
          </cell>
          <cell r="CK542">
            <v>0</v>
          </cell>
          <cell r="CN542">
            <v>0</v>
          </cell>
          <cell r="CO542" t="e">
            <v>#N/A</v>
          </cell>
          <cell r="CP542" t="e">
            <v>#N/A</v>
          </cell>
          <cell r="CQ542" t="e">
            <v>#N/A</v>
          </cell>
          <cell r="CX542" t="e">
            <v>#N/A</v>
          </cell>
          <cell r="CY542">
            <v>0</v>
          </cell>
          <cell r="CZ542" t="e">
            <v>#N/A</v>
          </cell>
        </row>
        <row r="543">
          <cell r="D543" t="str">
            <v>545-2026</v>
          </cell>
          <cell r="H543" t="e">
            <v>#N/A</v>
          </cell>
          <cell r="I543" t="e">
            <v>#N/A</v>
          </cell>
          <cell r="K543">
            <v>0</v>
          </cell>
          <cell r="L543" t="e">
            <v>#N/A</v>
          </cell>
          <cell r="M543" t="e">
            <v>#N/A</v>
          </cell>
          <cell r="N543" t="e">
            <v>#N/A</v>
          </cell>
          <cell r="O543" t="e">
            <v>#N/A</v>
          </cell>
          <cell r="P543">
            <v>46192</v>
          </cell>
          <cell r="Q543" t="e">
            <v>#N/A</v>
          </cell>
          <cell r="R543" t="e">
            <v>#N/A</v>
          </cell>
          <cell r="S543" t="e">
            <v>#N/A</v>
          </cell>
          <cell r="T543" t="e">
            <v>#N/A</v>
          </cell>
          <cell r="U543" t="e">
            <v>#N/A</v>
          </cell>
          <cell r="V543" t="e">
            <v>#N/A</v>
          </cell>
          <cell r="W543" t="e">
            <v>#N/A</v>
          </cell>
          <cell r="X543" t="e">
            <v>#N/A</v>
          </cell>
          <cell r="Y543" t="e">
            <v>#N/A</v>
          </cell>
          <cell r="Z543" t="e">
            <v>#N/A</v>
          </cell>
          <cell r="AC543" t="str">
            <v/>
          </cell>
          <cell r="AK543">
            <v>0</v>
          </cell>
          <cell r="AY543" t="str">
            <v>Cédula</v>
          </cell>
          <cell r="AZ543" t="e">
            <v>#N/A</v>
          </cell>
          <cell r="BA543" t="e">
            <v>#N/A</v>
          </cell>
          <cell r="BB543" t="e">
            <v>#N/A</v>
          </cell>
          <cell r="CJ543">
            <v>0</v>
          </cell>
          <cell r="CK543">
            <v>0</v>
          </cell>
          <cell r="CN543">
            <v>0</v>
          </cell>
          <cell r="CO543" t="e">
            <v>#N/A</v>
          </cell>
          <cell r="CP543" t="e">
            <v>#N/A</v>
          </cell>
          <cell r="CQ543" t="e">
            <v>#N/A</v>
          </cell>
          <cell r="CX543" t="e">
            <v>#N/A</v>
          </cell>
          <cell r="CY543">
            <v>0</v>
          </cell>
          <cell r="CZ543" t="e">
            <v>#N/A</v>
          </cell>
        </row>
        <row r="544">
          <cell r="D544" t="str">
            <v>546-2026</v>
          </cell>
          <cell r="H544" t="e">
            <v>#N/A</v>
          </cell>
          <cell r="I544" t="e">
            <v>#N/A</v>
          </cell>
          <cell r="K544">
            <v>0</v>
          </cell>
          <cell r="L544" t="e">
            <v>#N/A</v>
          </cell>
          <cell r="M544" t="e">
            <v>#N/A</v>
          </cell>
          <cell r="N544" t="e">
            <v>#N/A</v>
          </cell>
          <cell r="O544" t="e">
            <v>#N/A</v>
          </cell>
          <cell r="P544">
            <v>46192</v>
          </cell>
          <cell r="Q544" t="e">
            <v>#N/A</v>
          </cell>
          <cell r="R544" t="e">
            <v>#N/A</v>
          </cell>
          <cell r="S544" t="e">
            <v>#N/A</v>
          </cell>
          <cell r="T544" t="e">
            <v>#N/A</v>
          </cell>
          <cell r="U544" t="e">
            <v>#N/A</v>
          </cell>
          <cell r="V544" t="e">
            <v>#N/A</v>
          </cell>
          <cell r="W544" t="e">
            <v>#N/A</v>
          </cell>
          <cell r="X544" t="e">
            <v>#N/A</v>
          </cell>
          <cell r="Y544" t="e">
            <v>#N/A</v>
          </cell>
          <cell r="Z544" t="e">
            <v>#N/A</v>
          </cell>
          <cell r="AC544" t="str">
            <v/>
          </cell>
          <cell r="AK544">
            <v>0</v>
          </cell>
          <cell r="AY544" t="str">
            <v>Cédula</v>
          </cell>
          <cell r="AZ544" t="e">
            <v>#N/A</v>
          </cell>
          <cell r="BA544" t="e">
            <v>#N/A</v>
          </cell>
          <cell r="BB544" t="e">
            <v>#N/A</v>
          </cell>
          <cell r="CJ544">
            <v>0</v>
          </cell>
          <cell r="CK544">
            <v>0</v>
          </cell>
          <cell r="CN544">
            <v>0</v>
          </cell>
          <cell r="CO544" t="e">
            <v>#N/A</v>
          </cell>
          <cell r="CP544" t="e">
            <v>#N/A</v>
          </cell>
          <cell r="CQ544" t="e">
            <v>#N/A</v>
          </cell>
          <cell r="CX544" t="e">
            <v>#N/A</v>
          </cell>
          <cell r="CY544">
            <v>0</v>
          </cell>
          <cell r="CZ544" t="e">
            <v>#N/A</v>
          </cell>
        </row>
        <row r="545">
          <cell r="D545" t="str">
            <v>547-2026</v>
          </cell>
          <cell r="H545" t="e">
            <v>#N/A</v>
          </cell>
          <cell r="I545" t="e">
            <v>#N/A</v>
          </cell>
          <cell r="K545">
            <v>0</v>
          </cell>
          <cell r="L545" t="e">
            <v>#N/A</v>
          </cell>
          <cell r="M545" t="e">
            <v>#N/A</v>
          </cell>
          <cell r="N545" t="e">
            <v>#N/A</v>
          </cell>
          <cell r="O545" t="e">
            <v>#N/A</v>
          </cell>
          <cell r="P545">
            <v>46192</v>
          </cell>
          <cell r="Q545" t="e">
            <v>#N/A</v>
          </cell>
          <cell r="R545" t="e">
            <v>#N/A</v>
          </cell>
          <cell r="S545" t="e">
            <v>#N/A</v>
          </cell>
          <cell r="T545" t="e">
            <v>#N/A</v>
          </cell>
          <cell r="U545" t="e">
            <v>#N/A</v>
          </cell>
          <cell r="V545" t="e">
            <v>#N/A</v>
          </cell>
          <cell r="W545" t="e">
            <v>#N/A</v>
          </cell>
          <cell r="X545" t="e">
            <v>#N/A</v>
          </cell>
          <cell r="Y545" t="e">
            <v>#N/A</v>
          </cell>
          <cell r="Z545" t="e">
            <v>#N/A</v>
          </cell>
          <cell r="AC545" t="str">
            <v/>
          </cell>
          <cell r="AK545">
            <v>0</v>
          </cell>
          <cell r="AY545" t="str">
            <v>Cédula</v>
          </cell>
          <cell r="AZ545" t="e">
            <v>#N/A</v>
          </cell>
          <cell r="BA545" t="e">
            <v>#N/A</v>
          </cell>
          <cell r="BB545" t="e">
            <v>#N/A</v>
          </cell>
          <cell r="CJ545">
            <v>0</v>
          </cell>
          <cell r="CK545">
            <v>0</v>
          </cell>
          <cell r="CN545">
            <v>0</v>
          </cell>
          <cell r="CO545" t="e">
            <v>#N/A</v>
          </cell>
          <cell r="CP545" t="e">
            <v>#N/A</v>
          </cell>
          <cell r="CQ545" t="e">
            <v>#N/A</v>
          </cell>
          <cell r="CX545" t="e">
            <v>#N/A</v>
          </cell>
          <cell r="CY545">
            <v>0</v>
          </cell>
          <cell r="CZ545" t="e">
            <v>#N/A</v>
          </cell>
        </row>
        <row r="546">
          <cell r="D546" t="str">
            <v>548-2026</v>
          </cell>
          <cell r="H546" t="e">
            <v>#N/A</v>
          </cell>
          <cell r="I546" t="e">
            <v>#N/A</v>
          </cell>
          <cell r="K546">
            <v>0</v>
          </cell>
          <cell r="L546" t="e">
            <v>#N/A</v>
          </cell>
          <cell r="M546" t="e">
            <v>#N/A</v>
          </cell>
          <cell r="N546" t="e">
            <v>#N/A</v>
          </cell>
          <cell r="O546" t="e">
            <v>#N/A</v>
          </cell>
          <cell r="P546">
            <v>46192</v>
          </cell>
          <cell r="Q546" t="e">
            <v>#N/A</v>
          </cell>
          <cell r="R546" t="e">
            <v>#N/A</v>
          </cell>
          <cell r="S546" t="e">
            <v>#N/A</v>
          </cell>
          <cell r="T546" t="e">
            <v>#N/A</v>
          </cell>
          <cell r="U546" t="e">
            <v>#N/A</v>
          </cell>
          <cell r="V546" t="e">
            <v>#N/A</v>
          </cell>
          <cell r="W546" t="e">
            <v>#N/A</v>
          </cell>
          <cell r="X546" t="e">
            <v>#N/A</v>
          </cell>
          <cell r="Y546" t="e">
            <v>#N/A</v>
          </cell>
          <cell r="Z546" t="e">
            <v>#N/A</v>
          </cell>
          <cell r="AC546" t="str">
            <v/>
          </cell>
          <cell r="AK546">
            <v>0</v>
          </cell>
          <cell r="AY546" t="str">
            <v>Cédula</v>
          </cell>
          <cell r="AZ546" t="e">
            <v>#N/A</v>
          </cell>
          <cell r="BA546" t="e">
            <v>#N/A</v>
          </cell>
          <cell r="BB546" t="e">
            <v>#N/A</v>
          </cell>
          <cell r="CJ546">
            <v>0</v>
          </cell>
          <cell r="CK546">
            <v>0</v>
          </cell>
          <cell r="CN546">
            <v>0</v>
          </cell>
          <cell r="CO546" t="e">
            <v>#N/A</v>
          </cell>
          <cell r="CP546" t="e">
            <v>#N/A</v>
          </cell>
          <cell r="CQ546" t="e">
            <v>#N/A</v>
          </cell>
          <cell r="CX546" t="e">
            <v>#N/A</v>
          </cell>
          <cell r="CY546">
            <v>0</v>
          </cell>
          <cell r="CZ546" t="e">
            <v>#N/A</v>
          </cell>
        </row>
        <row r="547">
          <cell r="D547" t="str">
            <v>549-2026</v>
          </cell>
          <cell r="H547" t="e">
            <v>#N/A</v>
          </cell>
          <cell r="I547" t="e">
            <v>#N/A</v>
          </cell>
          <cell r="K547">
            <v>0</v>
          </cell>
          <cell r="L547" t="e">
            <v>#N/A</v>
          </cell>
          <cell r="M547" t="e">
            <v>#N/A</v>
          </cell>
          <cell r="N547" t="e">
            <v>#N/A</v>
          </cell>
          <cell r="O547" t="e">
            <v>#N/A</v>
          </cell>
          <cell r="P547">
            <v>46192</v>
          </cell>
          <cell r="Q547" t="e">
            <v>#N/A</v>
          </cell>
          <cell r="R547" t="e">
            <v>#N/A</v>
          </cell>
          <cell r="S547" t="e">
            <v>#N/A</v>
          </cell>
          <cell r="T547" t="e">
            <v>#N/A</v>
          </cell>
          <cell r="U547" t="e">
            <v>#N/A</v>
          </cell>
          <cell r="V547" t="e">
            <v>#N/A</v>
          </cell>
          <cell r="W547" t="e">
            <v>#N/A</v>
          </cell>
          <cell r="X547" t="e">
            <v>#N/A</v>
          </cell>
          <cell r="Y547" t="e">
            <v>#N/A</v>
          </cell>
          <cell r="Z547" t="e">
            <v>#N/A</v>
          </cell>
          <cell r="AC547" t="str">
            <v/>
          </cell>
          <cell r="AK547">
            <v>0</v>
          </cell>
          <cell r="AY547" t="str">
            <v>Cédula</v>
          </cell>
          <cell r="AZ547" t="e">
            <v>#N/A</v>
          </cell>
          <cell r="BA547" t="e">
            <v>#N/A</v>
          </cell>
          <cell r="BB547" t="e">
            <v>#N/A</v>
          </cell>
          <cell r="CJ547">
            <v>0</v>
          </cell>
          <cell r="CK547">
            <v>0</v>
          </cell>
          <cell r="CN547">
            <v>0</v>
          </cell>
          <cell r="CO547" t="e">
            <v>#N/A</v>
          </cell>
          <cell r="CP547" t="e">
            <v>#N/A</v>
          </cell>
          <cell r="CQ547" t="e">
            <v>#N/A</v>
          </cell>
          <cell r="CX547" t="e">
            <v>#N/A</v>
          </cell>
          <cell r="CY547">
            <v>0</v>
          </cell>
          <cell r="CZ547" t="e">
            <v>#N/A</v>
          </cell>
        </row>
        <row r="548">
          <cell r="D548" t="str">
            <v>550-2026</v>
          </cell>
          <cell r="H548" t="e">
            <v>#N/A</v>
          </cell>
          <cell r="I548" t="e">
            <v>#N/A</v>
          </cell>
          <cell r="K548">
            <v>0</v>
          </cell>
          <cell r="L548" t="e">
            <v>#N/A</v>
          </cell>
          <cell r="M548" t="e">
            <v>#N/A</v>
          </cell>
          <cell r="N548" t="e">
            <v>#N/A</v>
          </cell>
          <cell r="O548" t="e">
            <v>#N/A</v>
          </cell>
          <cell r="P548">
            <v>46192</v>
          </cell>
          <cell r="Q548" t="e">
            <v>#N/A</v>
          </cell>
          <cell r="R548" t="e">
            <v>#N/A</v>
          </cell>
          <cell r="S548" t="e">
            <v>#N/A</v>
          </cell>
          <cell r="T548" t="e">
            <v>#N/A</v>
          </cell>
          <cell r="U548" t="e">
            <v>#N/A</v>
          </cell>
          <cell r="V548" t="e">
            <v>#N/A</v>
          </cell>
          <cell r="W548" t="e">
            <v>#N/A</v>
          </cell>
          <cell r="X548" t="e">
            <v>#N/A</v>
          </cell>
          <cell r="Y548" t="e">
            <v>#N/A</v>
          </cell>
          <cell r="Z548" t="e">
            <v>#N/A</v>
          </cell>
          <cell r="AC548" t="str">
            <v/>
          </cell>
          <cell r="AK548">
            <v>0</v>
          </cell>
          <cell r="AY548" t="str">
            <v>Cédula</v>
          </cell>
          <cell r="AZ548" t="e">
            <v>#N/A</v>
          </cell>
          <cell r="BA548" t="e">
            <v>#N/A</v>
          </cell>
          <cell r="BB548" t="e">
            <v>#N/A</v>
          </cell>
          <cell r="CJ548">
            <v>0</v>
          </cell>
          <cell r="CK548">
            <v>0</v>
          </cell>
          <cell r="CN548">
            <v>0</v>
          </cell>
          <cell r="CO548" t="e">
            <v>#N/A</v>
          </cell>
          <cell r="CP548" t="e">
            <v>#N/A</v>
          </cell>
          <cell r="CQ548" t="e">
            <v>#N/A</v>
          </cell>
          <cell r="CX548" t="e">
            <v>#N/A</v>
          </cell>
          <cell r="CY548">
            <v>0</v>
          </cell>
          <cell r="CZ548" t="e">
            <v>#N/A</v>
          </cell>
        </row>
        <row r="549">
          <cell r="D549" t="str">
            <v>551-2026</v>
          </cell>
          <cell r="H549" t="e">
            <v>#N/A</v>
          </cell>
          <cell r="I549" t="e">
            <v>#N/A</v>
          </cell>
          <cell r="K549">
            <v>0</v>
          </cell>
          <cell r="L549" t="e">
            <v>#N/A</v>
          </cell>
          <cell r="M549" t="e">
            <v>#N/A</v>
          </cell>
          <cell r="N549" t="e">
            <v>#N/A</v>
          </cell>
          <cell r="O549" t="e">
            <v>#N/A</v>
          </cell>
          <cell r="P549">
            <v>46192</v>
          </cell>
          <cell r="Q549" t="e">
            <v>#N/A</v>
          </cell>
          <cell r="R549" t="e">
            <v>#N/A</v>
          </cell>
          <cell r="S549" t="e">
            <v>#N/A</v>
          </cell>
          <cell r="T549" t="e">
            <v>#N/A</v>
          </cell>
          <cell r="U549" t="e">
            <v>#N/A</v>
          </cell>
          <cell r="V549" t="e">
            <v>#N/A</v>
          </cell>
          <cell r="W549" t="e">
            <v>#N/A</v>
          </cell>
          <cell r="X549" t="e">
            <v>#N/A</v>
          </cell>
          <cell r="Y549" t="e">
            <v>#N/A</v>
          </cell>
          <cell r="Z549" t="e">
            <v>#N/A</v>
          </cell>
          <cell r="AC549" t="str">
            <v/>
          </cell>
          <cell r="AK549">
            <v>0</v>
          </cell>
          <cell r="AY549" t="str">
            <v>Cédula</v>
          </cell>
          <cell r="AZ549" t="e">
            <v>#N/A</v>
          </cell>
          <cell r="BA549" t="e">
            <v>#N/A</v>
          </cell>
          <cell r="BB549" t="e">
            <v>#N/A</v>
          </cell>
          <cell r="CJ549">
            <v>0</v>
          </cell>
          <cell r="CK549">
            <v>0</v>
          </cell>
          <cell r="CN549">
            <v>0</v>
          </cell>
          <cell r="CO549" t="e">
            <v>#N/A</v>
          </cell>
          <cell r="CP549" t="e">
            <v>#N/A</v>
          </cell>
          <cell r="CQ549" t="e">
            <v>#N/A</v>
          </cell>
          <cell r="CX549" t="e">
            <v>#N/A</v>
          </cell>
          <cell r="CY549">
            <v>0</v>
          </cell>
          <cell r="CZ549" t="e">
            <v>#N/A</v>
          </cell>
        </row>
        <row r="550">
          <cell r="D550" t="str">
            <v>552-2026</v>
          </cell>
          <cell r="H550" t="e">
            <v>#N/A</v>
          </cell>
          <cell r="I550" t="e">
            <v>#N/A</v>
          </cell>
          <cell r="K550">
            <v>0</v>
          </cell>
          <cell r="L550" t="e">
            <v>#N/A</v>
          </cell>
          <cell r="M550" t="e">
            <v>#N/A</v>
          </cell>
          <cell r="N550" t="e">
            <v>#N/A</v>
          </cell>
          <cell r="O550" t="e">
            <v>#N/A</v>
          </cell>
          <cell r="P550">
            <v>46192</v>
          </cell>
          <cell r="Q550" t="e">
            <v>#N/A</v>
          </cell>
          <cell r="R550" t="e">
            <v>#N/A</v>
          </cell>
          <cell r="S550" t="e">
            <v>#N/A</v>
          </cell>
          <cell r="T550" t="e">
            <v>#N/A</v>
          </cell>
          <cell r="U550" t="e">
            <v>#N/A</v>
          </cell>
          <cell r="V550" t="e">
            <v>#N/A</v>
          </cell>
          <cell r="W550" t="e">
            <v>#N/A</v>
          </cell>
          <cell r="X550" t="e">
            <v>#N/A</v>
          </cell>
          <cell r="Y550" t="e">
            <v>#N/A</v>
          </cell>
          <cell r="Z550" t="e">
            <v>#N/A</v>
          </cell>
          <cell r="AC550" t="str">
            <v/>
          </cell>
          <cell r="AK550">
            <v>0</v>
          </cell>
          <cell r="AY550" t="str">
            <v>Cédula</v>
          </cell>
          <cell r="AZ550" t="e">
            <v>#N/A</v>
          </cell>
          <cell r="BA550" t="e">
            <v>#N/A</v>
          </cell>
          <cell r="BB550" t="e">
            <v>#N/A</v>
          </cell>
          <cell r="CJ550">
            <v>0</v>
          </cell>
          <cell r="CK550">
            <v>0</v>
          </cell>
          <cell r="CN550">
            <v>0</v>
          </cell>
          <cell r="CO550" t="e">
            <v>#N/A</v>
          </cell>
          <cell r="CP550" t="e">
            <v>#N/A</v>
          </cell>
          <cell r="CQ550" t="e">
            <v>#N/A</v>
          </cell>
          <cell r="CX550" t="e">
            <v>#N/A</v>
          </cell>
          <cell r="CY550">
            <v>0</v>
          </cell>
          <cell r="CZ550" t="e">
            <v>#N/A</v>
          </cell>
        </row>
        <row r="551">
          <cell r="D551" t="str">
            <v>553-2026</v>
          </cell>
          <cell r="H551" t="e">
            <v>#N/A</v>
          </cell>
          <cell r="I551" t="e">
            <v>#N/A</v>
          </cell>
          <cell r="K551">
            <v>0</v>
          </cell>
          <cell r="L551" t="e">
            <v>#N/A</v>
          </cell>
          <cell r="M551" t="e">
            <v>#N/A</v>
          </cell>
          <cell r="N551" t="e">
            <v>#N/A</v>
          </cell>
          <cell r="O551" t="e">
            <v>#N/A</v>
          </cell>
          <cell r="P551">
            <v>46192</v>
          </cell>
          <cell r="Q551" t="e">
            <v>#N/A</v>
          </cell>
          <cell r="R551" t="e">
            <v>#N/A</v>
          </cell>
          <cell r="S551" t="e">
            <v>#N/A</v>
          </cell>
          <cell r="T551" t="e">
            <v>#N/A</v>
          </cell>
          <cell r="U551" t="e">
            <v>#N/A</v>
          </cell>
          <cell r="V551" t="e">
            <v>#N/A</v>
          </cell>
          <cell r="W551" t="e">
            <v>#N/A</v>
          </cell>
          <cell r="X551" t="e">
            <v>#N/A</v>
          </cell>
          <cell r="Y551" t="e">
            <v>#N/A</v>
          </cell>
          <cell r="Z551" t="e">
            <v>#N/A</v>
          </cell>
          <cell r="AC551" t="str">
            <v/>
          </cell>
          <cell r="AK551">
            <v>0</v>
          </cell>
          <cell r="AY551" t="str">
            <v>Cédula</v>
          </cell>
          <cell r="AZ551" t="e">
            <v>#N/A</v>
          </cell>
          <cell r="BA551" t="e">
            <v>#N/A</v>
          </cell>
          <cell r="BB551" t="e">
            <v>#N/A</v>
          </cell>
          <cell r="CJ551">
            <v>0</v>
          </cell>
          <cell r="CK551">
            <v>0</v>
          </cell>
          <cell r="CN551">
            <v>0</v>
          </cell>
          <cell r="CO551" t="e">
            <v>#N/A</v>
          </cell>
          <cell r="CP551" t="e">
            <v>#N/A</v>
          </cell>
          <cell r="CQ551" t="e">
            <v>#N/A</v>
          </cell>
          <cell r="CX551" t="e">
            <v>#N/A</v>
          </cell>
          <cell r="CY551">
            <v>0</v>
          </cell>
          <cell r="CZ551" t="e">
            <v>#N/A</v>
          </cell>
        </row>
        <row r="552">
          <cell r="D552" t="str">
            <v>554-2026</v>
          </cell>
          <cell r="H552" t="e">
            <v>#N/A</v>
          </cell>
          <cell r="I552" t="e">
            <v>#N/A</v>
          </cell>
          <cell r="K552">
            <v>0</v>
          </cell>
          <cell r="L552" t="e">
            <v>#N/A</v>
          </cell>
          <cell r="M552" t="e">
            <v>#N/A</v>
          </cell>
          <cell r="N552" t="e">
            <v>#N/A</v>
          </cell>
          <cell r="O552" t="e">
            <v>#N/A</v>
          </cell>
          <cell r="P552">
            <v>46192</v>
          </cell>
          <cell r="Q552" t="e">
            <v>#N/A</v>
          </cell>
          <cell r="R552" t="e">
            <v>#N/A</v>
          </cell>
          <cell r="S552" t="e">
            <v>#N/A</v>
          </cell>
          <cell r="T552" t="e">
            <v>#N/A</v>
          </cell>
          <cell r="U552" t="e">
            <v>#N/A</v>
          </cell>
          <cell r="V552" t="e">
            <v>#N/A</v>
          </cell>
          <cell r="W552" t="e">
            <v>#N/A</v>
          </cell>
          <cell r="X552" t="e">
            <v>#N/A</v>
          </cell>
          <cell r="Y552" t="e">
            <v>#N/A</v>
          </cell>
          <cell r="Z552" t="e">
            <v>#N/A</v>
          </cell>
          <cell r="AC552" t="str">
            <v/>
          </cell>
          <cell r="AK552">
            <v>0</v>
          </cell>
          <cell r="AY552" t="str">
            <v>Cédula</v>
          </cell>
          <cell r="AZ552" t="e">
            <v>#N/A</v>
          </cell>
          <cell r="BA552" t="e">
            <v>#N/A</v>
          </cell>
          <cell r="BB552" t="e">
            <v>#N/A</v>
          </cell>
          <cell r="CJ552">
            <v>0</v>
          </cell>
          <cell r="CK552">
            <v>0</v>
          </cell>
          <cell r="CN552">
            <v>0</v>
          </cell>
          <cell r="CO552" t="e">
            <v>#N/A</v>
          </cell>
          <cell r="CP552" t="e">
            <v>#N/A</v>
          </cell>
          <cell r="CQ552" t="e">
            <v>#N/A</v>
          </cell>
          <cell r="CX552" t="e">
            <v>#N/A</v>
          </cell>
          <cell r="CY552">
            <v>0</v>
          </cell>
          <cell r="CZ552" t="e">
            <v>#N/A</v>
          </cell>
        </row>
        <row r="553">
          <cell r="D553" t="str">
            <v>555-2026</v>
          </cell>
          <cell r="H553" t="e">
            <v>#N/A</v>
          </cell>
          <cell r="I553" t="e">
            <v>#N/A</v>
          </cell>
          <cell r="K553">
            <v>0</v>
          </cell>
          <cell r="L553" t="e">
            <v>#N/A</v>
          </cell>
          <cell r="M553" t="e">
            <v>#N/A</v>
          </cell>
          <cell r="N553" t="e">
            <v>#N/A</v>
          </cell>
          <cell r="O553" t="e">
            <v>#N/A</v>
          </cell>
          <cell r="P553">
            <v>46192</v>
          </cell>
          <cell r="Q553" t="e">
            <v>#N/A</v>
          </cell>
          <cell r="R553" t="e">
            <v>#N/A</v>
          </cell>
          <cell r="S553" t="e">
            <v>#N/A</v>
          </cell>
          <cell r="T553" t="e">
            <v>#N/A</v>
          </cell>
          <cell r="U553" t="e">
            <v>#N/A</v>
          </cell>
          <cell r="V553" t="e">
            <v>#N/A</v>
          </cell>
          <cell r="W553" t="e">
            <v>#N/A</v>
          </cell>
          <cell r="X553" t="e">
            <v>#N/A</v>
          </cell>
          <cell r="Y553" t="e">
            <v>#N/A</v>
          </cell>
          <cell r="Z553" t="e">
            <v>#N/A</v>
          </cell>
          <cell r="AC553" t="str">
            <v/>
          </cell>
          <cell r="AK553">
            <v>0</v>
          </cell>
          <cell r="AY553" t="str">
            <v>Cédula</v>
          </cell>
          <cell r="AZ553" t="e">
            <v>#N/A</v>
          </cell>
          <cell r="BA553" t="e">
            <v>#N/A</v>
          </cell>
          <cell r="BB553" t="e">
            <v>#N/A</v>
          </cell>
          <cell r="CJ553">
            <v>0</v>
          </cell>
          <cell r="CK553">
            <v>0</v>
          </cell>
          <cell r="CN553">
            <v>0</v>
          </cell>
          <cell r="CO553" t="e">
            <v>#N/A</v>
          </cell>
          <cell r="CP553" t="e">
            <v>#N/A</v>
          </cell>
          <cell r="CQ553" t="e">
            <v>#N/A</v>
          </cell>
          <cell r="CX553" t="e">
            <v>#N/A</v>
          </cell>
          <cell r="CY553">
            <v>0</v>
          </cell>
          <cell r="CZ553" t="e">
            <v>#N/A</v>
          </cell>
        </row>
        <row r="554">
          <cell r="D554" t="str">
            <v>556-2026</v>
          </cell>
          <cell r="H554" t="e">
            <v>#N/A</v>
          </cell>
          <cell r="I554" t="e">
            <v>#N/A</v>
          </cell>
          <cell r="K554">
            <v>0</v>
          </cell>
          <cell r="L554" t="e">
            <v>#N/A</v>
          </cell>
          <cell r="M554" t="e">
            <v>#N/A</v>
          </cell>
          <cell r="N554" t="e">
            <v>#N/A</v>
          </cell>
          <cell r="O554" t="e">
            <v>#N/A</v>
          </cell>
          <cell r="P554">
            <v>46192</v>
          </cell>
          <cell r="Q554" t="e">
            <v>#N/A</v>
          </cell>
          <cell r="R554" t="e">
            <v>#N/A</v>
          </cell>
          <cell r="S554" t="e">
            <v>#N/A</v>
          </cell>
          <cell r="T554" t="e">
            <v>#N/A</v>
          </cell>
          <cell r="U554" t="e">
            <v>#N/A</v>
          </cell>
          <cell r="V554" t="e">
            <v>#N/A</v>
          </cell>
          <cell r="W554" t="e">
            <v>#N/A</v>
          </cell>
          <cell r="X554" t="e">
            <v>#N/A</v>
          </cell>
          <cell r="Y554" t="e">
            <v>#N/A</v>
          </cell>
          <cell r="Z554" t="e">
            <v>#N/A</v>
          </cell>
          <cell r="AC554" t="str">
            <v/>
          </cell>
          <cell r="AK554">
            <v>0</v>
          </cell>
          <cell r="AY554" t="str">
            <v>Cédula</v>
          </cell>
          <cell r="AZ554" t="e">
            <v>#N/A</v>
          </cell>
          <cell r="BA554" t="e">
            <v>#N/A</v>
          </cell>
          <cell r="BB554" t="e">
            <v>#N/A</v>
          </cell>
          <cell r="CJ554">
            <v>0</v>
          </cell>
          <cell r="CK554">
            <v>0</v>
          </cell>
          <cell r="CN554">
            <v>0</v>
          </cell>
          <cell r="CO554" t="e">
            <v>#N/A</v>
          </cell>
          <cell r="CP554" t="e">
            <v>#N/A</v>
          </cell>
          <cell r="CQ554" t="e">
            <v>#N/A</v>
          </cell>
          <cell r="CX554" t="e">
            <v>#N/A</v>
          </cell>
          <cell r="CY554">
            <v>0</v>
          </cell>
          <cell r="CZ554" t="e">
            <v>#N/A</v>
          </cell>
        </row>
        <row r="555">
          <cell r="D555" t="str">
            <v>557-2026</v>
          </cell>
          <cell r="H555" t="e">
            <v>#N/A</v>
          </cell>
          <cell r="I555" t="e">
            <v>#N/A</v>
          </cell>
          <cell r="K555">
            <v>0</v>
          </cell>
          <cell r="L555" t="e">
            <v>#N/A</v>
          </cell>
          <cell r="M555" t="e">
            <v>#N/A</v>
          </cell>
          <cell r="N555" t="e">
            <v>#N/A</v>
          </cell>
          <cell r="O555" t="e">
            <v>#N/A</v>
          </cell>
          <cell r="P555">
            <v>46192</v>
          </cell>
          <cell r="Q555" t="e">
            <v>#N/A</v>
          </cell>
          <cell r="R555" t="e">
            <v>#N/A</v>
          </cell>
          <cell r="S555" t="e">
            <v>#N/A</v>
          </cell>
          <cell r="T555" t="e">
            <v>#N/A</v>
          </cell>
          <cell r="U555" t="e">
            <v>#N/A</v>
          </cell>
          <cell r="V555" t="e">
            <v>#N/A</v>
          </cell>
          <cell r="W555" t="e">
            <v>#N/A</v>
          </cell>
          <cell r="X555" t="e">
            <v>#N/A</v>
          </cell>
          <cell r="Y555" t="e">
            <v>#N/A</v>
          </cell>
          <cell r="Z555" t="e">
            <v>#N/A</v>
          </cell>
          <cell r="AC555" t="str">
            <v/>
          </cell>
          <cell r="AK555">
            <v>0</v>
          </cell>
          <cell r="AY555" t="str">
            <v>Cédula</v>
          </cell>
          <cell r="AZ555" t="e">
            <v>#N/A</v>
          </cell>
          <cell r="BA555" t="e">
            <v>#N/A</v>
          </cell>
          <cell r="BB555" t="e">
            <v>#N/A</v>
          </cell>
          <cell r="CJ555">
            <v>0</v>
          </cell>
          <cell r="CK555">
            <v>0</v>
          </cell>
          <cell r="CN555">
            <v>0</v>
          </cell>
          <cell r="CO555" t="e">
            <v>#N/A</v>
          </cell>
          <cell r="CP555" t="e">
            <v>#N/A</v>
          </cell>
          <cell r="CQ555" t="e">
            <v>#N/A</v>
          </cell>
          <cell r="CX555" t="e">
            <v>#N/A</v>
          </cell>
          <cell r="CY555">
            <v>0</v>
          </cell>
          <cell r="CZ555" t="e">
            <v>#N/A</v>
          </cell>
        </row>
        <row r="556">
          <cell r="D556" t="str">
            <v>558-2026</v>
          </cell>
          <cell r="H556" t="e">
            <v>#N/A</v>
          </cell>
          <cell r="I556" t="e">
            <v>#N/A</v>
          </cell>
          <cell r="K556">
            <v>0</v>
          </cell>
          <cell r="L556" t="e">
            <v>#N/A</v>
          </cell>
          <cell r="M556" t="e">
            <v>#N/A</v>
          </cell>
          <cell r="N556" t="e">
            <v>#N/A</v>
          </cell>
          <cell r="O556" t="e">
            <v>#N/A</v>
          </cell>
          <cell r="P556">
            <v>46192</v>
          </cell>
          <cell r="Q556" t="e">
            <v>#N/A</v>
          </cell>
          <cell r="R556" t="e">
            <v>#N/A</v>
          </cell>
          <cell r="S556" t="e">
            <v>#N/A</v>
          </cell>
          <cell r="T556" t="e">
            <v>#N/A</v>
          </cell>
          <cell r="U556" t="e">
            <v>#N/A</v>
          </cell>
          <cell r="V556" t="e">
            <v>#N/A</v>
          </cell>
          <cell r="W556" t="e">
            <v>#N/A</v>
          </cell>
          <cell r="X556" t="e">
            <v>#N/A</v>
          </cell>
          <cell r="Y556" t="e">
            <v>#N/A</v>
          </cell>
          <cell r="Z556" t="e">
            <v>#N/A</v>
          </cell>
          <cell r="AC556" t="str">
            <v/>
          </cell>
          <cell r="AK556">
            <v>0</v>
          </cell>
          <cell r="AY556" t="str">
            <v>Cédula</v>
          </cell>
          <cell r="AZ556" t="e">
            <v>#N/A</v>
          </cell>
          <cell r="BA556" t="e">
            <v>#N/A</v>
          </cell>
          <cell r="BB556" t="e">
            <v>#N/A</v>
          </cell>
          <cell r="CJ556">
            <v>0</v>
          </cell>
          <cell r="CK556">
            <v>0</v>
          </cell>
          <cell r="CN556">
            <v>0</v>
          </cell>
          <cell r="CO556" t="e">
            <v>#N/A</v>
          </cell>
          <cell r="CP556" t="e">
            <v>#N/A</v>
          </cell>
          <cell r="CQ556" t="e">
            <v>#N/A</v>
          </cell>
          <cell r="CX556" t="e">
            <v>#N/A</v>
          </cell>
          <cell r="CY556">
            <v>0</v>
          </cell>
          <cell r="CZ556" t="e">
            <v>#N/A</v>
          </cell>
        </row>
        <row r="557">
          <cell r="D557" t="str">
            <v>559-2026</v>
          </cell>
          <cell r="H557" t="e">
            <v>#N/A</v>
          </cell>
          <cell r="I557" t="e">
            <v>#N/A</v>
          </cell>
          <cell r="K557">
            <v>0</v>
          </cell>
          <cell r="L557" t="e">
            <v>#N/A</v>
          </cell>
          <cell r="M557" t="e">
            <v>#N/A</v>
          </cell>
          <cell r="N557" t="e">
            <v>#N/A</v>
          </cell>
          <cell r="O557" t="e">
            <v>#N/A</v>
          </cell>
          <cell r="P557">
            <v>46192</v>
          </cell>
          <cell r="Q557" t="e">
            <v>#N/A</v>
          </cell>
          <cell r="R557" t="e">
            <v>#N/A</v>
          </cell>
          <cell r="S557" t="e">
            <v>#N/A</v>
          </cell>
          <cell r="T557" t="e">
            <v>#N/A</v>
          </cell>
          <cell r="U557" t="e">
            <v>#N/A</v>
          </cell>
          <cell r="V557" t="e">
            <v>#N/A</v>
          </cell>
          <cell r="W557" t="e">
            <v>#N/A</v>
          </cell>
          <cell r="X557" t="e">
            <v>#N/A</v>
          </cell>
          <cell r="Y557" t="e">
            <v>#N/A</v>
          </cell>
          <cell r="Z557" t="e">
            <v>#N/A</v>
          </cell>
          <cell r="AC557" t="str">
            <v/>
          </cell>
          <cell r="AK557">
            <v>0</v>
          </cell>
          <cell r="AY557" t="str">
            <v>Cédula</v>
          </cell>
          <cell r="AZ557" t="e">
            <v>#N/A</v>
          </cell>
          <cell r="BA557" t="e">
            <v>#N/A</v>
          </cell>
          <cell r="BB557" t="e">
            <v>#N/A</v>
          </cell>
          <cell r="CJ557">
            <v>0</v>
          </cell>
          <cell r="CK557">
            <v>0</v>
          </cell>
          <cell r="CN557">
            <v>0</v>
          </cell>
          <cell r="CO557" t="e">
            <v>#N/A</v>
          </cell>
          <cell r="CP557" t="e">
            <v>#N/A</v>
          </cell>
          <cell r="CQ557" t="e">
            <v>#N/A</v>
          </cell>
          <cell r="CX557" t="e">
            <v>#N/A</v>
          </cell>
          <cell r="CY557">
            <v>0</v>
          </cell>
          <cell r="CZ557" t="e">
            <v>#N/A</v>
          </cell>
        </row>
        <row r="558">
          <cell r="D558" t="str">
            <v>560-2026</v>
          </cell>
          <cell r="H558" t="e">
            <v>#N/A</v>
          </cell>
          <cell r="I558" t="e">
            <v>#N/A</v>
          </cell>
          <cell r="K558">
            <v>0</v>
          </cell>
          <cell r="L558" t="e">
            <v>#N/A</v>
          </cell>
          <cell r="M558" t="e">
            <v>#N/A</v>
          </cell>
          <cell r="N558" t="e">
            <v>#N/A</v>
          </cell>
          <cell r="O558" t="e">
            <v>#N/A</v>
          </cell>
          <cell r="P558">
            <v>46192</v>
          </cell>
          <cell r="Q558" t="e">
            <v>#N/A</v>
          </cell>
          <cell r="R558" t="e">
            <v>#N/A</v>
          </cell>
          <cell r="S558" t="e">
            <v>#N/A</v>
          </cell>
          <cell r="T558" t="e">
            <v>#N/A</v>
          </cell>
          <cell r="U558" t="e">
            <v>#N/A</v>
          </cell>
          <cell r="V558" t="e">
            <v>#N/A</v>
          </cell>
          <cell r="W558" t="e">
            <v>#N/A</v>
          </cell>
          <cell r="X558" t="e">
            <v>#N/A</v>
          </cell>
          <cell r="Y558" t="e">
            <v>#N/A</v>
          </cell>
          <cell r="Z558" t="e">
            <v>#N/A</v>
          </cell>
          <cell r="AC558" t="str">
            <v/>
          </cell>
          <cell r="AK558">
            <v>0</v>
          </cell>
          <cell r="AY558" t="str">
            <v>Cédula</v>
          </cell>
          <cell r="AZ558" t="e">
            <v>#N/A</v>
          </cell>
          <cell r="BA558" t="e">
            <v>#N/A</v>
          </cell>
          <cell r="BB558" t="e">
            <v>#N/A</v>
          </cell>
          <cell r="CJ558">
            <v>0</v>
          </cell>
          <cell r="CK558">
            <v>0</v>
          </cell>
          <cell r="CN558">
            <v>0</v>
          </cell>
          <cell r="CO558" t="e">
            <v>#N/A</v>
          </cell>
          <cell r="CP558" t="e">
            <v>#N/A</v>
          </cell>
          <cell r="CQ558" t="e">
            <v>#N/A</v>
          </cell>
          <cell r="CX558" t="e">
            <v>#N/A</v>
          </cell>
          <cell r="CY558">
            <v>0</v>
          </cell>
          <cell r="CZ558" t="e">
            <v>#N/A</v>
          </cell>
        </row>
        <row r="559">
          <cell r="D559" t="str">
            <v>561-2026</v>
          </cell>
          <cell r="H559" t="e">
            <v>#N/A</v>
          </cell>
          <cell r="I559" t="e">
            <v>#N/A</v>
          </cell>
          <cell r="K559">
            <v>0</v>
          </cell>
          <cell r="L559" t="e">
            <v>#N/A</v>
          </cell>
          <cell r="M559" t="e">
            <v>#N/A</v>
          </cell>
          <cell r="N559" t="e">
            <v>#N/A</v>
          </cell>
          <cell r="O559" t="e">
            <v>#N/A</v>
          </cell>
          <cell r="P559">
            <v>46192</v>
          </cell>
          <cell r="Q559" t="e">
            <v>#N/A</v>
          </cell>
          <cell r="R559" t="e">
            <v>#N/A</v>
          </cell>
          <cell r="S559" t="e">
            <v>#N/A</v>
          </cell>
          <cell r="T559" t="e">
            <v>#N/A</v>
          </cell>
          <cell r="U559" t="e">
            <v>#N/A</v>
          </cell>
          <cell r="V559" t="e">
            <v>#N/A</v>
          </cell>
          <cell r="W559" t="e">
            <v>#N/A</v>
          </cell>
          <cell r="X559" t="e">
            <v>#N/A</v>
          </cell>
          <cell r="Y559" t="e">
            <v>#N/A</v>
          </cell>
          <cell r="Z559" t="e">
            <v>#N/A</v>
          </cell>
          <cell r="AC559" t="str">
            <v/>
          </cell>
          <cell r="AK559">
            <v>0</v>
          </cell>
          <cell r="AY559" t="str">
            <v>Cédula</v>
          </cell>
          <cell r="AZ559" t="e">
            <v>#N/A</v>
          </cell>
          <cell r="BA559" t="e">
            <v>#N/A</v>
          </cell>
          <cell r="BB559" t="e">
            <v>#N/A</v>
          </cell>
          <cell r="CJ559">
            <v>0</v>
          </cell>
          <cell r="CK559">
            <v>0</v>
          </cell>
          <cell r="CN559">
            <v>0</v>
          </cell>
          <cell r="CO559" t="e">
            <v>#N/A</v>
          </cell>
          <cell r="CP559" t="e">
            <v>#N/A</v>
          </cell>
          <cell r="CQ559" t="e">
            <v>#N/A</v>
          </cell>
          <cell r="CX559" t="e">
            <v>#N/A</v>
          </cell>
          <cell r="CY559">
            <v>0</v>
          </cell>
          <cell r="CZ559" t="e">
            <v>#N/A</v>
          </cell>
        </row>
        <row r="560">
          <cell r="D560" t="str">
            <v>562-2026</v>
          </cell>
          <cell r="H560" t="e">
            <v>#N/A</v>
          </cell>
          <cell r="I560" t="e">
            <v>#N/A</v>
          </cell>
          <cell r="K560">
            <v>0</v>
          </cell>
          <cell r="L560" t="e">
            <v>#N/A</v>
          </cell>
          <cell r="M560" t="e">
            <v>#N/A</v>
          </cell>
          <cell r="N560" t="e">
            <v>#N/A</v>
          </cell>
          <cell r="O560" t="e">
            <v>#N/A</v>
          </cell>
          <cell r="P560">
            <v>46192</v>
          </cell>
          <cell r="Q560" t="e">
            <v>#N/A</v>
          </cell>
          <cell r="R560" t="e">
            <v>#N/A</v>
          </cell>
          <cell r="S560" t="e">
            <v>#N/A</v>
          </cell>
          <cell r="T560" t="e">
            <v>#N/A</v>
          </cell>
          <cell r="U560" t="e">
            <v>#N/A</v>
          </cell>
          <cell r="V560" t="e">
            <v>#N/A</v>
          </cell>
          <cell r="W560" t="e">
            <v>#N/A</v>
          </cell>
          <cell r="X560" t="e">
            <v>#N/A</v>
          </cell>
          <cell r="Y560" t="e">
            <v>#N/A</v>
          </cell>
          <cell r="Z560" t="e">
            <v>#N/A</v>
          </cell>
          <cell r="AC560" t="str">
            <v/>
          </cell>
          <cell r="AK560">
            <v>0</v>
          </cell>
          <cell r="AY560" t="str">
            <v>Cédula</v>
          </cell>
          <cell r="AZ560" t="e">
            <v>#N/A</v>
          </cell>
          <cell r="BA560" t="e">
            <v>#N/A</v>
          </cell>
          <cell r="BB560" t="e">
            <v>#N/A</v>
          </cell>
          <cell r="CJ560">
            <v>0</v>
          </cell>
          <cell r="CK560">
            <v>0</v>
          </cell>
          <cell r="CN560">
            <v>0</v>
          </cell>
          <cell r="CO560" t="e">
            <v>#N/A</v>
          </cell>
          <cell r="CP560" t="e">
            <v>#N/A</v>
          </cell>
          <cell r="CQ560" t="e">
            <v>#N/A</v>
          </cell>
          <cell r="CX560" t="e">
            <v>#N/A</v>
          </cell>
          <cell r="CY560">
            <v>0</v>
          </cell>
          <cell r="CZ560" t="e">
            <v>#N/A</v>
          </cell>
        </row>
        <row r="561">
          <cell r="D561" t="str">
            <v>563-2026</v>
          </cell>
          <cell r="H561" t="e">
            <v>#N/A</v>
          </cell>
          <cell r="I561" t="e">
            <v>#N/A</v>
          </cell>
          <cell r="K561">
            <v>0</v>
          </cell>
          <cell r="L561" t="e">
            <v>#N/A</v>
          </cell>
          <cell r="M561" t="e">
            <v>#N/A</v>
          </cell>
          <cell r="N561" t="e">
            <v>#N/A</v>
          </cell>
          <cell r="O561" t="e">
            <v>#N/A</v>
          </cell>
          <cell r="P561">
            <v>46192</v>
          </cell>
          <cell r="Q561" t="e">
            <v>#N/A</v>
          </cell>
          <cell r="R561" t="e">
            <v>#N/A</v>
          </cell>
          <cell r="S561" t="e">
            <v>#N/A</v>
          </cell>
          <cell r="T561" t="e">
            <v>#N/A</v>
          </cell>
          <cell r="U561" t="e">
            <v>#N/A</v>
          </cell>
          <cell r="V561" t="e">
            <v>#N/A</v>
          </cell>
          <cell r="W561" t="e">
            <v>#N/A</v>
          </cell>
          <cell r="X561" t="e">
            <v>#N/A</v>
          </cell>
          <cell r="Y561" t="e">
            <v>#N/A</v>
          </cell>
          <cell r="Z561" t="e">
            <v>#N/A</v>
          </cell>
          <cell r="AC561" t="str">
            <v/>
          </cell>
          <cell r="AK561">
            <v>0</v>
          </cell>
          <cell r="AY561" t="str">
            <v>Cédula</v>
          </cell>
          <cell r="AZ561" t="e">
            <v>#N/A</v>
          </cell>
          <cell r="BA561" t="e">
            <v>#N/A</v>
          </cell>
          <cell r="BB561" t="e">
            <v>#N/A</v>
          </cell>
          <cell r="CJ561">
            <v>0</v>
          </cell>
          <cell r="CK561">
            <v>0</v>
          </cell>
          <cell r="CN561">
            <v>0</v>
          </cell>
          <cell r="CO561" t="e">
            <v>#N/A</v>
          </cell>
          <cell r="CP561" t="e">
            <v>#N/A</v>
          </cell>
          <cell r="CQ561" t="e">
            <v>#N/A</v>
          </cell>
          <cell r="CX561" t="e">
            <v>#N/A</v>
          </cell>
          <cell r="CY561">
            <v>0</v>
          </cell>
          <cell r="CZ561" t="e">
            <v>#N/A</v>
          </cell>
        </row>
        <row r="562">
          <cell r="D562" t="str">
            <v>564-2026</v>
          </cell>
          <cell r="H562" t="e">
            <v>#N/A</v>
          </cell>
          <cell r="I562" t="e">
            <v>#N/A</v>
          </cell>
          <cell r="K562">
            <v>0</v>
          </cell>
          <cell r="L562" t="e">
            <v>#N/A</v>
          </cell>
          <cell r="M562" t="e">
            <v>#N/A</v>
          </cell>
          <cell r="N562" t="e">
            <v>#N/A</v>
          </cell>
          <cell r="O562" t="e">
            <v>#N/A</v>
          </cell>
          <cell r="P562">
            <v>46192</v>
          </cell>
          <cell r="Q562" t="e">
            <v>#N/A</v>
          </cell>
          <cell r="R562" t="e">
            <v>#N/A</v>
          </cell>
          <cell r="S562" t="e">
            <v>#N/A</v>
          </cell>
          <cell r="T562" t="e">
            <v>#N/A</v>
          </cell>
          <cell r="U562" t="e">
            <v>#N/A</v>
          </cell>
          <cell r="V562" t="e">
            <v>#N/A</v>
          </cell>
          <cell r="W562" t="e">
            <v>#N/A</v>
          </cell>
          <cell r="X562" t="e">
            <v>#N/A</v>
          </cell>
          <cell r="Y562" t="e">
            <v>#N/A</v>
          </cell>
          <cell r="Z562" t="e">
            <v>#N/A</v>
          </cell>
          <cell r="AC562" t="str">
            <v/>
          </cell>
          <cell r="AK562">
            <v>0</v>
          </cell>
          <cell r="AY562" t="str">
            <v>Cédula</v>
          </cell>
          <cell r="AZ562" t="e">
            <v>#N/A</v>
          </cell>
          <cell r="BA562" t="e">
            <v>#N/A</v>
          </cell>
          <cell r="BB562" t="e">
            <v>#N/A</v>
          </cell>
          <cell r="CJ562">
            <v>0</v>
          </cell>
          <cell r="CK562">
            <v>0</v>
          </cell>
          <cell r="CN562">
            <v>0</v>
          </cell>
          <cell r="CO562" t="e">
            <v>#N/A</v>
          </cell>
          <cell r="CP562" t="e">
            <v>#N/A</v>
          </cell>
          <cell r="CQ562" t="e">
            <v>#N/A</v>
          </cell>
          <cell r="CX562" t="e">
            <v>#N/A</v>
          </cell>
          <cell r="CY562">
            <v>0</v>
          </cell>
          <cell r="CZ562" t="e">
            <v>#N/A</v>
          </cell>
        </row>
        <row r="563">
          <cell r="D563" t="str">
            <v>565-2026</v>
          </cell>
          <cell r="H563" t="e">
            <v>#N/A</v>
          </cell>
          <cell r="I563" t="e">
            <v>#N/A</v>
          </cell>
          <cell r="K563">
            <v>0</v>
          </cell>
          <cell r="L563" t="e">
            <v>#N/A</v>
          </cell>
          <cell r="M563" t="e">
            <v>#N/A</v>
          </cell>
          <cell r="N563" t="e">
            <v>#N/A</v>
          </cell>
          <cell r="O563" t="e">
            <v>#N/A</v>
          </cell>
          <cell r="P563">
            <v>46192</v>
          </cell>
          <cell r="Q563" t="e">
            <v>#N/A</v>
          </cell>
          <cell r="R563" t="e">
            <v>#N/A</v>
          </cell>
          <cell r="S563" t="e">
            <v>#N/A</v>
          </cell>
          <cell r="T563" t="e">
            <v>#N/A</v>
          </cell>
          <cell r="U563" t="e">
            <v>#N/A</v>
          </cell>
          <cell r="V563" t="e">
            <v>#N/A</v>
          </cell>
          <cell r="W563" t="e">
            <v>#N/A</v>
          </cell>
          <cell r="X563" t="e">
            <v>#N/A</v>
          </cell>
          <cell r="Y563" t="e">
            <v>#N/A</v>
          </cell>
          <cell r="Z563" t="e">
            <v>#N/A</v>
          </cell>
          <cell r="AC563" t="str">
            <v/>
          </cell>
          <cell r="AK563">
            <v>0</v>
          </cell>
          <cell r="AY563" t="str">
            <v>Cédula</v>
          </cell>
          <cell r="AZ563" t="e">
            <v>#N/A</v>
          </cell>
          <cell r="BA563" t="e">
            <v>#N/A</v>
          </cell>
          <cell r="BB563" t="e">
            <v>#N/A</v>
          </cell>
          <cell r="CJ563">
            <v>0</v>
          </cell>
          <cell r="CK563">
            <v>0</v>
          </cell>
          <cell r="CN563">
            <v>0</v>
          </cell>
          <cell r="CO563" t="e">
            <v>#N/A</v>
          </cell>
          <cell r="CP563" t="e">
            <v>#N/A</v>
          </cell>
          <cell r="CQ563" t="e">
            <v>#N/A</v>
          </cell>
          <cell r="CX563" t="e">
            <v>#N/A</v>
          </cell>
          <cell r="CY563">
            <v>0</v>
          </cell>
          <cell r="CZ563" t="e">
            <v>#N/A</v>
          </cell>
        </row>
        <row r="564">
          <cell r="D564" t="str">
            <v>566-2026</v>
          </cell>
          <cell r="H564" t="e">
            <v>#N/A</v>
          </cell>
          <cell r="I564" t="e">
            <v>#N/A</v>
          </cell>
          <cell r="K564">
            <v>0</v>
          </cell>
          <cell r="L564" t="e">
            <v>#N/A</v>
          </cell>
          <cell r="M564" t="e">
            <v>#N/A</v>
          </cell>
          <cell r="N564" t="e">
            <v>#N/A</v>
          </cell>
          <cell r="O564" t="e">
            <v>#N/A</v>
          </cell>
          <cell r="P564">
            <v>46192</v>
          </cell>
          <cell r="Q564" t="e">
            <v>#N/A</v>
          </cell>
          <cell r="R564" t="e">
            <v>#N/A</v>
          </cell>
          <cell r="S564" t="e">
            <v>#N/A</v>
          </cell>
          <cell r="T564" t="e">
            <v>#N/A</v>
          </cell>
          <cell r="U564" t="e">
            <v>#N/A</v>
          </cell>
          <cell r="V564" t="e">
            <v>#N/A</v>
          </cell>
          <cell r="W564" t="e">
            <v>#N/A</v>
          </cell>
          <cell r="X564" t="e">
            <v>#N/A</v>
          </cell>
          <cell r="Y564" t="e">
            <v>#N/A</v>
          </cell>
          <cell r="Z564" t="e">
            <v>#N/A</v>
          </cell>
          <cell r="AC564" t="str">
            <v/>
          </cell>
          <cell r="AK564">
            <v>0</v>
          </cell>
          <cell r="AY564" t="str">
            <v>Cédula</v>
          </cell>
          <cell r="AZ564" t="e">
            <v>#N/A</v>
          </cell>
          <cell r="BA564" t="e">
            <v>#N/A</v>
          </cell>
          <cell r="BB564" t="e">
            <v>#N/A</v>
          </cell>
          <cell r="CJ564">
            <v>0</v>
          </cell>
          <cell r="CK564">
            <v>0</v>
          </cell>
          <cell r="CN564">
            <v>0</v>
          </cell>
          <cell r="CO564" t="e">
            <v>#N/A</v>
          </cell>
          <cell r="CP564" t="e">
            <v>#N/A</v>
          </cell>
          <cell r="CQ564" t="e">
            <v>#N/A</v>
          </cell>
          <cell r="CX564" t="e">
            <v>#N/A</v>
          </cell>
          <cell r="CY564">
            <v>0</v>
          </cell>
          <cell r="CZ564" t="e">
            <v>#N/A</v>
          </cell>
        </row>
        <row r="565">
          <cell r="D565" t="str">
            <v>567-2026</v>
          </cell>
          <cell r="H565" t="e">
            <v>#N/A</v>
          </cell>
          <cell r="I565" t="e">
            <v>#N/A</v>
          </cell>
          <cell r="K565">
            <v>0</v>
          </cell>
          <cell r="L565" t="e">
            <v>#N/A</v>
          </cell>
          <cell r="M565" t="e">
            <v>#N/A</v>
          </cell>
          <cell r="N565" t="e">
            <v>#N/A</v>
          </cell>
          <cell r="O565" t="e">
            <v>#N/A</v>
          </cell>
          <cell r="P565">
            <v>46192</v>
          </cell>
          <cell r="Q565" t="e">
            <v>#N/A</v>
          </cell>
          <cell r="R565" t="e">
            <v>#N/A</v>
          </cell>
          <cell r="S565" t="e">
            <v>#N/A</v>
          </cell>
          <cell r="T565" t="e">
            <v>#N/A</v>
          </cell>
          <cell r="U565" t="e">
            <v>#N/A</v>
          </cell>
          <cell r="V565" t="e">
            <v>#N/A</v>
          </cell>
          <cell r="W565" t="e">
            <v>#N/A</v>
          </cell>
          <cell r="X565" t="e">
            <v>#N/A</v>
          </cell>
          <cell r="Y565" t="e">
            <v>#N/A</v>
          </cell>
          <cell r="Z565" t="e">
            <v>#N/A</v>
          </cell>
          <cell r="AC565" t="str">
            <v/>
          </cell>
          <cell r="AK565">
            <v>0</v>
          </cell>
          <cell r="AY565" t="str">
            <v>Cédula</v>
          </cell>
          <cell r="AZ565" t="e">
            <v>#N/A</v>
          </cell>
          <cell r="BA565" t="e">
            <v>#N/A</v>
          </cell>
          <cell r="BB565" t="e">
            <v>#N/A</v>
          </cell>
          <cell r="CJ565">
            <v>0</v>
          </cell>
          <cell r="CK565">
            <v>0</v>
          </cell>
          <cell r="CN565">
            <v>0</v>
          </cell>
          <cell r="CO565" t="e">
            <v>#N/A</v>
          </cell>
          <cell r="CP565" t="e">
            <v>#N/A</v>
          </cell>
          <cell r="CQ565" t="e">
            <v>#N/A</v>
          </cell>
          <cell r="CX565" t="e">
            <v>#N/A</v>
          </cell>
          <cell r="CY565">
            <v>0</v>
          </cell>
          <cell r="CZ565" t="e">
            <v>#N/A</v>
          </cell>
        </row>
        <row r="566">
          <cell r="D566" t="str">
            <v>568-2026</v>
          </cell>
          <cell r="H566" t="e">
            <v>#N/A</v>
          </cell>
          <cell r="I566" t="e">
            <v>#N/A</v>
          </cell>
          <cell r="K566">
            <v>0</v>
          </cell>
          <cell r="L566" t="e">
            <v>#N/A</v>
          </cell>
          <cell r="M566" t="e">
            <v>#N/A</v>
          </cell>
          <cell r="N566" t="e">
            <v>#N/A</v>
          </cell>
          <cell r="O566" t="e">
            <v>#N/A</v>
          </cell>
          <cell r="P566">
            <v>46192</v>
          </cell>
          <cell r="Q566" t="e">
            <v>#N/A</v>
          </cell>
          <cell r="R566" t="e">
            <v>#N/A</v>
          </cell>
          <cell r="S566" t="e">
            <v>#N/A</v>
          </cell>
          <cell r="T566" t="e">
            <v>#N/A</v>
          </cell>
          <cell r="U566" t="e">
            <v>#N/A</v>
          </cell>
          <cell r="V566" t="e">
            <v>#N/A</v>
          </cell>
          <cell r="W566" t="e">
            <v>#N/A</v>
          </cell>
          <cell r="X566" t="e">
            <v>#N/A</v>
          </cell>
          <cell r="Y566" t="e">
            <v>#N/A</v>
          </cell>
          <cell r="Z566" t="e">
            <v>#N/A</v>
          </cell>
          <cell r="AC566" t="str">
            <v/>
          </cell>
          <cell r="AK566">
            <v>0</v>
          </cell>
          <cell r="AY566" t="str">
            <v>Cédula</v>
          </cell>
          <cell r="AZ566" t="e">
            <v>#N/A</v>
          </cell>
          <cell r="BA566" t="e">
            <v>#N/A</v>
          </cell>
          <cell r="BB566" t="e">
            <v>#N/A</v>
          </cell>
          <cell r="CJ566">
            <v>0</v>
          </cell>
          <cell r="CK566">
            <v>0</v>
          </cell>
          <cell r="CN566">
            <v>0</v>
          </cell>
          <cell r="CO566" t="e">
            <v>#N/A</v>
          </cell>
          <cell r="CP566" t="e">
            <v>#N/A</v>
          </cell>
          <cell r="CQ566" t="e">
            <v>#N/A</v>
          </cell>
          <cell r="CX566" t="e">
            <v>#N/A</v>
          </cell>
          <cell r="CY566">
            <v>0</v>
          </cell>
          <cell r="CZ566" t="e">
            <v>#N/A</v>
          </cell>
        </row>
        <row r="567">
          <cell r="D567" t="str">
            <v>569-2026</v>
          </cell>
          <cell r="H567" t="e">
            <v>#N/A</v>
          </cell>
          <cell r="I567" t="e">
            <v>#N/A</v>
          </cell>
          <cell r="K567">
            <v>0</v>
          </cell>
          <cell r="L567" t="e">
            <v>#N/A</v>
          </cell>
          <cell r="M567" t="e">
            <v>#N/A</v>
          </cell>
          <cell r="N567" t="e">
            <v>#N/A</v>
          </cell>
          <cell r="O567" t="e">
            <v>#N/A</v>
          </cell>
          <cell r="P567">
            <v>46192</v>
          </cell>
          <cell r="Q567" t="e">
            <v>#N/A</v>
          </cell>
          <cell r="R567" t="e">
            <v>#N/A</v>
          </cell>
          <cell r="S567" t="e">
            <v>#N/A</v>
          </cell>
          <cell r="T567" t="e">
            <v>#N/A</v>
          </cell>
          <cell r="U567" t="e">
            <v>#N/A</v>
          </cell>
          <cell r="V567" t="e">
            <v>#N/A</v>
          </cell>
          <cell r="W567" t="e">
            <v>#N/A</v>
          </cell>
          <cell r="X567" t="e">
            <v>#N/A</v>
          </cell>
          <cell r="Y567" t="e">
            <v>#N/A</v>
          </cell>
          <cell r="Z567" t="e">
            <v>#N/A</v>
          </cell>
          <cell r="AC567" t="str">
            <v/>
          </cell>
          <cell r="AK567">
            <v>0</v>
          </cell>
          <cell r="AY567" t="str">
            <v>Cédula</v>
          </cell>
          <cell r="AZ567" t="e">
            <v>#N/A</v>
          </cell>
          <cell r="BA567" t="e">
            <v>#N/A</v>
          </cell>
          <cell r="BB567" t="e">
            <v>#N/A</v>
          </cell>
          <cell r="CJ567">
            <v>0</v>
          </cell>
          <cell r="CK567">
            <v>0</v>
          </cell>
          <cell r="CN567">
            <v>0</v>
          </cell>
          <cell r="CO567" t="e">
            <v>#N/A</v>
          </cell>
          <cell r="CP567" t="e">
            <v>#N/A</v>
          </cell>
          <cell r="CQ567" t="e">
            <v>#N/A</v>
          </cell>
          <cell r="CX567" t="e">
            <v>#N/A</v>
          </cell>
          <cell r="CY567">
            <v>0</v>
          </cell>
          <cell r="CZ567" t="e">
            <v>#N/A</v>
          </cell>
        </row>
        <row r="568">
          <cell r="D568" t="str">
            <v>570-2026</v>
          </cell>
          <cell r="H568" t="e">
            <v>#N/A</v>
          </cell>
          <cell r="I568" t="e">
            <v>#N/A</v>
          </cell>
          <cell r="K568">
            <v>0</v>
          </cell>
          <cell r="L568" t="e">
            <v>#N/A</v>
          </cell>
          <cell r="M568" t="e">
            <v>#N/A</v>
          </cell>
          <cell r="N568" t="e">
            <v>#N/A</v>
          </cell>
          <cell r="O568" t="e">
            <v>#N/A</v>
          </cell>
          <cell r="P568">
            <v>46192</v>
          </cell>
          <cell r="Q568" t="e">
            <v>#N/A</v>
          </cell>
          <cell r="R568" t="e">
            <v>#N/A</v>
          </cell>
          <cell r="S568" t="e">
            <v>#N/A</v>
          </cell>
          <cell r="T568" t="e">
            <v>#N/A</v>
          </cell>
          <cell r="U568" t="e">
            <v>#N/A</v>
          </cell>
          <cell r="V568" t="e">
            <v>#N/A</v>
          </cell>
          <cell r="W568" t="e">
            <v>#N/A</v>
          </cell>
          <cell r="X568" t="e">
            <v>#N/A</v>
          </cell>
          <cell r="Y568" t="e">
            <v>#N/A</v>
          </cell>
          <cell r="Z568" t="e">
            <v>#N/A</v>
          </cell>
          <cell r="AC568" t="str">
            <v/>
          </cell>
          <cell r="AK568">
            <v>0</v>
          </cell>
          <cell r="AY568" t="str">
            <v>Cédula</v>
          </cell>
          <cell r="AZ568" t="e">
            <v>#N/A</v>
          </cell>
          <cell r="BA568" t="e">
            <v>#N/A</v>
          </cell>
          <cell r="BB568" t="e">
            <v>#N/A</v>
          </cell>
          <cell r="CJ568">
            <v>0</v>
          </cell>
          <cell r="CK568">
            <v>0</v>
          </cell>
          <cell r="CN568">
            <v>0</v>
          </cell>
          <cell r="CO568" t="e">
            <v>#N/A</v>
          </cell>
          <cell r="CP568" t="e">
            <v>#N/A</v>
          </cell>
          <cell r="CQ568" t="e">
            <v>#N/A</v>
          </cell>
          <cell r="CX568" t="e">
            <v>#N/A</v>
          </cell>
          <cell r="CY568">
            <v>0</v>
          </cell>
          <cell r="CZ568" t="e">
            <v>#N/A</v>
          </cell>
        </row>
        <row r="569">
          <cell r="D569" t="str">
            <v>571-2026</v>
          </cell>
          <cell r="H569" t="e">
            <v>#N/A</v>
          </cell>
          <cell r="I569" t="e">
            <v>#N/A</v>
          </cell>
          <cell r="K569">
            <v>0</v>
          </cell>
          <cell r="L569" t="e">
            <v>#N/A</v>
          </cell>
          <cell r="M569" t="e">
            <v>#N/A</v>
          </cell>
          <cell r="N569" t="e">
            <v>#N/A</v>
          </cell>
          <cell r="O569" t="e">
            <v>#N/A</v>
          </cell>
          <cell r="P569">
            <v>46192</v>
          </cell>
          <cell r="Q569" t="e">
            <v>#N/A</v>
          </cell>
          <cell r="R569" t="e">
            <v>#N/A</v>
          </cell>
          <cell r="S569" t="e">
            <v>#N/A</v>
          </cell>
          <cell r="T569" t="e">
            <v>#N/A</v>
          </cell>
          <cell r="U569" t="e">
            <v>#N/A</v>
          </cell>
          <cell r="V569" t="e">
            <v>#N/A</v>
          </cell>
          <cell r="W569" t="e">
            <v>#N/A</v>
          </cell>
          <cell r="X569" t="e">
            <v>#N/A</v>
          </cell>
          <cell r="Y569" t="e">
            <v>#N/A</v>
          </cell>
          <cell r="Z569" t="e">
            <v>#N/A</v>
          </cell>
          <cell r="AC569" t="str">
            <v/>
          </cell>
          <cell r="AK569">
            <v>0</v>
          </cell>
          <cell r="AY569" t="str">
            <v>Cédula</v>
          </cell>
          <cell r="AZ569" t="e">
            <v>#N/A</v>
          </cell>
          <cell r="BA569" t="e">
            <v>#N/A</v>
          </cell>
          <cell r="BB569" t="e">
            <v>#N/A</v>
          </cell>
          <cell r="CJ569">
            <v>0</v>
          </cell>
          <cell r="CK569">
            <v>0</v>
          </cell>
          <cell r="CN569">
            <v>0</v>
          </cell>
          <cell r="CO569" t="e">
            <v>#N/A</v>
          </cell>
          <cell r="CP569" t="e">
            <v>#N/A</v>
          </cell>
          <cell r="CQ569" t="e">
            <v>#N/A</v>
          </cell>
          <cell r="CX569" t="e">
            <v>#N/A</v>
          </cell>
          <cell r="CY569">
            <v>0</v>
          </cell>
          <cell r="CZ569" t="e">
            <v>#N/A</v>
          </cell>
        </row>
        <row r="570">
          <cell r="D570" t="str">
            <v>572-2026</v>
          </cell>
          <cell r="H570" t="e">
            <v>#N/A</v>
          </cell>
          <cell r="I570" t="e">
            <v>#N/A</v>
          </cell>
          <cell r="K570">
            <v>0</v>
          </cell>
          <cell r="L570" t="e">
            <v>#N/A</v>
          </cell>
          <cell r="M570" t="e">
            <v>#N/A</v>
          </cell>
          <cell r="N570" t="e">
            <v>#N/A</v>
          </cell>
          <cell r="O570" t="e">
            <v>#N/A</v>
          </cell>
          <cell r="P570">
            <v>46192</v>
          </cell>
          <cell r="Q570" t="e">
            <v>#N/A</v>
          </cell>
          <cell r="R570" t="e">
            <v>#N/A</v>
          </cell>
          <cell r="S570" t="e">
            <v>#N/A</v>
          </cell>
          <cell r="T570" t="e">
            <v>#N/A</v>
          </cell>
          <cell r="U570" t="e">
            <v>#N/A</v>
          </cell>
          <cell r="V570" t="e">
            <v>#N/A</v>
          </cell>
          <cell r="W570" t="e">
            <v>#N/A</v>
          </cell>
          <cell r="X570" t="e">
            <v>#N/A</v>
          </cell>
          <cell r="Y570" t="e">
            <v>#N/A</v>
          </cell>
          <cell r="Z570" t="e">
            <v>#N/A</v>
          </cell>
          <cell r="AC570" t="str">
            <v/>
          </cell>
          <cell r="AK570">
            <v>0</v>
          </cell>
          <cell r="AY570" t="str">
            <v>Cédula</v>
          </cell>
          <cell r="AZ570" t="e">
            <v>#N/A</v>
          </cell>
          <cell r="BA570" t="e">
            <v>#N/A</v>
          </cell>
          <cell r="BB570" t="e">
            <v>#N/A</v>
          </cell>
          <cell r="CJ570">
            <v>0</v>
          </cell>
          <cell r="CK570">
            <v>0</v>
          </cell>
          <cell r="CN570">
            <v>0</v>
          </cell>
          <cell r="CO570" t="e">
            <v>#N/A</v>
          </cell>
          <cell r="CP570" t="e">
            <v>#N/A</v>
          </cell>
          <cell r="CQ570" t="e">
            <v>#N/A</v>
          </cell>
          <cell r="CX570" t="e">
            <v>#N/A</v>
          </cell>
          <cell r="CY570">
            <v>0</v>
          </cell>
          <cell r="CZ570" t="e">
            <v>#N/A</v>
          </cell>
        </row>
        <row r="571">
          <cell r="D571" t="str">
            <v>573-2026</v>
          </cell>
          <cell r="H571" t="e">
            <v>#N/A</v>
          </cell>
          <cell r="I571" t="e">
            <v>#N/A</v>
          </cell>
          <cell r="K571">
            <v>0</v>
          </cell>
          <cell r="L571" t="e">
            <v>#N/A</v>
          </cell>
          <cell r="M571" t="e">
            <v>#N/A</v>
          </cell>
          <cell r="N571" t="e">
            <v>#N/A</v>
          </cell>
          <cell r="O571" t="e">
            <v>#N/A</v>
          </cell>
          <cell r="P571">
            <v>46192</v>
          </cell>
          <cell r="Q571" t="e">
            <v>#N/A</v>
          </cell>
          <cell r="R571" t="e">
            <v>#N/A</v>
          </cell>
          <cell r="S571" t="e">
            <v>#N/A</v>
          </cell>
          <cell r="T571" t="e">
            <v>#N/A</v>
          </cell>
          <cell r="U571" t="e">
            <v>#N/A</v>
          </cell>
          <cell r="V571" t="e">
            <v>#N/A</v>
          </cell>
          <cell r="W571" t="e">
            <v>#N/A</v>
          </cell>
          <cell r="X571" t="e">
            <v>#N/A</v>
          </cell>
          <cell r="Y571" t="e">
            <v>#N/A</v>
          </cell>
          <cell r="Z571" t="e">
            <v>#N/A</v>
          </cell>
          <cell r="AC571" t="str">
            <v/>
          </cell>
          <cell r="AK571">
            <v>0</v>
          </cell>
          <cell r="AY571" t="str">
            <v>Cédula</v>
          </cell>
          <cell r="AZ571" t="e">
            <v>#N/A</v>
          </cell>
          <cell r="BA571" t="e">
            <v>#N/A</v>
          </cell>
          <cell r="BB571" t="e">
            <v>#N/A</v>
          </cell>
          <cell r="CJ571">
            <v>0</v>
          </cell>
          <cell r="CK571">
            <v>0</v>
          </cell>
          <cell r="CN571">
            <v>0</v>
          </cell>
          <cell r="CO571" t="e">
            <v>#N/A</v>
          </cell>
          <cell r="CP571" t="e">
            <v>#N/A</v>
          </cell>
          <cell r="CQ571" t="e">
            <v>#N/A</v>
          </cell>
          <cell r="CX571" t="e">
            <v>#N/A</v>
          </cell>
          <cell r="CY571">
            <v>0</v>
          </cell>
          <cell r="CZ571" t="e">
            <v>#N/A</v>
          </cell>
        </row>
        <row r="572">
          <cell r="D572" t="str">
            <v>574-2026</v>
          </cell>
          <cell r="H572" t="e">
            <v>#N/A</v>
          </cell>
          <cell r="I572" t="e">
            <v>#N/A</v>
          </cell>
          <cell r="K572">
            <v>0</v>
          </cell>
          <cell r="L572" t="e">
            <v>#N/A</v>
          </cell>
          <cell r="M572" t="e">
            <v>#N/A</v>
          </cell>
          <cell r="N572" t="e">
            <v>#N/A</v>
          </cell>
          <cell r="O572" t="e">
            <v>#N/A</v>
          </cell>
          <cell r="P572">
            <v>46192</v>
          </cell>
          <cell r="Q572" t="e">
            <v>#N/A</v>
          </cell>
          <cell r="R572" t="e">
            <v>#N/A</v>
          </cell>
          <cell r="S572" t="e">
            <v>#N/A</v>
          </cell>
          <cell r="T572" t="e">
            <v>#N/A</v>
          </cell>
          <cell r="U572" t="e">
            <v>#N/A</v>
          </cell>
          <cell r="V572" t="e">
            <v>#N/A</v>
          </cell>
          <cell r="W572" t="e">
            <v>#N/A</v>
          </cell>
          <cell r="X572" t="e">
            <v>#N/A</v>
          </cell>
          <cell r="Y572" t="e">
            <v>#N/A</v>
          </cell>
          <cell r="Z572" t="e">
            <v>#N/A</v>
          </cell>
          <cell r="AC572" t="str">
            <v/>
          </cell>
          <cell r="AK572">
            <v>0</v>
          </cell>
          <cell r="AY572" t="str">
            <v>Cédula</v>
          </cell>
          <cell r="AZ572" t="e">
            <v>#N/A</v>
          </cell>
          <cell r="BA572" t="e">
            <v>#N/A</v>
          </cell>
          <cell r="BB572" t="e">
            <v>#N/A</v>
          </cell>
          <cell r="CJ572">
            <v>0</v>
          </cell>
          <cell r="CK572">
            <v>0</v>
          </cell>
          <cell r="CN572">
            <v>0</v>
          </cell>
          <cell r="CO572" t="e">
            <v>#N/A</v>
          </cell>
          <cell r="CP572" t="e">
            <v>#N/A</v>
          </cell>
          <cell r="CQ572" t="e">
            <v>#N/A</v>
          </cell>
          <cell r="CX572" t="e">
            <v>#N/A</v>
          </cell>
          <cell r="CY572">
            <v>0</v>
          </cell>
          <cell r="CZ572" t="e">
            <v>#N/A</v>
          </cell>
        </row>
        <row r="573">
          <cell r="D573" t="str">
            <v>575-2026</v>
          </cell>
          <cell r="H573" t="e">
            <v>#N/A</v>
          </cell>
          <cell r="I573" t="e">
            <v>#N/A</v>
          </cell>
          <cell r="K573">
            <v>0</v>
          </cell>
          <cell r="L573" t="e">
            <v>#N/A</v>
          </cell>
          <cell r="M573" t="e">
            <v>#N/A</v>
          </cell>
          <cell r="N573" t="e">
            <v>#N/A</v>
          </cell>
          <cell r="O573" t="e">
            <v>#N/A</v>
          </cell>
          <cell r="P573">
            <v>46192</v>
          </cell>
          <cell r="Q573" t="e">
            <v>#N/A</v>
          </cell>
          <cell r="R573" t="e">
            <v>#N/A</v>
          </cell>
          <cell r="S573" t="e">
            <v>#N/A</v>
          </cell>
          <cell r="T573" t="e">
            <v>#N/A</v>
          </cell>
          <cell r="U573" t="e">
            <v>#N/A</v>
          </cell>
          <cell r="V573" t="e">
            <v>#N/A</v>
          </cell>
          <cell r="W573" t="e">
            <v>#N/A</v>
          </cell>
          <cell r="X573" t="e">
            <v>#N/A</v>
          </cell>
          <cell r="Y573" t="e">
            <v>#N/A</v>
          </cell>
          <cell r="Z573" t="e">
            <v>#N/A</v>
          </cell>
          <cell r="AC573" t="str">
            <v/>
          </cell>
          <cell r="AK573">
            <v>0</v>
          </cell>
          <cell r="AY573" t="str">
            <v>Cédula</v>
          </cell>
          <cell r="AZ573" t="e">
            <v>#N/A</v>
          </cell>
          <cell r="BA573" t="e">
            <v>#N/A</v>
          </cell>
          <cell r="BB573" t="e">
            <v>#N/A</v>
          </cell>
          <cell r="CJ573">
            <v>0</v>
          </cell>
          <cell r="CK573">
            <v>0</v>
          </cell>
          <cell r="CN573">
            <v>0</v>
          </cell>
          <cell r="CO573" t="e">
            <v>#N/A</v>
          </cell>
          <cell r="CP573" t="e">
            <v>#N/A</v>
          </cell>
          <cell r="CQ573" t="e">
            <v>#N/A</v>
          </cell>
          <cell r="CX573" t="e">
            <v>#N/A</v>
          </cell>
          <cell r="CY573">
            <v>0</v>
          </cell>
          <cell r="CZ573" t="e">
            <v>#N/A</v>
          </cell>
        </row>
        <row r="574">
          <cell r="D574" t="str">
            <v>576-2026</v>
          </cell>
          <cell r="H574" t="e">
            <v>#N/A</v>
          </cell>
          <cell r="I574" t="e">
            <v>#N/A</v>
          </cell>
          <cell r="K574">
            <v>0</v>
          </cell>
          <cell r="L574" t="e">
            <v>#N/A</v>
          </cell>
          <cell r="M574" t="e">
            <v>#N/A</v>
          </cell>
          <cell r="N574" t="e">
            <v>#N/A</v>
          </cell>
          <cell r="O574" t="e">
            <v>#N/A</v>
          </cell>
          <cell r="P574">
            <v>46192</v>
          </cell>
          <cell r="Q574" t="e">
            <v>#N/A</v>
          </cell>
          <cell r="R574" t="e">
            <v>#N/A</v>
          </cell>
          <cell r="S574" t="e">
            <v>#N/A</v>
          </cell>
          <cell r="T574" t="e">
            <v>#N/A</v>
          </cell>
          <cell r="U574" t="e">
            <v>#N/A</v>
          </cell>
          <cell r="V574" t="e">
            <v>#N/A</v>
          </cell>
          <cell r="W574" t="e">
            <v>#N/A</v>
          </cell>
          <cell r="X574" t="e">
            <v>#N/A</v>
          </cell>
          <cell r="Y574" t="e">
            <v>#N/A</v>
          </cell>
          <cell r="Z574" t="e">
            <v>#N/A</v>
          </cell>
          <cell r="AC574" t="str">
            <v/>
          </cell>
          <cell r="AK574">
            <v>0</v>
          </cell>
          <cell r="AY574" t="str">
            <v>Cédula</v>
          </cell>
          <cell r="AZ574" t="e">
            <v>#N/A</v>
          </cell>
          <cell r="BA574" t="e">
            <v>#N/A</v>
          </cell>
          <cell r="BB574" t="e">
            <v>#N/A</v>
          </cell>
          <cell r="CJ574">
            <v>0</v>
          </cell>
          <cell r="CK574">
            <v>0</v>
          </cell>
          <cell r="CN574">
            <v>0</v>
          </cell>
          <cell r="CO574" t="e">
            <v>#N/A</v>
          </cell>
          <cell r="CP574" t="e">
            <v>#N/A</v>
          </cell>
          <cell r="CQ574" t="e">
            <v>#N/A</v>
          </cell>
          <cell r="CX574" t="e">
            <v>#N/A</v>
          </cell>
          <cell r="CY574">
            <v>0</v>
          </cell>
          <cell r="CZ574" t="e">
            <v>#N/A</v>
          </cell>
        </row>
        <row r="575">
          <cell r="D575" t="str">
            <v>577-2026</v>
          </cell>
          <cell r="H575" t="e">
            <v>#N/A</v>
          </cell>
          <cell r="I575" t="e">
            <v>#N/A</v>
          </cell>
          <cell r="K575">
            <v>0</v>
          </cell>
          <cell r="L575" t="e">
            <v>#N/A</v>
          </cell>
          <cell r="M575" t="e">
            <v>#N/A</v>
          </cell>
          <cell r="N575" t="e">
            <v>#N/A</v>
          </cell>
          <cell r="O575" t="e">
            <v>#N/A</v>
          </cell>
          <cell r="P575">
            <v>46192</v>
          </cell>
          <cell r="Q575" t="e">
            <v>#N/A</v>
          </cell>
          <cell r="R575" t="e">
            <v>#N/A</v>
          </cell>
          <cell r="S575" t="e">
            <v>#N/A</v>
          </cell>
          <cell r="T575" t="e">
            <v>#N/A</v>
          </cell>
          <cell r="U575" t="e">
            <v>#N/A</v>
          </cell>
          <cell r="V575" t="e">
            <v>#N/A</v>
          </cell>
          <cell r="W575" t="e">
            <v>#N/A</v>
          </cell>
          <cell r="X575" t="e">
            <v>#N/A</v>
          </cell>
          <cell r="Y575" t="e">
            <v>#N/A</v>
          </cell>
          <cell r="Z575" t="e">
            <v>#N/A</v>
          </cell>
          <cell r="AC575" t="str">
            <v/>
          </cell>
          <cell r="AK575">
            <v>0</v>
          </cell>
          <cell r="AY575" t="str">
            <v>Cédula</v>
          </cell>
          <cell r="AZ575" t="e">
            <v>#N/A</v>
          </cell>
          <cell r="BA575" t="e">
            <v>#N/A</v>
          </cell>
          <cell r="BB575" t="e">
            <v>#N/A</v>
          </cell>
          <cell r="CJ575">
            <v>0</v>
          </cell>
          <cell r="CK575">
            <v>0</v>
          </cell>
          <cell r="CN575">
            <v>0</v>
          </cell>
          <cell r="CO575" t="e">
            <v>#N/A</v>
          </cell>
          <cell r="CP575" t="e">
            <v>#N/A</v>
          </cell>
          <cell r="CQ575" t="e">
            <v>#N/A</v>
          </cell>
          <cell r="CX575" t="e">
            <v>#N/A</v>
          </cell>
          <cell r="CY575">
            <v>0</v>
          </cell>
          <cell r="CZ575" t="e">
            <v>#N/A</v>
          </cell>
        </row>
        <row r="576">
          <cell r="D576" t="str">
            <v>578-2026</v>
          </cell>
          <cell r="H576" t="e">
            <v>#N/A</v>
          </cell>
          <cell r="I576" t="e">
            <v>#N/A</v>
          </cell>
          <cell r="K576">
            <v>0</v>
          </cell>
          <cell r="L576" t="e">
            <v>#N/A</v>
          </cell>
          <cell r="M576" t="e">
            <v>#N/A</v>
          </cell>
          <cell r="N576" t="e">
            <v>#N/A</v>
          </cell>
          <cell r="O576" t="e">
            <v>#N/A</v>
          </cell>
          <cell r="P576">
            <v>46192</v>
          </cell>
          <cell r="Q576" t="e">
            <v>#N/A</v>
          </cell>
          <cell r="R576" t="e">
            <v>#N/A</v>
          </cell>
          <cell r="S576" t="e">
            <v>#N/A</v>
          </cell>
          <cell r="T576" t="e">
            <v>#N/A</v>
          </cell>
          <cell r="U576" t="e">
            <v>#N/A</v>
          </cell>
          <cell r="V576" t="e">
            <v>#N/A</v>
          </cell>
          <cell r="W576" t="e">
            <v>#N/A</v>
          </cell>
          <cell r="X576" t="e">
            <v>#N/A</v>
          </cell>
          <cell r="Y576" t="e">
            <v>#N/A</v>
          </cell>
          <cell r="Z576" t="e">
            <v>#N/A</v>
          </cell>
          <cell r="AC576" t="str">
            <v/>
          </cell>
          <cell r="AK576">
            <v>0</v>
          </cell>
          <cell r="AY576" t="str">
            <v>Cédula</v>
          </cell>
          <cell r="AZ576" t="e">
            <v>#N/A</v>
          </cell>
          <cell r="BA576" t="e">
            <v>#N/A</v>
          </cell>
          <cell r="BB576" t="e">
            <v>#N/A</v>
          </cell>
          <cell r="CJ576">
            <v>0</v>
          </cell>
          <cell r="CK576">
            <v>0</v>
          </cell>
          <cell r="CN576">
            <v>0</v>
          </cell>
          <cell r="CO576" t="e">
            <v>#N/A</v>
          </cell>
          <cell r="CP576" t="e">
            <v>#N/A</v>
          </cell>
          <cell r="CQ576" t="e">
            <v>#N/A</v>
          </cell>
          <cell r="CX576" t="e">
            <v>#N/A</v>
          </cell>
          <cell r="CY576">
            <v>0</v>
          </cell>
          <cell r="CZ576" t="e">
            <v>#N/A</v>
          </cell>
        </row>
        <row r="577">
          <cell r="D577" t="str">
            <v>579-2026</v>
          </cell>
          <cell r="H577" t="e">
            <v>#N/A</v>
          </cell>
          <cell r="I577" t="e">
            <v>#N/A</v>
          </cell>
          <cell r="K577">
            <v>0</v>
          </cell>
          <cell r="L577" t="e">
            <v>#N/A</v>
          </cell>
          <cell r="M577" t="e">
            <v>#N/A</v>
          </cell>
          <cell r="N577" t="e">
            <v>#N/A</v>
          </cell>
          <cell r="O577" t="e">
            <v>#N/A</v>
          </cell>
          <cell r="P577">
            <v>46192</v>
          </cell>
          <cell r="Q577" t="e">
            <v>#N/A</v>
          </cell>
          <cell r="R577" t="e">
            <v>#N/A</v>
          </cell>
          <cell r="S577" t="e">
            <v>#N/A</v>
          </cell>
          <cell r="T577" t="e">
            <v>#N/A</v>
          </cell>
          <cell r="U577" t="e">
            <v>#N/A</v>
          </cell>
          <cell r="V577" t="e">
            <v>#N/A</v>
          </cell>
          <cell r="W577" t="e">
            <v>#N/A</v>
          </cell>
          <cell r="X577" t="e">
            <v>#N/A</v>
          </cell>
          <cell r="Y577" t="e">
            <v>#N/A</v>
          </cell>
          <cell r="Z577" t="e">
            <v>#N/A</v>
          </cell>
          <cell r="AC577" t="str">
            <v/>
          </cell>
          <cell r="AK577">
            <v>0</v>
          </cell>
          <cell r="AY577" t="str">
            <v>Cédula</v>
          </cell>
          <cell r="AZ577" t="e">
            <v>#N/A</v>
          </cell>
          <cell r="BA577" t="e">
            <v>#N/A</v>
          </cell>
          <cell r="BB577" t="e">
            <v>#N/A</v>
          </cell>
          <cell r="CJ577">
            <v>0</v>
          </cell>
          <cell r="CK577">
            <v>0</v>
          </cell>
          <cell r="CN577">
            <v>0</v>
          </cell>
          <cell r="CO577" t="e">
            <v>#N/A</v>
          </cell>
          <cell r="CP577" t="e">
            <v>#N/A</v>
          </cell>
          <cell r="CQ577" t="e">
            <v>#N/A</v>
          </cell>
          <cell r="CX577" t="e">
            <v>#N/A</v>
          </cell>
          <cell r="CY577">
            <v>0</v>
          </cell>
          <cell r="CZ577" t="e">
            <v>#N/A</v>
          </cell>
        </row>
        <row r="578">
          <cell r="D578" t="str">
            <v>580-2026</v>
          </cell>
          <cell r="H578" t="e">
            <v>#N/A</v>
          </cell>
          <cell r="I578" t="e">
            <v>#N/A</v>
          </cell>
          <cell r="K578">
            <v>0</v>
          </cell>
          <cell r="L578" t="e">
            <v>#N/A</v>
          </cell>
          <cell r="M578" t="e">
            <v>#N/A</v>
          </cell>
          <cell r="N578" t="e">
            <v>#N/A</v>
          </cell>
          <cell r="O578" t="e">
            <v>#N/A</v>
          </cell>
          <cell r="P578">
            <v>46192</v>
          </cell>
          <cell r="Q578" t="e">
            <v>#N/A</v>
          </cell>
          <cell r="R578" t="e">
            <v>#N/A</v>
          </cell>
          <cell r="S578" t="e">
            <v>#N/A</v>
          </cell>
          <cell r="T578" t="e">
            <v>#N/A</v>
          </cell>
          <cell r="U578" t="e">
            <v>#N/A</v>
          </cell>
          <cell r="V578" t="e">
            <v>#N/A</v>
          </cell>
          <cell r="W578" t="e">
            <v>#N/A</v>
          </cell>
          <cell r="X578" t="e">
            <v>#N/A</v>
          </cell>
          <cell r="Y578" t="e">
            <v>#N/A</v>
          </cell>
          <cell r="Z578" t="e">
            <v>#N/A</v>
          </cell>
          <cell r="AC578" t="str">
            <v/>
          </cell>
          <cell r="AK578">
            <v>0</v>
          </cell>
          <cell r="AY578" t="str">
            <v>Cédula</v>
          </cell>
          <cell r="AZ578" t="e">
            <v>#N/A</v>
          </cell>
          <cell r="BA578" t="e">
            <v>#N/A</v>
          </cell>
          <cell r="BB578" t="e">
            <v>#N/A</v>
          </cell>
          <cell r="CJ578">
            <v>0</v>
          </cell>
          <cell r="CK578">
            <v>0</v>
          </cell>
          <cell r="CN578">
            <v>0</v>
          </cell>
          <cell r="CO578" t="e">
            <v>#N/A</v>
          </cell>
          <cell r="CP578" t="e">
            <v>#N/A</v>
          </cell>
          <cell r="CQ578" t="e">
            <v>#N/A</v>
          </cell>
          <cell r="CX578" t="e">
            <v>#N/A</v>
          </cell>
          <cell r="CY578">
            <v>0</v>
          </cell>
          <cell r="CZ578" t="e">
            <v>#N/A</v>
          </cell>
        </row>
        <row r="579">
          <cell r="D579" t="str">
            <v>581-2026</v>
          </cell>
          <cell r="H579" t="e">
            <v>#N/A</v>
          </cell>
          <cell r="I579" t="e">
            <v>#N/A</v>
          </cell>
          <cell r="K579">
            <v>0</v>
          </cell>
          <cell r="L579" t="e">
            <v>#N/A</v>
          </cell>
          <cell r="M579" t="e">
            <v>#N/A</v>
          </cell>
          <cell r="N579" t="e">
            <v>#N/A</v>
          </cell>
          <cell r="O579" t="e">
            <v>#N/A</v>
          </cell>
          <cell r="P579">
            <v>46192</v>
          </cell>
          <cell r="Q579" t="e">
            <v>#N/A</v>
          </cell>
          <cell r="R579" t="e">
            <v>#N/A</v>
          </cell>
          <cell r="S579" t="e">
            <v>#N/A</v>
          </cell>
          <cell r="T579" t="e">
            <v>#N/A</v>
          </cell>
          <cell r="U579" t="e">
            <v>#N/A</v>
          </cell>
          <cell r="V579" t="e">
            <v>#N/A</v>
          </cell>
          <cell r="W579" t="e">
            <v>#N/A</v>
          </cell>
          <cell r="X579" t="e">
            <v>#N/A</v>
          </cell>
          <cell r="Y579" t="e">
            <v>#N/A</v>
          </cell>
          <cell r="Z579" t="e">
            <v>#N/A</v>
          </cell>
          <cell r="AC579" t="str">
            <v/>
          </cell>
          <cell r="AK579">
            <v>0</v>
          </cell>
          <cell r="AY579" t="str">
            <v>Cédula</v>
          </cell>
          <cell r="AZ579" t="e">
            <v>#N/A</v>
          </cell>
          <cell r="BA579" t="e">
            <v>#N/A</v>
          </cell>
          <cell r="BB579" t="e">
            <v>#N/A</v>
          </cell>
          <cell r="CJ579">
            <v>0</v>
          </cell>
          <cell r="CK579">
            <v>0</v>
          </cell>
          <cell r="CN579">
            <v>0</v>
          </cell>
          <cell r="CO579" t="e">
            <v>#N/A</v>
          </cell>
          <cell r="CP579" t="e">
            <v>#N/A</v>
          </cell>
          <cell r="CQ579" t="e">
            <v>#N/A</v>
          </cell>
          <cell r="CX579" t="e">
            <v>#N/A</v>
          </cell>
          <cell r="CY579">
            <v>0</v>
          </cell>
          <cell r="CZ579" t="e">
            <v>#N/A</v>
          </cell>
        </row>
        <row r="580">
          <cell r="D580" t="str">
            <v>582-2026</v>
          </cell>
          <cell r="H580" t="e">
            <v>#N/A</v>
          </cell>
          <cell r="I580" t="e">
            <v>#N/A</v>
          </cell>
          <cell r="K580">
            <v>0</v>
          </cell>
          <cell r="L580" t="e">
            <v>#N/A</v>
          </cell>
          <cell r="M580" t="e">
            <v>#N/A</v>
          </cell>
          <cell r="N580" t="e">
            <v>#N/A</v>
          </cell>
          <cell r="O580" t="e">
            <v>#N/A</v>
          </cell>
          <cell r="P580">
            <v>46192</v>
          </cell>
          <cell r="Q580" t="e">
            <v>#N/A</v>
          </cell>
          <cell r="R580" t="e">
            <v>#N/A</v>
          </cell>
          <cell r="S580" t="e">
            <v>#N/A</v>
          </cell>
          <cell r="T580" t="e">
            <v>#N/A</v>
          </cell>
          <cell r="U580" t="e">
            <v>#N/A</v>
          </cell>
          <cell r="V580" t="e">
            <v>#N/A</v>
          </cell>
          <cell r="W580" t="e">
            <v>#N/A</v>
          </cell>
          <cell r="X580" t="e">
            <v>#N/A</v>
          </cell>
          <cell r="Y580" t="e">
            <v>#N/A</v>
          </cell>
          <cell r="Z580" t="e">
            <v>#N/A</v>
          </cell>
          <cell r="AC580" t="str">
            <v/>
          </cell>
          <cell r="AK580">
            <v>0</v>
          </cell>
          <cell r="AY580" t="str">
            <v>Cédula</v>
          </cell>
          <cell r="AZ580" t="e">
            <v>#N/A</v>
          </cell>
          <cell r="BA580" t="e">
            <v>#N/A</v>
          </cell>
          <cell r="BB580" t="e">
            <v>#N/A</v>
          </cell>
          <cell r="CJ580">
            <v>0</v>
          </cell>
          <cell r="CK580">
            <v>0</v>
          </cell>
          <cell r="CN580">
            <v>0</v>
          </cell>
          <cell r="CO580" t="e">
            <v>#N/A</v>
          </cell>
          <cell r="CP580" t="e">
            <v>#N/A</v>
          </cell>
          <cell r="CQ580" t="e">
            <v>#N/A</v>
          </cell>
          <cell r="CX580" t="e">
            <v>#N/A</v>
          </cell>
          <cell r="CY580">
            <v>0</v>
          </cell>
          <cell r="CZ580" t="e">
            <v>#N/A</v>
          </cell>
        </row>
        <row r="581">
          <cell r="D581" t="str">
            <v>583-2026</v>
          </cell>
          <cell r="H581" t="e">
            <v>#N/A</v>
          </cell>
          <cell r="I581" t="e">
            <v>#N/A</v>
          </cell>
          <cell r="K581">
            <v>0</v>
          </cell>
          <cell r="L581" t="e">
            <v>#N/A</v>
          </cell>
          <cell r="M581" t="e">
            <v>#N/A</v>
          </cell>
          <cell r="N581" t="e">
            <v>#N/A</v>
          </cell>
          <cell r="O581" t="e">
            <v>#N/A</v>
          </cell>
          <cell r="P581">
            <v>46192</v>
          </cell>
          <cell r="Q581" t="e">
            <v>#N/A</v>
          </cell>
          <cell r="R581" t="e">
            <v>#N/A</v>
          </cell>
          <cell r="S581" t="e">
            <v>#N/A</v>
          </cell>
          <cell r="T581" t="e">
            <v>#N/A</v>
          </cell>
          <cell r="U581" t="e">
            <v>#N/A</v>
          </cell>
          <cell r="V581" t="e">
            <v>#N/A</v>
          </cell>
          <cell r="W581" t="e">
            <v>#N/A</v>
          </cell>
          <cell r="X581" t="e">
            <v>#N/A</v>
          </cell>
          <cell r="Y581" t="e">
            <v>#N/A</v>
          </cell>
          <cell r="Z581" t="e">
            <v>#N/A</v>
          </cell>
          <cell r="AC581" t="str">
            <v/>
          </cell>
          <cell r="AK581">
            <v>0</v>
          </cell>
          <cell r="AY581" t="str">
            <v>Cédula</v>
          </cell>
          <cell r="AZ581" t="e">
            <v>#N/A</v>
          </cell>
          <cell r="BA581" t="e">
            <v>#N/A</v>
          </cell>
          <cell r="BB581" t="e">
            <v>#N/A</v>
          </cell>
          <cell r="CJ581">
            <v>0</v>
          </cell>
          <cell r="CK581">
            <v>0</v>
          </cell>
          <cell r="CN581">
            <v>0</v>
          </cell>
          <cell r="CO581" t="e">
            <v>#N/A</v>
          </cell>
          <cell r="CP581" t="e">
            <v>#N/A</v>
          </cell>
          <cell r="CQ581" t="e">
            <v>#N/A</v>
          </cell>
          <cell r="CX581" t="e">
            <v>#N/A</v>
          </cell>
          <cell r="CY581">
            <v>0</v>
          </cell>
          <cell r="CZ581" t="e">
            <v>#N/A</v>
          </cell>
        </row>
        <row r="582">
          <cell r="D582" t="str">
            <v>584-2026</v>
          </cell>
          <cell r="H582" t="e">
            <v>#N/A</v>
          </cell>
          <cell r="I582" t="e">
            <v>#N/A</v>
          </cell>
          <cell r="K582">
            <v>0</v>
          </cell>
          <cell r="L582" t="e">
            <v>#N/A</v>
          </cell>
          <cell r="M582" t="e">
            <v>#N/A</v>
          </cell>
          <cell r="N582" t="e">
            <v>#N/A</v>
          </cell>
          <cell r="O582" t="e">
            <v>#N/A</v>
          </cell>
          <cell r="P582">
            <v>46192</v>
          </cell>
          <cell r="Q582" t="e">
            <v>#N/A</v>
          </cell>
          <cell r="R582" t="e">
            <v>#N/A</v>
          </cell>
          <cell r="S582" t="e">
            <v>#N/A</v>
          </cell>
          <cell r="T582" t="e">
            <v>#N/A</v>
          </cell>
          <cell r="U582" t="e">
            <v>#N/A</v>
          </cell>
          <cell r="V582" t="e">
            <v>#N/A</v>
          </cell>
          <cell r="W582" t="e">
            <v>#N/A</v>
          </cell>
          <cell r="X582" t="e">
            <v>#N/A</v>
          </cell>
          <cell r="Y582" t="e">
            <v>#N/A</v>
          </cell>
          <cell r="Z582" t="e">
            <v>#N/A</v>
          </cell>
          <cell r="AC582" t="str">
            <v/>
          </cell>
          <cell r="AK582">
            <v>0</v>
          </cell>
          <cell r="AY582" t="str">
            <v>Cédula</v>
          </cell>
          <cell r="AZ582" t="e">
            <v>#N/A</v>
          </cell>
          <cell r="BA582" t="e">
            <v>#N/A</v>
          </cell>
          <cell r="BB582" t="e">
            <v>#N/A</v>
          </cell>
          <cell r="CJ582">
            <v>0</v>
          </cell>
          <cell r="CK582">
            <v>0</v>
          </cell>
          <cell r="CN582">
            <v>0</v>
          </cell>
          <cell r="CO582" t="e">
            <v>#N/A</v>
          </cell>
          <cell r="CP582" t="e">
            <v>#N/A</v>
          </cell>
          <cell r="CQ582" t="e">
            <v>#N/A</v>
          </cell>
          <cell r="CX582" t="e">
            <v>#N/A</v>
          </cell>
          <cell r="CY582">
            <v>0</v>
          </cell>
          <cell r="CZ582" t="e">
            <v>#N/A</v>
          </cell>
        </row>
        <row r="583">
          <cell r="D583" t="str">
            <v>585-2026</v>
          </cell>
          <cell r="H583" t="e">
            <v>#N/A</v>
          </cell>
          <cell r="I583" t="e">
            <v>#N/A</v>
          </cell>
          <cell r="K583">
            <v>0</v>
          </cell>
          <cell r="L583" t="e">
            <v>#N/A</v>
          </cell>
          <cell r="M583" t="e">
            <v>#N/A</v>
          </cell>
          <cell r="N583" t="e">
            <v>#N/A</v>
          </cell>
          <cell r="O583" t="e">
            <v>#N/A</v>
          </cell>
          <cell r="P583">
            <v>46192</v>
          </cell>
          <cell r="Q583" t="e">
            <v>#N/A</v>
          </cell>
          <cell r="R583" t="e">
            <v>#N/A</v>
          </cell>
          <cell r="S583" t="e">
            <v>#N/A</v>
          </cell>
          <cell r="T583" t="e">
            <v>#N/A</v>
          </cell>
          <cell r="U583" t="e">
            <v>#N/A</v>
          </cell>
          <cell r="V583" t="e">
            <v>#N/A</v>
          </cell>
          <cell r="W583" t="e">
            <v>#N/A</v>
          </cell>
          <cell r="X583" t="e">
            <v>#N/A</v>
          </cell>
          <cell r="Y583" t="e">
            <v>#N/A</v>
          </cell>
          <cell r="Z583" t="e">
            <v>#N/A</v>
          </cell>
          <cell r="AC583" t="str">
            <v/>
          </cell>
          <cell r="AK583">
            <v>0</v>
          </cell>
          <cell r="AY583" t="str">
            <v>Cédula</v>
          </cell>
          <cell r="AZ583" t="e">
            <v>#N/A</v>
          </cell>
          <cell r="BA583" t="e">
            <v>#N/A</v>
          </cell>
          <cell r="BB583" t="e">
            <v>#N/A</v>
          </cell>
          <cell r="CJ583">
            <v>0</v>
          </cell>
          <cell r="CK583">
            <v>0</v>
          </cell>
          <cell r="CN583">
            <v>0</v>
          </cell>
          <cell r="CO583" t="e">
            <v>#N/A</v>
          </cell>
          <cell r="CP583" t="e">
            <v>#N/A</v>
          </cell>
          <cell r="CQ583" t="e">
            <v>#N/A</v>
          </cell>
          <cell r="CX583" t="e">
            <v>#N/A</v>
          </cell>
          <cell r="CY583">
            <v>0</v>
          </cell>
          <cell r="CZ583" t="e">
            <v>#N/A</v>
          </cell>
        </row>
        <row r="584">
          <cell r="D584" t="str">
            <v>586-2026</v>
          </cell>
          <cell r="H584" t="e">
            <v>#N/A</v>
          </cell>
          <cell r="I584" t="e">
            <v>#N/A</v>
          </cell>
          <cell r="K584">
            <v>0</v>
          </cell>
          <cell r="L584" t="e">
            <v>#N/A</v>
          </cell>
          <cell r="M584" t="e">
            <v>#N/A</v>
          </cell>
          <cell r="N584" t="e">
            <v>#N/A</v>
          </cell>
          <cell r="O584" t="e">
            <v>#N/A</v>
          </cell>
          <cell r="P584">
            <v>46192</v>
          </cell>
          <cell r="Q584" t="e">
            <v>#N/A</v>
          </cell>
          <cell r="R584" t="e">
            <v>#N/A</v>
          </cell>
          <cell r="S584" t="e">
            <v>#N/A</v>
          </cell>
          <cell r="T584" t="e">
            <v>#N/A</v>
          </cell>
          <cell r="U584" t="e">
            <v>#N/A</v>
          </cell>
          <cell r="V584" t="e">
            <v>#N/A</v>
          </cell>
          <cell r="W584" t="e">
            <v>#N/A</v>
          </cell>
          <cell r="X584" t="e">
            <v>#N/A</v>
          </cell>
          <cell r="Y584" t="e">
            <v>#N/A</v>
          </cell>
          <cell r="Z584" t="e">
            <v>#N/A</v>
          </cell>
          <cell r="AC584" t="str">
            <v/>
          </cell>
          <cell r="AK584">
            <v>0</v>
          </cell>
          <cell r="AY584" t="str">
            <v>Cédula</v>
          </cell>
          <cell r="AZ584" t="e">
            <v>#N/A</v>
          </cell>
          <cell r="BA584" t="e">
            <v>#N/A</v>
          </cell>
          <cell r="BB584" t="e">
            <v>#N/A</v>
          </cell>
          <cell r="CJ584">
            <v>0</v>
          </cell>
          <cell r="CK584">
            <v>0</v>
          </cell>
          <cell r="CN584">
            <v>0</v>
          </cell>
          <cell r="CO584" t="e">
            <v>#N/A</v>
          </cell>
          <cell r="CP584" t="e">
            <v>#N/A</v>
          </cell>
          <cell r="CQ584" t="e">
            <v>#N/A</v>
          </cell>
          <cell r="CX584" t="e">
            <v>#N/A</v>
          </cell>
          <cell r="CY584">
            <v>0</v>
          </cell>
          <cell r="CZ584" t="e">
            <v>#N/A</v>
          </cell>
        </row>
        <row r="585">
          <cell r="D585" t="str">
            <v>587-2026</v>
          </cell>
          <cell r="H585" t="e">
            <v>#N/A</v>
          </cell>
          <cell r="I585" t="e">
            <v>#N/A</v>
          </cell>
          <cell r="K585">
            <v>0</v>
          </cell>
          <cell r="L585" t="e">
            <v>#N/A</v>
          </cell>
          <cell r="M585" t="e">
            <v>#N/A</v>
          </cell>
          <cell r="N585" t="e">
            <v>#N/A</v>
          </cell>
          <cell r="O585" t="e">
            <v>#N/A</v>
          </cell>
          <cell r="P585">
            <v>46192</v>
          </cell>
          <cell r="Q585" t="e">
            <v>#N/A</v>
          </cell>
          <cell r="R585" t="e">
            <v>#N/A</v>
          </cell>
          <cell r="S585" t="e">
            <v>#N/A</v>
          </cell>
          <cell r="T585" t="e">
            <v>#N/A</v>
          </cell>
          <cell r="U585" t="e">
            <v>#N/A</v>
          </cell>
          <cell r="V585" t="e">
            <v>#N/A</v>
          </cell>
          <cell r="W585" t="e">
            <v>#N/A</v>
          </cell>
          <cell r="X585" t="e">
            <v>#N/A</v>
          </cell>
          <cell r="Y585" t="e">
            <v>#N/A</v>
          </cell>
          <cell r="Z585" t="e">
            <v>#N/A</v>
          </cell>
          <cell r="AC585" t="str">
            <v/>
          </cell>
          <cell r="AK585">
            <v>0</v>
          </cell>
          <cell r="AY585" t="str">
            <v>Cédula</v>
          </cell>
          <cell r="AZ585" t="e">
            <v>#N/A</v>
          </cell>
          <cell r="BA585" t="e">
            <v>#N/A</v>
          </cell>
          <cell r="BB585" t="e">
            <v>#N/A</v>
          </cell>
          <cell r="CJ585">
            <v>0</v>
          </cell>
          <cell r="CK585">
            <v>0</v>
          </cell>
          <cell r="CN585">
            <v>0</v>
          </cell>
          <cell r="CO585" t="e">
            <v>#N/A</v>
          </cell>
          <cell r="CP585" t="e">
            <v>#N/A</v>
          </cell>
          <cell r="CQ585" t="e">
            <v>#N/A</v>
          </cell>
          <cell r="CX585" t="e">
            <v>#N/A</v>
          </cell>
          <cell r="CY585">
            <v>0</v>
          </cell>
          <cell r="CZ585" t="e">
            <v>#N/A</v>
          </cell>
        </row>
        <row r="586">
          <cell r="D586" t="str">
            <v>588-2026</v>
          </cell>
          <cell r="H586" t="e">
            <v>#N/A</v>
          </cell>
          <cell r="I586" t="e">
            <v>#N/A</v>
          </cell>
          <cell r="K586">
            <v>0</v>
          </cell>
          <cell r="L586" t="e">
            <v>#N/A</v>
          </cell>
          <cell r="M586" t="e">
            <v>#N/A</v>
          </cell>
          <cell r="N586" t="e">
            <v>#N/A</v>
          </cell>
          <cell r="O586" t="e">
            <v>#N/A</v>
          </cell>
          <cell r="P586">
            <v>46192</v>
          </cell>
          <cell r="Q586" t="e">
            <v>#N/A</v>
          </cell>
          <cell r="R586" t="e">
            <v>#N/A</v>
          </cell>
          <cell r="S586" t="e">
            <v>#N/A</v>
          </cell>
          <cell r="T586" t="e">
            <v>#N/A</v>
          </cell>
          <cell r="U586" t="e">
            <v>#N/A</v>
          </cell>
          <cell r="V586" t="e">
            <v>#N/A</v>
          </cell>
          <cell r="W586" t="e">
            <v>#N/A</v>
          </cell>
          <cell r="X586" t="e">
            <v>#N/A</v>
          </cell>
          <cell r="Y586" t="e">
            <v>#N/A</v>
          </cell>
          <cell r="Z586" t="e">
            <v>#N/A</v>
          </cell>
          <cell r="AC586" t="str">
            <v/>
          </cell>
          <cell r="AK586">
            <v>0</v>
          </cell>
          <cell r="AY586" t="str">
            <v>Cédula</v>
          </cell>
          <cell r="AZ586" t="e">
            <v>#N/A</v>
          </cell>
          <cell r="BA586" t="e">
            <v>#N/A</v>
          </cell>
          <cell r="BB586" t="e">
            <v>#N/A</v>
          </cell>
          <cell r="CJ586">
            <v>0</v>
          </cell>
          <cell r="CK586">
            <v>0</v>
          </cell>
          <cell r="CN586">
            <v>0</v>
          </cell>
          <cell r="CO586" t="e">
            <v>#N/A</v>
          </cell>
          <cell r="CP586" t="e">
            <v>#N/A</v>
          </cell>
          <cell r="CQ586" t="e">
            <v>#N/A</v>
          </cell>
          <cell r="CX586" t="e">
            <v>#N/A</v>
          </cell>
          <cell r="CY586">
            <v>0</v>
          </cell>
          <cell r="CZ586" t="e">
            <v>#N/A</v>
          </cell>
        </row>
        <row r="587">
          <cell r="D587" t="str">
            <v>589-2026</v>
          </cell>
          <cell r="H587" t="e">
            <v>#N/A</v>
          </cell>
          <cell r="I587" t="e">
            <v>#N/A</v>
          </cell>
          <cell r="K587">
            <v>0</v>
          </cell>
          <cell r="L587" t="e">
            <v>#N/A</v>
          </cell>
          <cell r="M587" t="e">
            <v>#N/A</v>
          </cell>
          <cell r="N587" t="e">
            <v>#N/A</v>
          </cell>
          <cell r="O587" t="e">
            <v>#N/A</v>
          </cell>
          <cell r="P587">
            <v>46192</v>
          </cell>
          <cell r="Q587" t="e">
            <v>#N/A</v>
          </cell>
          <cell r="R587" t="e">
            <v>#N/A</v>
          </cell>
          <cell r="S587" t="e">
            <v>#N/A</v>
          </cell>
          <cell r="T587" t="e">
            <v>#N/A</v>
          </cell>
          <cell r="U587" t="e">
            <v>#N/A</v>
          </cell>
          <cell r="V587" t="e">
            <v>#N/A</v>
          </cell>
          <cell r="W587" t="e">
            <v>#N/A</v>
          </cell>
          <cell r="X587" t="e">
            <v>#N/A</v>
          </cell>
          <cell r="Y587" t="e">
            <v>#N/A</v>
          </cell>
          <cell r="Z587" t="e">
            <v>#N/A</v>
          </cell>
          <cell r="AC587" t="str">
            <v/>
          </cell>
          <cell r="AK587">
            <v>0</v>
          </cell>
          <cell r="AY587" t="str">
            <v>Cédula</v>
          </cell>
          <cell r="AZ587" t="e">
            <v>#N/A</v>
          </cell>
          <cell r="BA587" t="e">
            <v>#N/A</v>
          </cell>
          <cell r="BB587" t="e">
            <v>#N/A</v>
          </cell>
          <cell r="CJ587">
            <v>0</v>
          </cell>
          <cell r="CK587">
            <v>0</v>
          </cell>
          <cell r="CN587">
            <v>0</v>
          </cell>
          <cell r="CO587" t="e">
            <v>#N/A</v>
          </cell>
          <cell r="CP587" t="e">
            <v>#N/A</v>
          </cell>
          <cell r="CQ587" t="e">
            <v>#N/A</v>
          </cell>
          <cell r="CX587" t="e">
            <v>#N/A</v>
          </cell>
          <cell r="CY587">
            <v>0</v>
          </cell>
          <cell r="CZ587" t="e">
            <v>#N/A</v>
          </cell>
        </row>
        <row r="588">
          <cell r="D588" t="str">
            <v>590-2026</v>
          </cell>
          <cell r="H588" t="e">
            <v>#N/A</v>
          </cell>
          <cell r="I588" t="e">
            <v>#N/A</v>
          </cell>
          <cell r="K588">
            <v>0</v>
          </cell>
          <cell r="L588" t="e">
            <v>#N/A</v>
          </cell>
          <cell r="M588" t="e">
            <v>#N/A</v>
          </cell>
          <cell r="N588" t="e">
            <v>#N/A</v>
          </cell>
          <cell r="O588" t="e">
            <v>#N/A</v>
          </cell>
          <cell r="P588">
            <v>46192</v>
          </cell>
          <cell r="Q588" t="e">
            <v>#N/A</v>
          </cell>
          <cell r="R588" t="e">
            <v>#N/A</v>
          </cell>
          <cell r="S588" t="e">
            <v>#N/A</v>
          </cell>
          <cell r="T588" t="e">
            <v>#N/A</v>
          </cell>
          <cell r="U588" t="e">
            <v>#N/A</v>
          </cell>
          <cell r="V588" t="e">
            <v>#N/A</v>
          </cell>
          <cell r="W588" t="e">
            <v>#N/A</v>
          </cell>
          <cell r="X588" t="e">
            <v>#N/A</v>
          </cell>
          <cell r="Y588" t="e">
            <v>#N/A</v>
          </cell>
          <cell r="Z588" t="e">
            <v>#N/A</v>
          </cell>
          <cell r="AC588" t="str">
            <v/>
          </cell>
          <cell r="AK588">
            <v>0</v>
          </cell>
          <cell r="AY588" t="str">
            <v>Cédula</v>
          </cell>
          <cell r="AZ588" t="e">
            <v>#N/A</v>
          </cell>
          <cell r="BA588" t="e">
            <v>#N/A</v>
          </cell>
          <cell r="BB588" t="e">
            <v>#N/A</v>
          </cell>
          <cell r="CJ588">
            <v>0</v>
          </cell>
          <cell r="CK588">
            <v>0</v>
          </cell>
          <cell r="CN588">
            <v>0</v>
          </cell>
          <cell r="CO588" t="e">
            <v>#N/A</v>
          </cell>
          <cell r="CP588" t="e">
            <v>#N/A</v>
          </cell>
          <cell r="CQ588" t="e">
            <v>#N/A</v>
          </cell>
          <cell r="CX588" t="e">
            <v>#N/A</v>
          </cell>
          <cell r="CY588">
            <v>0</v>
          </cell>
          <cell r="CZ588" t="e">
            <v>#N/A</v>
          </cell>
        </row>
        <row r="589">
          <cell r="D589" t="str">
            <v>591-2026</v>
          </cell>
          <cell r="H589" t="e">
            <v>#N/A</v>
          </cell>
          <cell r="I589" t="e">
            <v>#N/A</v>
          </cell>
          <cell r="K589">
            <v>0</v>
          </cell>
          <cell r="L589" t="e">
            <v>#N/A</v>
          </cell>
          <cell r="M589" t="e">
            <v>#N/A</v>
          </cell>
          <cell r="N589" t="e">
            <v>#N/A</v>
          </cell>
          <cell r="O589" t="e">
            <v>#N/A</v>
          </cell>
          <cell r="P589">
            <v>46192</v>
          </cell>
          <cell r="Q589" t="e">
            <v>#N/A</v>
          </cell>
          <cell r="R589" t="e">
            <v>#N/A</v>
          </cell>
          <cell r="S589" t="e">
            <v>#N/A</v>
          </cell>
          <cell r="T589" t="e">
            <v>#N/A</v>
          </cell>
          <cell r="U589" t="e">
            <v>#N/A</v>
          </cell>
          <cell r="V589" t="e">
            <v>#N/A</v>
          </cell>
          <cell r="W589" t="e">
            <v>#N/A</v>
          </cell>
          <cell r="X589" t="e">
            <v>#N/A</v>
          </cell>
          <cell r="Y589" t="e">
            <v>#N/A</v>
          </cell>
          <cell r="Z589" t="e">
            <v>#N/A</v>
          </cell>
          <cell r="AC589" t="str">
            <v/>
          </cell>
          <cell r="AK589">
            <v>0</v>
          </cell>
          <cell r="AY589" t="str">
            <v>Cédula</v>
          </cell>
          <cell r="AZ589" t="e">
            <v>#N/A</v>
          </cell>
          <cell r="BA589" t="e">
            <v>#N/A</v>
          </cell>
          <cell r="BB589" t="e">
            <v>#N/A</v>
          </cell>
          <cell r="CJ589">
            <v>0</v>
          </cell>
          <cell r="CK589">
            <v>0</v>
          </cell>
          <cell r="CN589">
            <v>0</v>
          </cell>
          <cell r="CO589" t="e">
            <v>#N/A</v>
          </cell>
          <cell r="CP589" t="e">
            <v>#N/A</v>
          </cell>
          <cell r="CQ589" t="e">
            <v>#N/A</v>
          </cell>
          <cell r="CX589" t="e">
            <v>#N/A</v>
          </cell>
          <cell r="CY589">
            <v>0</v>
          </cell>
          <cell r="CZ589" t="e">
            <v>#N/A</v>
          </cell>
        </row>
        <row r="590">
          <cell r="D590" t="str">
            <v>592-2026</v>
          </cell>
          <cell r="H590" t="e">
            <v>#N/A</v>
          </cell>
          <cell r="I590" t="e">
            <v>#N/A</v>
          </cell>
          <cell r="K590">
            <v>0</v>
          </cell>
          <cell r="L590" t="e">
            <v>#N/A</v>
          </cell>
          <cell r="M590" t="e">
            <v>#N/A</v>
          </cell>
          <cell r="N590" t="e">
            <v>#N/A</v>
          </cell>
          <cell r="O590" t="e">
            <v>#N/A</v>
          </cell>
          <cell r="P590">
            <v>46192</v>
          </cell>
          <cell r="Q590" t="e">
            <v>#N/A</v>
          </cell>
          <cell r="R590" t="e">
            <v>#N/A</v>
          </cell>
          <cell r="S590" t="e">
            <v>#N/A</v>
          </cell>
          <cell r="T590" t="e">
            <v>#N/A</v>
          </cell>
          <cell r="U590" t="e">
            <v>#N/A</v>
          </cell>
          <cell r="V590" t="e">
            <v>#N/A</v>
          </cell>
          <cell r="W590" t="e">
            <v>#N/A</v>
          </cell>
          <cell r="X590" t="e">
            <v>#N/A</v>
          </cell>
          <cell r="Y590" t="e">
            <v>#N/A</v>
          </cell>
          <cell r="Z590" t="e">
            <v>#N/A</v>
          </cell>
          <cell r="AC590" t="str">
            <v/>
          </cell>
          <cell r="AK590">
            <v>0</v>
          </cell>
          <cell r="AY590" t="str">
            <v>Cédula</v>
          </cell>
          <cell r="AZ590" t="e">
            <v>#N/A</v>
          </cell>
          <cell r="BA590" t="e">
            <v>#N/A</v>
          </cell>
          <cell r="BB590" t="e">
            <v>#N/A</v>
          </cell>
          <cell r="CJ590">
            <v>0</v>
          </cell>
          <cell r="CK590">
            <v>0</v>
          </cell>
          <cell r="CN590">
            <v>0</v>
          </cell>
          <cell r="CO590" t="e">
            <v>#N/A</v>
          </cell>
          <cell r="CP590" t="e">
            <v>#N/A</v>
          </cell>
          <cell r="CQ590" t="e">
            <v>#N/A</v>
          </cell>
          <cell r="CX590" t="e">
            <v>#N/A</v>
          </cell>
          <cell r="CY590">
            <v>0</v>
          </cell>
          <cell r="CZ590" t="e">
            <v>#N/A</v>
          </cell>
        </row>
        <row r="591">
          <cell r="D591" t="str">
            <v>593-2026</v>
          </cell>
          <cell r="H591" t="e">
            <v>#N/A</v>
          </cell>
          <cell r="I591" t="e">
            <v>#N/A</v>
          </cell>
          <cell r="K591">
            <v>0</v>
          </cell>
          <cell r="L591" t="e">
            <v>#N/A</v>
          </cell>
          <cell r="M591" t="e">
            <v>#N/A</v>
          </cell>
          <cell r="N591" t="e">
            <v>#N/A</v>
          </cell>
          <cell r="O591" t="e">
            <v>#N/A</v>
          </cell>
          <cell r="P591">
            <v>46192</v>
          </cell>
          <cell r="Q591" t="e">
            <v>#N/A</v>
          </cell>
          <cell r="R591" t="e">
            <v>#N/A</v>
          </cell>
          <cell r="S591" t="e">
            <v>#N/A</v>
          </cell>
          <cell r="T591" t="e">
            <v>#N/A</v>
          </cell>
          <cell r="U591" t="e">
            <v>#N/A</v>
          </cell>
          <cell r="V591" t="e">
            <v>#N/A</v>
          </cell>
          <cell r="W591" t="e">
            <v>#N/A</v>
          </cell>
          <cell r="X591" t="e">
            <v>#N/A</v>
          </cell>
          <cell r="Y591" t="e">
            <v>#N/A</v>
          </cell>
          <cell r="Z591" t="e">
            <v>#N/A</v>
          </cell>
          <cell r="AC591" t="str">
            <v/>
          </cell>
          <cell r="AK591">
            <v>0</v>
          </cell>
          <cell r="AY591" t="str">
            <v>Cédula</v>
          </cell>
          <cell r="AZ591" t="e">
            <v>#N/A</v>
          </cell>
          <cell r="BA591" t="e">
            <v>#N/A</v>
          </cell>
          <cell r="BB591" t="e">
            <v>#N/A</v>
          </cell>
          <cell r="CJ591">
            <v>0</v>
          </cell>
          <cell r="CK591">
            <v>0</v>
          </cell>
          <cell r="CN591">
            <v>0</v>
          </cell>
          <cell r="CO591" t="e">
            <v>#N/A</v>
          </cell>
          <cell r="CP591" t="e">
            <v>#N/A</v>
          </cell>
          <cell r="CQ591" t="e">
            <v>#N/A</v>
          </cell>
          <cell r="CX591" t="e">
            <v>#N/A</v>
          </cell>
          <cell r="CY591">
            <v>0</v>
          </cell>
          <cell r="CZ591" t="e">
            <v>#N/A</v>
          </cell>
        </row>
        <row r="592">
          <cell r="D592" t="str">
            <v>594-2026</v>
          </cell>
          <cell r="H592" t="e">
            <v>#N/A</v>
          </cell>
          <cell r="I592" t="e">
            <v>#N/A</v>
          </cell>
          <cell r="K592">
            <v>0</v>
          </cell>
          <cell r="L592" t="e">
            <v>#N/A</v>
          </cell>
          <cell r="M592" t="e">
            <v>#N/A</v>
          </cell>
          <cell r="N592" t="e">
            <v>#N/A</v>
          </cell>
          <cell r="O592" t="e">
            <v>#N/A</v>
          </cell>
          <cell r="P592">
            <v>46192</v>
          </cell>
          <cell r="Q592" t="e">
            <v>#N/A</v>
          </cell>
          <cell r="R592" t="e">
            <v>#N/A</v>
          </cell>
          <cell r="S592" t="e">
            <v>#N/A</v>
          </cell>
          <cell r="T592" t="e">
            <v>#N/A</v>
          </cell>
          <cell r="U592" t="e">
            <v>#N/A</v>
          </cell>
          <cell r="V592" t="e">
            <v>#N/A</v>
          </cell>
          <cell r="W592" t="e">
            <v>#N/A</v>
          </cell>
          <cell r="X592" t="e">
            <v>#N/A</v>
          </cell>
          <cell r="Y592" t="e">
            <v>#N/A</v>
          </cell>
          <cell r="Z592" t="e">
            <v>#N/A</v>
          </cell>
          <cell r="AC592" t="str">
            <v/>
          </cell>
          <cell r="AK592">
            <v>0</v>
          </cell>
          <cell r="AY592" t="str">
            <v>Cédula</v>
          </cell>
          <cell r="AZ592" t="e">
            <v>#N/A</v>
          </cell>
          <cell r="BA592" t="e">
            <v>#N/A</v>
          </cell>
          <cell r="BB592" t="e">
            <v>#N/A</v>
          </cell>
          <cell r="CJ592">
            <v>0</v>
          </cell>
          <cell r="CK592">
            <v>0</v>
          </cell>
          <cell r="CN592">
            <v>0</v>
          </cell>
          <cell r="CO592" t="e">
            <v>#N/A</v>
          </cell>
          <cell r="CP592" t="e">
            <v>#N/A</v>
          </cell>
          <cell r="CQ592" t="e">
            <v>#N/A</v>
          </cell>
          <cell r="CX592" t="e">
            <v>#N/A</v>
          </cell>
          <cell r="CY592">
            <v>0</v>
          </cell>
          <cell r="CZ592" t="e">
            <v>#N/A</v>
          </cell>
        </row>
        <row r="593">
          <cell r="D593" t="str">
            <v>595-2026</v>
          </cell>
          <cell r="H593" t="e">
            <v>#N/A</v>
          </cell>
          <cell r="I593" t="e">
            <v>#N/A</v>
          </cell>
          <cell r="K593">
            <v>0</v>
          </cell>
          <cell r="L593" t="e">
            <v>#N/A</v>
          </cell>
          <cell r="M593" t="e">
            <v>#N/A</v>
          </cell>
          <cell r="N593" t="e">
            <v>#N/A</v>
          </cell>
          <cell r="O593" t="e">
            <v>#N/A</v>
          </cell>
          <cell r="P593">
            <v>46192</v>
          </cell>
          <cell r="Q593" t="e">
            <v>#N/A</v>
          </cell>
          <cell r="R593" t="e">
            <v>#N/A</v>
          </cell>
          <cell r="S593" t="e">
            <v>#N/A</v>
          </cell>
          <cell r="T593" t="e">
            <v>#N/A</v>
          </cell>
          <cell r="U593" t="e">
            <v>#N/A</v>
          </cell>
          <cell r="V593" t="e">
            <v>#N/A</v>
          </cell>
          <cell r="W593" t="e">
            <v>#N/A</v>
          </cell>
          <cell r="X593" t="e">
            <v>#N/A</v>
          </cell>
          <cell r="Y593" t="e">
            <v>#N/A</v>
          </cell>
          <cell r="Z593" t="e">
            <v>#N/A</v>
          </cell>
          <cell r="AC593" t="str">
            <v/>
          </cell>
          <cell r="AK593">
            <v>0</v>
          </cell>
          <cell r="AY593" t="str">
            <v>Cédula</v>
          </cell>
          <cell r="AZ593" t="e">
            <v>#N/A</v>
          </cell>
          <cell r="BA593" t="e">
            <v>#N/A</v>
          </cell>
          <cell r="BB593" t="e">
            <v>#N/A</v>
          </cell>
          <cell r="CJ593">
            <v>0</v>
          </cell>
          <cell r="CK593">
            <v>0</v>
          </cell>
          <cell r="CN593">
            <v>0</v>
          </cell>
          <cell r="CO593" t="e">
            <v>#N/A</v>
          </cell>
          <cell r="CP593" t="e">
            <v>#N/A</v>
          </cell>
          <cell r="CQ593" t="e">
            <v>#N/A</v>
          </cell>
          <cell r="CX593" t="e">
            <v>#N/A</v>
          </cell>
          <cell r="CY593">
            <v>0</v>
          </cell>
          <cell r="CZ593" t="e">
            <v>#N/A</v>
          </cell>
        </row>
        <row r="594">
          <cell r="D594" t="str">
            <v>596-2026</v>
          </cell>
          <cell r="H594" t="e">
            <v>#N/A</v>
          </cell>
          <cell r="I594" t="e">
            <v>#N/A</v>
          </cell>
          <cell r="K594">
            <v>0</v>
          </cell>
          <cell r="L594" t="e">
            <v>#N/A</v>
          </cell>
          <cell r="M594" t="e">
            <v>#N/A</v>
          </cell>
          <cell r="N594" t="e">
            <v>#N/A</v>
          </cell>
          <cell r="O594" t="e">
            <v>#N/A</v>
          </cell>
          <cell r="P594">
            <v>46192</v>
          </cell>
          <cell r="Q594" t="e">
            <v>#N/A</v>
          </cell>
          <cell r="R594" t="e">
            <v>#N/A</v>
          </cell>
          <cell r="S594" t="e">
            <v>#N/A</v>
          </cell>
          <cell r="T594" t="e">
            <v>#N/A</v>
          </cell>
          <cell r="U594" t="e">
            <v>#N/A</v>
          </cell>
          <cell r="V594" t="e">
            <v>#N/A</v>
          </cell>
          <cell r="W594" t="e">
            <v>#N/A</v>
          </cell>
          <cell r="X594" t="e">
            <v>#N/A</v>
          </cell>
          <cell r="Y594" t="e">
            <v>#N/A</v>
          </cell>
          <cell r="Z594" t="e">
            <v>#N/A</v>
          </cell>
          <cell r="AC594" t="str">
            <v/>
          </cell>
          <cell r="AK594">
            <v>0</v>
          </cell>
          <cell r="AY594" t="str">
            <v>Cédula</v>
          </cell>
          <cell r="AZ594" t="e">
            <v>#N/A</v>
          </cell>
          <cell r="BA594" t="e">
            <v>#N/A</v>
          </cell>
          <cell r="BB594" t="e">
            <v>#N/A</v>
          </cell>
          <cell r="CJ594">
            <v>0</v>
          </cell>
          <cell r="CK594">
            <v>0</v>
          </cell>
          <cell r="CN594">
            <v>0</v>
          </cell>
          <cell r="CO594" t="e">
            <v>#N/A</v>
          </cell>
          <cell r="CP594" t="e">
            <v>#N/A</v>
          </cell>
          <cell r="CQ594" t="e">
            <v>#N/A</v>
          </cell>
          <cell r="CX594" t="e">
            <v>#N/A</v>
          </cell>
          <cell r="CY594">
            <v>0</v>
          </cell>
          <cell r="CZ594" t="e">
            <v>#N/A</v>
          </cell>
        </row>
        <row r="595">
          <cell r="D595" t="str">
            <v>597-2026</v>
          </cell>
          <cell r="H595" t="e">
            <v>#N/A</v>
          </cell>
          <cell r="I595" t="e">
            <v>#N/A</v>
          </cell>
          <cell r="K595">
            <v>0</v>
          </cell>
          <cell r="L595" t="e">
            <v>#N/A</v>
          </cell>
          <cell r="M595" t="e">
            <v>#N/A</v>
          </cell>
          <cell r="N595" t="e">
            <v>#N/A</v>
          </cell>
          <cell r="O595" t="e">
            <v>#N/A</v>
          </cell>
          <cell r="P595">
            <v>46192</v>
          </cell>
          <cell r="Q595" t="e">
            <v>#N/A</v>
          </cell>
          <cell r="R595" t="e">
            <v>#N/A</v>
          </cell>
          <cell r="S595" t="e">
            <v>#N/A</v>
          </cell>
          <cell r="T595" t="e">
            <v>#N/A</v>
          </cell>
          <cell r="U595" t="e">
            <v>#N/A</v>
          </cell>
          <cell r="V595" t="e">
            <v>#N/A</v>
          </cell>
          <cell r="W595" t="e">
            <v>#N/A</v>
          </cell>
          <cell r="X595" t="e">
            <v>#N/A</v>
          </cell>
          <cell r="Y595" t="e">
            <v>#N/A</v>
          </cell>
          <cell r="Z595" t="e">
            <v>#N/A</v>
          </cell>
          <cell r="AC595" t="str">
            <v/>
          </cell>
          <cell r="AK595">
            <v>0</v>
          </cell>
          <cell r="AY595" t="str">
            <v>Cédula</v>
          </cell>
          <cell r="AZ595" t="e">
            <v>#N/A</v>
          </cell>
          <cell r="BA595" t="e">
            <v>#N/A</v>
          </cell>
          <cell r="BB595" t="e">
            <v>#N/A</v>
          </cell>
          <cell r="CJ595">
            <v>0</v>
          </cell>
          <cell r="CK595">
            <v>0</v>
          </cell>
          <cell r="CN595">
            <v>0</v>
          </cell>
          <cell r="CO595" t="e">
            <v>#N/A</v>
          </cell>
          <cell r="CP595" t="e">
            <v>#N/A</v>
          </cell>
          <cell r="CQ595" t="e">
            <v>#N/A</v>
          </cell>
          <cell r="CX595" t="e">
            <v>#N/A</v>
          </cell>
          <cell r="CY595">
            <v>0</v>
          </cell>
          <cell r="CZ595" t="e">
            <v>#N/A</v>
          </cell>
        </row>
        <row r="596">
          <cell r="D596" t="str">
            <v>598-2026</v>
          </cell>
          <cell r="H596" t="e">
            <v>#N/A</v>
          </cell>
          <cell r="I596" t="e">
            <v>#N/A</v>
          </cell>
          <cell r="K596">
            <v>0</v>
          </cell>
          <cell r="L596" t="e">
            <v>#N/A</v>
          </cell>
          <cell r="M596" t="e">
            <v>#N/A</v>
          </cell>
          <cell r="N596" t="e">
            <v>#N/A</v>
          </cell>
          <cell r="O596" t="e">
            <v>#N/A</v>
          </cell>
          <cell r="P596">
            <v>46192</v>
          </cell>
          <cell r="Q596" t="e">
            <v>#N/A</v>
          </cell>
          <cell r="R596" t="e">
            <v>#N/A</v>
          </cell>
          <cell r="S596" t="e">
            <v>#N/A</v>
          </cell>
          <cell r="T596" t="e">
            <v>#N/A</v>
          </cell>
          <cell r="U596" t="e">
            <v>#N/A</v>
          </cell>
          <cell r="V596" t="e">
            <v>#N/A</v>
          </cell>
          <cell r="W596" t="e">
            <v>#N/A</v>
          </cell>
          <cell r="X596" t="e">
            <v>#N/A</v>
          </cell>
          <cell r="Y596" t="e">
            <v>#N/A</v>
          </cell>
          <cell r="Z596" t="e">
            <v>#N/A</v>
          </cell>
          <cell r="AC596" t="str">
            <v/>
          </cell>
          <cell r="AK596">
            <v>0</v>
          </cell>
          <cell r="AY596" t="str">
            <v>Cédula</v>
          </cell>
          <cell r="AZ596" t="e">
            <v>#N/A</v>
          </cell>
          <cell r="BA596" t="e">
            <v>#N/A</v>
          </cell>
          <cell r="BB596" t="e">
            <v>#N/A</v>
          </cell>
          <cell r="CJ596">
            <v>0</v>
          </cell>
          <cell r="CK596">
            <v>0</v>
          </cell>
          <cell r="CN596">
            <v>0</v>
          </cell>
          <cell r="CO596" t="e">
            <v>#N/A</v>
          </cell>
          <cell r="CP596" t="e">
            <v>#N/A</v>
          </cell>
          <cell r="CQ596" t="e">
            <v>#N/A</v>
          </cell>
          <cell r="CX596" t="e">
            <v>#N/A</v>
          </cell>
          <cell r="CY596">
            <v>0</v>
          </cell>
          <cell r="CZ596" t="e">
            <v>#N/A</v>
          </cell>
        </row>
        <row r="597">
          <cell r="D597" t="str">
            <v>599-2026</v>
          </cell>
          <cell r="H597" t="e">
            <v>#N/A</v>
          </cell>
          <cell r="I597" t="e">
            <v>#N/A</v>
          </cell>
          <cell r="K597">
            <v>0</v>
          </cell>
          <cell r="L597" t="e">
            <v>#N/A</v>
          </cell>
          <cell r="M597" t="e">
            <v>#N/A</v>
          </cell>
          <cell r="N597" t="e">
            <v>#N/A</v>
          </cell>
          <cell r="O597" t="e">
            <v>#N/A</v>
          </cell>
          <cell r="P597">
            <v>46192</v>
          </cell>
          <cell r="Q597" t="e">
            <v>#N/A</v>
          </cell>
          <cell r="R597" t="e">
            <v>#N/A</v>
          </cell>
          <cell r="S597" t="e">
            <v>#N/A</v>
          </cell>
          <cell r="T597" t="e">
            <v>#N/A</v>
          </cell>
          <cell r="U597" t="e">
            <v>#N/A</v>
          </cell>
          <cell r="V597" t="e">
            <v>#N/A</v>
          </cell>
          <cell r="W597" t="e">
            <v>#N/A</v>
          </cell>
          <cell r="X597" t="e">
            <v>#N/A</v>
          </cell>
          <cell r="Y597" t="e">
            <v>#N/A</v>
          </cell>
          <cell r="Z597" t="e">
            <v>#N/A</v>
          </cell>
          <cell r="AC597" t="str">
            <v/>
          </cell>
          <cell r="AK597">
            <v>0</v>
          </cell>
          <cell r="AY597" t="str">
            <v>Cédula</v>
          </cell>
          <cell r="AZ597" t="e">
            <v>#N/A</v>
          </cell>
          <cell r="BA597" t="e">
            <v>#N/A</v>
          </cell>
          <cell r="BB597" t="e">
            <v>#N/A</v>
          </cell>
          <cell r="CJ597">
            <v>0</v>
          </cell>
          <cell r="CK597">
            <v>0</v>
          </cell>
          <cell r="CN597">
            <v>0</v>
          </cell>
          <cell r="CO597" t="e">
            <v>#N/A</v>
          </cell>
          <cell r="CP597" t="e">
            <v>#N/A</v>
          </cell>
          <cell r="CQ597" t="e">
            <v>#N/A</v>
          </cell>
          <cell r="CX597" t="e">
            <v>#N/A</v>
          </cell>
          <cell r="CY597">
            <v>0</v>
          </cell>
          <cell r="CZ597" t="e">
            <v>#N/A</v>
          </cell>
        </row>
        <row r="598">
          <cell r="D598" t="str">
            <v>600-2026</v>
          </cell>
          <cell r="H598" t="e">
            <v>#N/A</v>
          </cell>
          <cell r="I598" t="e">
            <v>#N/A</v>
          </cell>
          <cell r="K598">
            <v>0</v>
          </cell>
          <cell r="L598" t="e">
            <v>#N/A</v>
          </cell>
          <cell r="M598" t="e">
            <v>#N/A</v>
          </cell>
          <cell r="N598" t="e">
            <v>#N/A</v>
          </cell>
          <cell r="O598" t="e">
            <v>#N/A</v>
          </cell>
          <cell r="P598">
            <v>46192</v>
          </cell>
          <cell r="Q598" t="e">
            <v>#N/A</v>
          </cell>
          <cell r="R598" t="e">
            <v>#N/A</v>
          </cell>
          <cell r="S598" t="e">
            <v>#N/A</v>
          </cell>
          <cell r="T598" t="e">
            <v>#N/A</v>
          </cell>
          <cell r="U598" t="e">
            <v>#N/A</v>
          </cell>
          <cell r="V598" t="e">
            <v>#N/A</v>
          </cell>
          <cell r="W598" t="e">
            <v>#N/A</v>
          </cell>
          <cell r="X598" t="e">
            <v>#N/A</v>
          </cell>
          <cell r="Y598" t="e">
            <v>#N/A</v>
          </cell>
          <cell r="Z598" t="e">
            <v>#N/A</v>
          </cell>
          <cell r="AC598" t="str">
            <v/>
          </cell>
          <cell r="AK598">
            <v>0</v>
          </cell>
          <cell r="AY598" t="str">
            <v>Cédula</v>
          </cell>
          <cell r="AZ598" t="e">
            <v>#N/A</v>
          </cell>
          <cell r="BA598" t="e">
            <v>#N/A</v>
          </cell>
          <cell r="BB598" t="e">
            <v>#N/A</v>
          </cell>
          <cell r="CJ598">
            <v>0</v>
          </cell>
          <cell r="CK598">
            <v>0</v>
          </cell>
          <cell r="CN598">
            <v>0</v>
          </cell>
          <cell r="CO598" t="e">
            <v>#N/A</v>
          </cell>
          <cell r="CP598" t="e">
            <v>#N/A</v>
          </cell>
          <cell r="CQ598" t="e">
            <v>#N/A</v>
          </cell>
          <cell r="CX598" t="e">
            <v>#N/A</v>
          </cell>
          <cell r="CY598">
            <v>0</v>
          </cell>
          <cell r="CZ598" t="e">
            <v>#N/A</v>
          </cell>
        </row>
        <row r="599">
          <cell r="D599" t="str">
            <v>601-2026</v>
          </cell>
          <cell r="H599" t="e">
            <v>#N/A</v>
          </cell>
          <cell r="I599" t="e">
            <v>#N/A</v>
          </cell>
          <cell r="K599">
            <v>0</v>
          </cell>
          <cell r="L599" t="e">
            <v>#N/A</v>
          </cell>
          <cell r="M599" t="e">
            <v>#N/A</v>
          </cell>
          <cell r="N599" t="e">
            <v>#N/A</v>
          </cell>
          <cell r="O599" t="e">
            <v>#N/A</v>
          </cell>
          <cell r="P599">
            <v>46192</v>
          </cell>
          <cell r="Q599" t="e">
            <v>#N/A</v>
          </cell>
          <cell r="R599" t="e">
            <v>#N/A</v>
          </cell>
          <cell r="S599" t="e">
            <v>#N/A</v>
          </cell>
          <cell r="T599" t="e">
            <v>#N/A</v>
          </cell>
          <cell r="U599" t="e">
            <v>#N/A</v>
          </cell>
          <cell r="V599" t="e">
            <v>#N/A</v>
          </cell>
          <cell r="W599" t="e">
            <v>#N/A</v>
          </cell>
          <cell r="X599" t="e">
            <v>#N/A</v>
          </cell>
          <cell r="Y599" t="e">
            <v>#N/A</v>
          </cell>
          <cell r="Z599" t="e">
            <v>#N/A</v>
          </cell>
          <cell r="AC599" t="str">
            <v/>
          </cell>
          <cell r="AK599">
            <v>0</v>
          </cell>
          <cell r="AY599" t="str">
            <v>Cédula</v>
          </cell>
          <cell r="AZ599" t="e">
            <v>#N/A</v>
          </cell>
          <cell r="BA599" t="e">
            <v>#N/A</v>
          </cell>
          <cell r="BB599" t="e">
            <v>#N/A</v>
          </cell>
          <cell r="CJ599">
            <v>0</v>
          </cell>
          <cell r="CK599">
            <v>0</v>
          </cell>
          <cell r="CN599">
            <v>0</v>
          </cell>
          <cell r="CO599" t="e">
            <v>#N/A</v>
          </cell>
          <cell r="CP599" t="e">
            <v>#N/A</v>
          </cell>
          <cell r="CQ599" t="e">
            <v>#N/A</v>
          </cell>
          <cell r="CX599" t="e">
            <v>#N/A</v>
          </cell>
          <cell r="CY599">
            <v>0</v>
          </cell>
          <cell r="CZ599" t="e">
            <v>#N/A</v>
          </cell>
        </row>
        <row r="600">
          <cell r="D600" t="str">
            <v>602-2026</v>
          </cell>
          <cell r="H600" t="e">
            <v>#N/A</v>
          </cell>
          <cell r="I600" t="e">
            <v>#N/A</v>
          </cell>
          <cell r="K600">
            <v>0</v>
          </cell>
          <cell r="L600" t="e">
            <v>#N/A</v>
          </cell>
          <cell r="M600" t="e">
            <v>#N/A</v>
          </cell>
          <cell r="N600" t="e">
            <v>#N/A</v>
          </cell>
          <cell r="O600" t="e">
            <v>#N/A</v>
          </cell>
          <cell r="P600">
            <v>46192</v>
          </cell>
          <cell r="Q600" t="e">
            <v>#N/A</v>
          </cell>
          <cell r="R600" t="e">
            <v>#N/A</v>
          </cell>
          <cell r="S600" t="e">
            <v>#N/A</v>
          </cell>
          <cell r="T600" t="e">
            <v>#N/A</v>
          </cell>
          <cell r="U600" t="e">
            <v>#N/A</v>
          </cell>
          <cell r="V600" t="e">
            <v>#N/A</v>
          </cell>
          <cell r="W600" t="e">
            <v>#N/A</v>
          </cell>
          <cell r="X600" t="e">
            <v>#N/A</v>
          </cell>
          <cell r="Y600" t="e">
            <v>#N/A</v>
          </cell>
          <cell r="Z600" t="e">
            <v>#N/A</v>
          </cell>
          <cell r="AC600" t="str">
            <v/>
          </cell>
          <cell r="AK600">
            <v>0</v>
          </cell>
          <cell r="AY600" t="str">
            <v>Cédula</v>
          </cell>
          <cell r="AZ600" t="e">
            <v>#N/A</v>
          </cell>
          <cell r="BA600" t="e">
            <v>#N/A</v>
          </cell>
          <cell r="BB600" t="e">
            <v>#N/A</v>
          </cell>
          <cell r="CJ600">
            <v>0</v>
          </cell>
          <cell r="CK600">
            <v>0</v>
          </cell>
          <cell r="CN600">
            <v>0</v>
          </cell>
          <cell r="CO600" t="e">
            <v>#N/A</v>
          </cell>
          <cell r="CP600" t="e">
            <v>#N/A</v>
          </cell>
          <cell r="CQ600" t="e">
            <v>#N/A</v>
          </cell>
          <cell r="CX600" t="e">
            <v>#N/A</v>
          </cell>
          <cell r="CY600">
            <v>0</v>
          </cell>
          <cell r="CZ600" t="e">
            <v>#N/A</v>
          </cell>
        </row>
        <row r="601">
          <cell r="D601" t="str">
            <v>603-2026</v>
          </cell>
          <cell r="H601" t="e">
            <v>#N/A</v>
          </cell>
          <cell r="I601" t="e">
            <v>#N/A</v>
          </cell>
          <cell r="K601">
            <v>0</v>
          </cell>
          <cell r="L601" t="e">
            <v>#N/A</v>
          </cell>
          <cell r="M601" t="e">
            <v>#N/A</v>
          </cell>
          <cell r="N601" t="e">
            <v>#N/A</v>
          </cell>
          <cell r="O601" t="e">
            <v>#N/A</v>
          </cell>
          <cell r="P601">
            <v>46192</v>
          </cell>
          <cell r="Q601" t="e">
            <v>#N/A</v>
          </cell>
          <cell r="R601" t="e">
            <v>#N/A</v>
          </cell>
          <cell r="S601" t="e">
            <v>#N/A</v>
          </cell>
          <cell r="T601" t="e">
            <v>#N/A</v>
          </cell>
          <cell r="U601" t="e">
            <v>#N/A</v>
          </cell>
          <cell r="V601" t="e">
            <v>#N/A</v>
          </cell>
          <cell r="W601" t="e">
            <v>#N/A</v>
          </cell>
          <cell r="X601" t="e">
            <v>#N/A</v>
          </cell>
          <cell r="Y601" t="e">
            <v>#N/A</v>
          </cell>
          <cell r="Z601" t="e">
            <v>#N/A</v>
          </cell>
          <cell r="AC601" t="str">
            <v/>
          </cell>
          <cell r="AK601">
            <v>0</v>
          </cell>
          <cell r="AY601" t="str">
            <v>Cédula</v>
          </cell>
          <cell r="AZ601" t="e">
            <v>#N/A</v>
          </cell>
          <cell r="BA601" t="e">
            <v>#N/A</v>
          </cell>
          <cell r="BB601" t="e">
            <v>#N/A</v>
          </cell>
          <cell r="CJ601">
            <v>0</v>
          </cell>
          <cell r="CK601">
            <v>0</v>
          </cell>
          <cell r="CN601">
            <v>0</v>
          </cell>
          <cell r="CO601" t="e">
            <v>#N/A</v>
          </cell>
          <cell r="CP601" t="e">
            <v>#N/A</v>
          </cell>
          <cell r="CQ601" t="e">
            <v>#N/A</v>
          </cell>
          <cell r="CX601" t="e">
            <v>#N/A</v>
          </cell>
          <cell r="CY601">
            <v>0</v>
          </cell>
          <cell r="CZ601" t="e">
            <v>#N/A</v>
          </cell>
        </row>
        <row r="602">
          <cell r="D602" t="str">
            <v>604-2026</v>
          </cell>
          <cell r="H602" t="e">
            <v>#N/A</v>
          </cell>
          <cell r="I602" t="e">
            <v>#N/A</v>
          </cell>
          <cell r="K602">
            <v>0</v>
          </cell>
          <cell r="L602" t="e">
            <v>#N/A</v>
          </cell>
          <cell r="M602" t="e">
            <v>#N/A</v>
          </cell>
          <cell r="N602" t="e">
            <v>#N/A</v>
          </cell>
          <cell r="O602" t="e">
            <v>#N/A</v>
          </cell>
          <cell r="P602">
            <v>46192</v>
          </cell>
          <cell r="Q602" t="e">
            <v>#N/A</v>
          </cell>
          <cell r="R602" t="e">
            <v>#N/A</v>
          </cell>
          <cell r="S602" t="e">
            <v>#N/A</v>
          </cell>
          <cell r="T602" t="e">
            <v>#N/A</v>
          </cell>
          <cell r="U602" t="e">
            <v>#N/A</v>
          </cell>
          <cell r="V602" t="e">
            <v>#N/A</v>
          </cell>
          <cell r="W602" t="e">
            <v>#N/A</v>
          </cell>
          <cell r="X602" t="e">
            <v>#N/A</v>
          </cell>
          <cell r="Y602" t="e">
            <v>#N/A</v>
          </cell>
          <cell r="Z602" t="e">
            <v>#N/A</v>
          </cell>
          <cell r="AC602" t="str">
            <v/>
          </cell>
          <cell r="AK602">
            <v>0</v>
          </cell>
          <cell r="AY602" t="str">
            <v>Cédula</v>
          </cell>
          <cell r="AZ602" t="e">
            <v>#N/A</v>
          </cell>
          <cell r="BA602" t="e">
            <v>#N/A</v>
          </cell>
          <cell r="BB602" t="e">
            <v>#N/A</v>
          </cell>
          <cell r="CJ602">
            <v>0</v>
          </cell>
          <cell r="CK602">
            <v>0</v>
          </cell>
          <cell r="CN602">
            <v>0</v>
          </cell>
          <cell r="CO602" t="e">
            <v>#N/A</v>
          </cell>
          <cell r="CP602" t="e">
            <v>#N/A</v>
          </cell>
          <cell r="CQ602" t="e">
            <v>#N/A</v>
          </cell>
          <cell r="CX602" t="e">
            <v>#N/A</v>
          </cell>
          <cell r="CY602">
            <v>0</v>
          </cell>
          <cell r="CZ602" t="e">
            <v>#N/A</v>
          </cell>
        </row>
        <row r="603">
          <cell r="D603" t="str">
            <v>605-2026</v>
          </cell>
          <cell r="H603" t="e">
            <v>#N/A</v>
          </cell>
          <cell r="I603" t="e">
            <v>#N/A</v>
          </cell>
          <cell r="K603">
            <v>0</v>
          </cell>
          <cell r="L603" t="e">
            <v>#N/A</v>
          </cell>
          <cell r="M603" t="e">
            <v>#N/A</v>
          </cell>
          <cell r="N603" t="e">
            <v>#N/A</v>
          </cell>
          <cell r="O603" t="e">
            <v>#N/A</v>
          </cell>
          <cell r="P603">
            <v>46192</v>
          </cell>
          <cell r="Q603" t="e">
            <v>#N/A</v>
          </cell>
          <cell r="R603" t="e">
            <v>#N/A</v>
          </cell>
          <cell r="S603" t="e">
            <v>#N/A</v>
          </cell>
          <cell r="T603" t="e">
            <v>#N/A</v>
          </cell>
          <cell r="U603" t="e">
            <v>#N/A</v>
          </cell>
          <cell r="V603" t="e">
            <v>#N/A</v>
          </cell>
          <cell r="W603" t="e">
            <v>#N/A</v>
          </cell>
          <cell r="X603" t="e">
            <v>#N/A</v>
          </cell>
          <cell r="Y603" t="e">
            <v>#N/A</v>
          </cell>
          <cell r="Z603" t="e">
            <v>#N/A</v>
          </cell>
          <cell r="AC603" t="str">
            <v/>
          </cell>
          <cell r="AK603">
            <v>0</v>
          </cell>
          <cell r="AY603" t="str">
            <v>Cédula</v>
          </cell>
          <cell r="AZ603" t="e">
            <v>#N/A</v>
          </cell>
          <cell r="BA603" t="e">
            <v>#N/A</v>
          </cell>
          <cell r="BB603" t="e">
            <v>#N/A</v>
          </cell>
          <cell r="CJ603">
            <v>0</v>
          </cell>
          <cell r="CK603">
            <v>0</v>
          </cell>
          <cell r="CN603">
            <v>0</v>
          </cell>
          <cell r="CO603" t="e">
            <v>#N/A</v>
          </cell>
          <cell r="CP603" t="e">
            <v>#N/A</v>
          </cell>
          <cell r="CQ603" t="e">
            <v>#N/A</v>
          </cell>
          <cell r="CX603" t="e">
            <v>#N/A</v>
          </cell>
          <cell r="CY603">
            <v>0</v>
          </cell>
          <cell r="CZ603" t="e">
            <v>#N/A</v>
          </cell>
        </row>
        <row r="604">
          <cell r="D604" t="str">
            <v>606-2026</v>
          </cell>
          <cell r="H604" t="e">
            <v>#N/A</v>
          </cell>
          <cell r="I604" t="e">
            <v>#N/A</v>
          </cell>
          <cell r="K604">
            <v>0</v>
          </cell>
          <cell r="L604" t="e">
            <v>#N/A</v>
          </cell>
          <cell r="M604" t="e">
            <v>#N/A</v>
          </cell>
          <cell r="N604" t="e">
            <v>#N/A</v>
          </cell>
          <cell r="O604" t="e">
            <v>#N/A</v>
          </cell>
          <cell r="P604">
            <v>46192</v>
          </cell>
          <cell r="Q604" t="e">
            <v>#N/A</v>
          </cell>
          <cell r="R604" t="e">
            <v>#N/A</v>
          </cell>
          <cell r="S604" t="e">
            <v>#N/A</v>
          </cell>
          <cell r="T604" t="e">
            <v>#N/A</v>
          </cell>
          <cell r="U604" t="e">
            <v>#N/A</v>
          </cell>
          <cell r="V604" t="e">
            <v>#N/A</v>
          </cell>
          <cell r="W604" t="e">
            <v>#N/A</v>
          </cell>
          <cell r="X604" t="e">
            <v>#N/A</v>
          </cell>
          <cell r="Y604" t="e">
            <v>#N/A</v>
          </cell>
          <cell r="Z604" t="e">
            <v>#N/A</v>
          </cell>
          <cell r="AC604" t="str">
            <v/>
          </cell>
          <cell r="AK604">
            <v>0</v>
          </cell>
          <cell r="AY604" t="str">
            <v>Cédula</v>
          </cell>
          <cell r="AZ604" t="e">
            <v>#N/A</v>
          </cell>
          <cell r="BA604" t="e">
            <v>#N/A</v>
          </cell>
          <cell r="BB604" t="e">
            <v>#N/A</v>
          </cell>
          <cell r="CJ604">
            <v>0</v>
          </cell>
          <cell r="CK604">
            <v>0</v>
          </cell>
          <cell r="CN604">
            <v>0</v>
          </cell>
          <cell r="CO604" t="e">
            <v>#N/A</v>
          </cell>
          <cell r="CP604" t="e">
            <v>#N/A</v>
          </cell>
          <cell r="CQ604" t="e">
            <v>#N/A</v>
          </cell>
          <cell r="CX604" t="e">
            <v>#N/A</v>
          </cell>
          <cell r="CY604">
            <v>0</v>
          </cell>
          <cell r="CZ604" t="e">
            <v>#N/A</v>
          </cell>
        </row>
        <row r="605">
          <cell r="D605" t="str">
            <v>607-2026</v>
          </cell>
          <cell r="H605" t="e">
            <v>#N/A</v>
          </cell>
          <cell r="I605" t="e">
            <v>#N/A</v>
          </cell>
          <cell r="K605">
            <v>0</v>
          </cell>
          <cell r="L605" t="e">
            <v>#N/A</v>
          </cell>
          <cell r="M605" t="e">
            <v>#N/A</v>
          </cell>
          <cell r="N605" t="e">
            <v>#N/A</v>
          </cell>
          <cell r="O605" t="e">
            <v>#N/A</v>
          </cell>
          <cell r="P605">
            <v>46192</v>
          </cell>
          <cell r="Q605" t="e">
            <v>#N/A</v>
          </cell>
          <cell r="R605" t="e">
            <v>#N/A</v>
          </cell>
          <cell r="S605" t="e">
            <v>#N/A</v>
          </cell>
          <cell r="T605" t="e">
            <v>#N/A</v>
          </cell>
          <cell r="U605" t="e">
            <v>#N/A</v>
          </cell>
          <cell r="V605" t="e">
            <v>#N/A</v>
          </cell>
          <cell r="W605" t="e">
            <v>#N/A</v>
          </cell>
          <cell r="X605" t="e">
            <v>#N/A</v>
          </cell>
          <cell r="Y605" t="e">
            <v>#N/A</v>
          </cell>
          <cell r="Z605" t="e">
            <v>#N/A</v>
          </cell>
          <cell r="AC605" t="str">
            <v/>
          </cell>
          <cell r="AK605">
            <v>0</v>
          </cell>
          <cell r="AY605" t="str">
            <v>Cédula</v>
          </cell>
          <cell r="AZ605" t="e">
            <v>#N/A</v>
          </cell>
          <cell r="BA605" t="e">
            <v>#N/A</v>
          </cell>
          <cell r="BB605" t="e">
            <v>#N/A</v>
          </cell>
          <cell r="CJ605">
            <v>0</v>
          </cell>
          <cell r="CK605">
            <v>0</v>
          </cell>
          <cell r="CN605">
            <v>0</v>
          </cell>
          <cell r="CO605" t="e">
            <v>#N/A</v>
          </cell>
          <cell r="CP605" t="e">
            <v>#N/A</v>
          </cell>
          <cell r="CQ605" t="e">
            <v>#N/A</v>
          </cell>
          <cell r="CX605" t="e">
            <v>#N/A</v>
          </cell>
          <cell r="CY605">
            <v>0</v>
          </cell>
          <cell r="CZ605" t="e">
            <v>#N/A</v>
          </cell>
        </row>
        <row r="606">
          <cell r="D606" t="str">
            <v>608-2026</v>
          </cell>
          <cell r="H606" t="e">
            <v>#N/A</v>
          </cell>
          <cell r="I606" t="e">
            <v>#N/A</v>
          </cell>
          <cell r="K606">
            <v>0</v>
          </cell>
          <cell r="L606" t="e">
            <v>#N/A</v>
          </cell>
          <cell r="M606" t="e">
            <v>#N/A</v>
          </cell>
          <cell r="N606" t="e">
            <v>#N/A</v>
          </cell>
          <cell r="O606" t="e">
            <v>#N/A</v>
          </cell>
          <cell r="P606">
            <v>46192</v>
          </cell>
          <cell r="Q606" t="e">
            <v>#N/A</v>
          </cell>
          <cell r="R606" t="e">
            <v>#N/A</v>
          </cell>
          <cell r="S606" t="e">
            <v>#N/A</v>
          </cell>
          <cell r="T606" t="e">
            <v>#N/A</v>
          </cell>
          <cell r="U606" t="e">
            <v>#N/A</v>
          </cell>
          <cell r="V606" t="e">
            <v>#N/A</v>
          </cell>
          <cell r="W606" t="e">
            <v>#N/A</v>
          </cell>
          <cell r="X606" t="e">
            <v>#N/A</v>
          </cell>
          <cell r="Y606" t="e">
            <v>#N/A</v>
          </cell>
          <cell r="Z606" t="e">
            <v>#N/A</v>
          </cell>
          <cell r="AC606" t="str">
            <v/>
          </cell>
          <cell r="AK606">
            <v>0</v>
          </cell>
          <cell r="AY606" t="str">
            <v>Cédula</v>
          </cell>
          <cell r="AZ606" t="e">
            <v>#N/A</v>
          </cell>
          <cell r="BA606" t="e">
            <v>#N/A</v>
          </cell>
          <cell r="BB606" t="e">
            <v>#N/A</v>
          </cell>
          <cell r="CJ606">
            <v>0</v>
          </cell>
          <cell r="CK606">
            <v>0</v>
          </cell>
          <cell r="CN606">
            <v>0</v>
          </cell>
          <cell r="CO606" t="e">
            <v>#N/A</v>
          </cell>
          <cell r="CP606" t="e">
            <v>#N/A</v>
          </cell>
          <cell r="CQ606" t="e">
            <v>#N/A</v>
          </cell>
          <cell r="CX606" t="e">
            <v>#N/A</v>
          </cell>
          <cell r="CY606">
            <v>0</v>
          </cell>
          <cell r="CZ606" t="e">
            <v>#N/A</v>
          </cell>
        </row>
        <row r="607">
          <cell r="D607" t="str">
            <v>609-2026</v>
          </cell>
          <cell r="H607" t="e">
            <v>#N/A</v>
          </cell>
          <cell r="I607" t="e">
            <v>#N/A</v>
          </cell>
          <cell r="K607">
            <v>0</v>
          </cell>
          <cell r="L607" t="e">
            <v>#N/A</v>
          </cell>
          <cell r="M607" t="e">
            <v>#N/A</v>
          </cell>
          <cell r="N607" t="e">
            <v>#N/A</v>
          </cell>
          <cell r="O607" t="e">
            <v>#N/A</v>
          </cell>
          <cell r="P607">
            <v>46192</v>
          </cell>
          <cell r="Q607" t="e">
            <v>#N/A</v>
          </cell>
          <cell r="R607" t="e">
            <v>#N/A</v>
          </cell>
          <cell r="S607" t="e">
            <v>#N/A</v>
          </cell>
          <cell r="T607" t="e">
            <v>#N/A</v>
          </cell>
          <cell r="U607" t="e">
            <v>#N/A</v>
          </cell>
          <cell r="V607" t="e">
            <v>#N/A</v>
          </cell>
          <cell r="W607" t="e">
            <v>#N/A</v>
          </cell>
          <cell r="X607" t="e">
            <v>#N/A</v>
          </cell>
          <cell r="Y607" t="e">
            <v>#N/A</v>
          </cell>
          <cell r="Z607" t="e">
            <v>#N/A</v>
          </cell>
          <cell r="AC607" t="str">
            <v/>
          </cell>
          <cell r="AK607">
            <v>0</v>
          </cell>
          <cell r="AY607" t="str">
            <v>Cédula</v>
          </cell>
          <cell r="AZ607" t="e">
            <v>#N/A</v>
          </cell>
          <cell r="BA607" t="e">
            <v>#N/A</v>
          </cell>
          <cell r="BB607" t="e">
            <v>#N/A</v>
          </cell>
          <cell r="CJ607">
            <v>0</v>
          </cell>
          <cell r="CK607">
            <v>0</v>
          </cell>
          <cell r="CN607">
            <v>0</v>
          </cell>
          <cell r="CO607" t="e">
            <v>#N/A</v>
          </cell>
          <cell r="CP607" t="e">
            <v>#N/A</v>
          </cell>
          <cell r="CQ607" t="e">
            <v>#N/A</v>
          </cell>
          <cell r="CX607" t="e">
            <v>#N/A</v>
          </cell>
          <cell r="CY607">
            <v>0</v>
          </cell>
          <cell r="CZ607" t="e">
            <v>#N/A</v>
          </cell>
        </row>
        <row r="608">
          <cell r="D608" t="str">
            <v>610-2026</v>
          </cell>
          <cell r="H608" t="e">
            <v>#N/A</v>
          </cell>
          <cell r="I608" t="e">
            <v>#N/A</v>
          </cell>
          <cell r="K608">
            <v>0</v>
          </cell>
          <cell r="L608" t="e">
            <v>#N/A</v>
          </cell>
          <cell r="M608" t="e">
            <v>#N/A</v>
          </cell>
          <cell r="N608" t="e">
            <v>#N/A</v>
          </cell>
          <cell r="O608" t="e">
            <v>#N/A</v>
          </cell>
          <cell r="P608">
            <v>46192</v>
          </cell>
          <cell r="Q608" t="e">
            <v>#N/A</v>
          </cell>
          <cell r="R608" t="e">
            <v>#N/A</v>
          </cell>
          <cell r="S608" t="e">
            <v>#N/A</v>
          </cell>
          <cell r="T608" t="e">
            <v>#N/A</v>
          </cell>
          <cell r="U608" t="e">
            <v>#N/A</v>
          </cell>
          <cell r="V608" t="e">
            <v>#N/A</v>
          </cell>
          <cell r="W608" t="e">
            <v>#N/A</v>
          </cell>
          <cell r="X608" t="e">
            <v>#N/A</v>
          </cell>
          <cell r="Y608" t="e">
            <v>#N/A</v>
          </cell>
          <cell r="Z608" t="e">
            <v>#N/A</v>
          </cell>
          <cell r="AC608" t="str">
            <v/>
          </cell>
          <cell r="AK608">
            <v>0</v>
          </cell>
          <cell r="AY608" t="str">
            <v>Cédula</v>
          </cell>
          <cell r="AZ608" t="e">
            <v>#N/A</v>
          </cell>
          <cell r="BA608" t="e">
            <v>#N/A</v>
          </cell>
          <cell r="BB608" t="e">
            <v>#N/A</v>
          </cell>
          <cell r="CJ608">
            <v>0</v>
          </cell>
          <cell r="CK608">
            <v>0</v>
          </cell>
          <cell r="CN608">
            <v>0</v>
          </cell>
          <cell r="CO608" t="e">
            <v>#N/A</v>
          </cell>
          <cell r="CP608" t="e">
            <v>#N/A</v>
          </cell>
          <cell r="CQ608" t="e">
            <v>#N/A</v>
          </cell>
          <cell r="CX608" t="e">
            <v>#N/A</v>
          </cell>
          <cell r="CY608">
            <v>0</v>
          </cell>
          <cell r="CZ608" t="e">
            <v>#N/A</v>
          </cell>
        </row>
        <row r="609">
          <cell r="D609" t="str">
            <v>611-2026</v>
          </cell>
          <cell r="H609" t="e">
            <v>#N/A</v>
          </cell>
          <cell r="I609" t="e">
            <v>#N/A</v>
          </cell>
          <cell r="K609">
            <v>0</v>
          </cell>
          <cell r="L609" t="e">
            <v>#N/A</v>
          </cell>
          <cell r="M609" t="e">
            <v>#N/A</v>
          </cell>
          <cell r="N609" t="e">
            <v>#N/A</v>
          </cell>
          <cell r="O609" t="e">
            <v>#N/A</v>
          </cell>
          <cell r="P609">
            <v>46192</v>
          </cell>
          <cell r="Q609" t="e">
            <v>#N/A</v>
          </cell>
          <cell r="R609" t="e">
            <v>#N/A</v>
          </cell>
          <cell r="S609" t="e">
            <v>#N/A</v>
          </cell>
          <cell r="T609" t="e">
            <v>#N/A</v>
          </cell>
          <cell r="U609" t="e">
            <v>#N/A</v>
          </cell>
          <cell r="V609" t="e">
            <v>#N/A</v>
          </cell>
          <cell r="W609" t="e">
            <v>#N/A</v>
          </cell>
          <cell r="X609" t="e">
            <v>#N/A</v>
          </cell>
          <cell r="Y609" t="e">
            <v>#N/A</v>
          </cell>
          <cell r="Z609" t="e">
            <v>#N/A</v>
          </cell>
          <cell r="AC609" t="str">
            <v/>
          </cell>
          <cell r="AK609">
            <v>0</v>
          </cell>
          <cell r="AY609" t="str">
            <v>Cédula</v>
          </cell>
          <cell r="AZ609" t="e">
            <v>#N/A</v>
          </cell>
          <cell r="BA609" t="e">
            <v>#N/A</v>
          </cell>
          <cell r="BB609" t="e">
            <v>#N/A</v>
          </cell>
          <cell r="CJ609">
            <v>0</v>
          </cell>
          <cell r="CK609">
            <v>0</v>
          </cell>
          <cell r="CN609">
            <v>0</v>
          </cell>
          <cell r="CO609" t="e">
            <v>#N/A</v>
          </cell>
          <cell r="CP609" t="e">
            <v>#N/A</v>
          </cell>
          <cell r="CQ609" t="e">
            <v>#N/A</v>
          </cell>
          <cell r="CX609" t="e">
            <v>#N/A</v>
          </cell>
          <cell r="CY609">
            <v>0</v>
          </cell>
          <cell r="CZ609" t="e">
            <v>#N/A</v>
          </cell>
        </row>
        <row r="610">
          <cell r="D610" t="str">
            <v>612-2026</v>
          </cell>
          <cell r="H610" t="e">
            <v>#N/A</v>
          </cell>
          <cell r="I610" t="e">
            <v>#N/A</v>
          </cell>
          <cell r="K610">
            <v>0</v>
          </cell>
          <cell r="L610" t="e">
            <v>#N/A</v>
          </cell>
          <cell r="M610" t="e">
            <v>#N/A</v>
          </cell>
          <cell r="N610" t="e">
            <v>#N/A</v>
          </cell>
          <cell r="O610" t="e">
            <v>#N/A</v>
          </cell>
          <cell r="P610">
            <v>46192</v>
          </cell>
          <cell r="Q610" t="e">
            <v>#N/A</v>
          </cell>
          <cell r="R610" t="e">
            <v>#N/A</v>
          </cell>
          <cell r="S610" t="e">
            <v>#N/A</v>
          </cell>
          <cell r="T610" t="e">
            <v>#N/A</v>
          </cell>
          <cell r="U610" t="e">
            <v>#N/A</v>
          </cell>
          <cell r="V610" t="e">
            <v>#N/A</v>
          </cell>
          <cell r="W610" t="e">
            <v>#N/A</v>
          </cell>
          <cell r="X610" t="e">
            <v>#N/A</v>
          </cell>
          <cell r="Y610" t="e">
            <v>#N/A</v>
          </cell>
          <cell r="Z610" t="e">
            <v>#N/A</v>
          </cell>
          <cell r="AC610" t="str">
            <v/>
          </cell>
          <cell r="AK610">
            <v>0</v>
          </cell>
          <cell r="AY610" t="str">
            <v>Cédula</v>
          </cell>
          <cell r="AZ610" t="e">
            <v>#N/A</v>
          </cell>
          <cell r="BA610" t="e">
            <v>#N/A</v>
          </cell>
          <cell r="BB610" t="e">
            <v>#N/A</v>
          </cell>
          <cell r="CJ610">
            <v>0</v>
          </cell>
          <cell r="CK610">
            <v>0</v>
          </cell>
          <cell r="CN610">
            <v>0</v>
          </cell>
          <cell r="CO610" t="e">
            <v>#N/A</v>
          </cell>
          <cell r="CP610" t="e">
            <v>#N/A</v>
          </cell>
          <cell r="CQ610" t="e">
            <v>#N/A</v>
          </cell>
          <cell r="CX610" t="e">
            <v>#N/A</v>
          </cell>
          <cell r="CY610">
            <v>0</v>
          </cell>
          <cell r="CZ610" t="e">
            <v>#N/A</v>
          </cell>
        </row>
        <row r="611">
          <cell r="D611" t="str">
            <v>613-2026</v>
          </cell>
          <cell r="H611" t="e">
            <v>#N/A</v>
          </cell>
          <cell r="I611" t="e">
            <v>#N/A</v>
          </cell>
          <cell r="K611">
            <v>0</v>
          </cell>
          <cell r="L611" t="e">
            <v>#N/A</v>
          </cell>
          <cell r="M611" t="e">
            <v>#N/A</v>
          </cell>
          <cell r="N611" t="e">
            <v>#N/A</v>
          </cell>
          <cell r="O611" t="e">
            <v>#N/A</v>
          </cell>
          <cell r="P611">
            <v>46192</v>
          </cell>
          <cell r="Q611" t="e">
            <v>#N/A</v>
          </cell>
          <cell r="R611" t="e">
            <v>#N/A</v>
          </cell>
          <cell r="S611" t="e">
            <v>#N/A</v>
          </cell>
          <cell r="T611" t="e">
            <v>#N/A</v>
          </cell>
          <cell r="U611" t="e">
            <v>#N/A</v>
          </cell>
          <cell r="V611" t="e">
            <v>#N/A</v>
          </cell>
          <cell r="W611" t="e">
            <v>#N/A</v>
          </cell>
          <cell r="X611" t="e">
            <v>#N/A</v>
          </cell>
          <cell r="Y611" t="e">
            <v>#N/A</v>
          </cell>
          <cell r="Z611" t="e">
            <v>#N/A</v>
          </cell>
          <cell r="AC611" t="str">
            <v/>
          </cell>
          <cell r="AK611">
            <v>0</v>
          </cell>
          <cell r="AY611" t="str">
            <v>Cédula</v>
          </cell>
          <cell r="AZ611" t="e">
            <v>#N/A</v>
          </cell>
          <cell r="BA611" t="e">
            <v>#N/A</v>
          </cell>
          <cell r="BB611" t="e">
            <v>#N/A</v>
          </cell>
          <cell r="CJ611">
            <v>0</v>
          </cell>
          <cell r="CK611">
            <v>0</v>
          </cell>
          <cell r="CN611">
            <v>0</v>
          </cell>
          <cell r="CO611" t="e">
            <v>#N/A</v>
          </cell>
          <cell r="CP611" t="e">
            <v>#N/A</v>
          </cell>
          <cell r="CQ611" t="e">
            <v>#N/A</v>
          </cell>
          <cell r="CX611" t="e">
            <v>#N/A</v>
          </cell>
          <cell r="CY611">
            <v>0</v>
          </cell>
          <cell r="CZ611" t="e">
            <v>#N/A</v>
          </cell>
        </row>
        <row r="612">
          <cell r="D612" t="str">
            <v>614-2026</v>
          </cell>
          <cell r="H612" t="e">
            <v>#N/A</v>
          </cell>
          <cell r="I612" t="e">
            <v>#N/A</v>
          </cell>
          <cell r="K612">
            <v>0</v>
          </cell>
          <cell r="L612" t="e">
            <v>#N/A</v>
          </cell>
          <cell r="M612" t="e">
            <v>#N/A</v>
          </cell>
          <cell r="N612" t="e">
            <v>#N/A</v>
          </cell>
          <cell r="O612" t="e">
            <v>#N/A</v>
          </cell>
          <cell r="P612">
            <v>46192</v>
          </cell>
          <cell r="Q612" t="e">
            <v>#N/A</v>
          </cell>
          <cell r="R612" t="e">
            <v>#N/A</v>
          </cell>
          <cell r="S612" t="e">
            <v>#N/A</v>
          </cell>
          <cell r="T612" t="e">
            <v>#N/A</v>
          </cell>
          <cell r="U612" t="e">
            <v>#N/A</v>
          </cell>
          <cell r="V612" t="e">
            <v>#N/A</v>
          </cell>
          <cell r="W612" t="e">
            <v>#N/A</v>
          </cell>
          <cell r="X612" t="e">
            <v>#N/A</v>
          </cell>
          <cell r="Y612" t="e">
            <v>#N/A</v>
          </cell>
          <cell r="Z612" t="e">
            <v>#N/A</v>
          </cell>
          <cell r="AC612" t="str">
            <v/>
          </cell>
          <cell r="AK612">
            <v>0</v>
          </cell>
          <cell r="AY612" t="str">
            <v>Cédula</v>
          </cell>
          <cell r="AZ612" t="e">
            <v>#N/A</v>
          </cell>
          <cell r="BA612" t="e">
            <v>#N/A</v>
          </cell>
          <cell r="BB612" t="e">
            <v>#N/A</v>
          </cell>
          <cell r="CJ612">
            <v>0</v>
          </cell>
          <cell r="CK612">
            <v>0</v>
          </cell>
          <cell r="CN612">
            <v>0</v>
          </cell>
          <cell r="CO612" t="e">
            <v>#N/A</v>
          </cell>
          <cell r="CP612" t="e">
            <v>#N/A</v>
          </cell>
          <cell r="CQ612" t="e">
            <v>#N/A</v>
          </cell>
          <cell r="CX612" t="e">
            <v>#N/A</v>
          </cell>
          <cell r="CY612">
            <v>0</v>
          </cell>
          <cell r="CZ612" t="e">
            <v>#N/A</v>
          </cell>
        </row>
        <row r="613">
          <cell r="D613" t="str">
            <v>615-2026</v>
          </cell>
          <cell r="H613" t="e">
            <v>#N/A</v>
          </cell>
          <cell r="I613" t="e">
            <v>#N/A</v>
          </cell>
          <cell r="K613">
            <v>0</v>
          </cell>
          <cell r="L613" t="e">
            <v>#N/A</v>
          </cell>
          <cell r="M613" t="e">
            <v>#N/A</v>
          </cell>
          <cell r="N613" t="e">
            <v>#N/A</v>
          </cell>
          <cell r="O613" t="e">
            <v>#N/A</v>
          </cell>
          <cell r="P613">
            <v>46192</v>
          </cell>
          <cell r="Q613" t="e">
            <v>#N/A</v>
          </cell>
          <cell r="R613" t="e">
            <v>#N/A</v>
          </cell>
          <cell r="S613" t="e">
            <v>#N/A</v>
          </cell>
          <cell r="T613" t="e">
            <v>#N/A</v>
          </cell>
          <cell r="U613" t="e">
            <v>#N/A</v>
          </cell>
          <cell r="V613" t="e">
            <v>#N/A</v>
          </cell>
          <cell r="W613" t="e">
            <v>#N/A</v>
          </cell>
          <cell r="X613" t="e">
            <v>#N/A</v>
          </cell>
          <cell r="Y613" t="e">
            <v>#N/A</v>
          </cell>
          <cell r="Z613" t="e">
            <v>#N/A</v>
          </cell>
          <cell r="AC613" t="str">
            <v/>
          </cell>
          <cell r="AK613">
            <v>0</v>
          </cell>
          <cell r="AY613" t="str">
            <v>Cédula</v>
          </cell>
          <cell r="AZ613" t="e">
            <v>#N/A</v>
          </cell>
          <cell r="BA613" t="e">
            <v>#N/A</v>
          </cell>
          <cell r="BB613" t="e">
            <v>#N/A</v>
          </cell>
          <cell r="CJ613">
            <v>0</v>
          </cell>
          <cell r="CK613">
            <v>0</v>
          </cell>
          <cell r="CN613">
            <v>0</v>
          </cell>
          <cell r="CO613" t="e">
            <v>#N/A</v>
          </cell>
          <cell r="CP613" t="e">
            <v>#N/A</v>
          </cell>
          <cell r="CQ613" t="e">
            <v>#N/A</v>
          </cell>
          <cell r="CX613" t="e">
            <v>#N/A</v>
          </cell>
          <cell r="CY613">
            <v>0</v>
          </cell>
          <cell r="CZ613" t="e">
            <v>#N/A</v>
          </cell>
        </row>
        <row r="614">
          <cell r="D614" t="str">
            <v>616-2026</v>
          </cell>
          <cell r="H614" t="e">
            <v>#N/A</v>
          </cell>
          <cell r="I614" t="e">
            <v>#N/A</v>
          </cell>
          <cell r="K614">
            <v>0</v>
          </cell>
          <cell r="L614" t="e">
            <v>#N/A</v>
          </cell>
          <cell r="M614" t="e">
            <v>#N/A</v>
          </cell>
          <cell r="N614" t="e">
            <v>#N/A</v>
          </cell>
          <cell r="O614" t="e">
            <v>#N/A</v>
          </cell>
          <cell r="P614">
            <v>46192</v>
          </cell>
          <cell r="Q614" t="e">
            <v>#N/A</v>
          </cell>
          <cell r="R614" t="e">
            <v>#N/A</v>
          </cell>
          <cell r="S614" t="e">
            <v>#N/A</v>
          </cell>
          <cell r="T614" t="e">
            <v>#N/A</v>
          </cell>
          <cell r="U614" t="e">
            <v>#N/A</v>
          </cell>
          <cell r="V614" t="e">
            <v>#N/A</v>
          </cell>
          <cell r="W614" t="e">
            <v>#N/A</v>
          </cell>
          <cell r="X614" t="e">
            <v>#N/A</v>
          </cell>
          <cell r="Y614" t="e">
            <v>#N/A</v>
          </cell>
          <cell r="Z614" t="e">
            <v>#N/A</v>
          </cell>
          <cell r="AC614" t="str">
            <v/>
          </cell>
          <cell r="AK614">
            <v>0</v>
          </cell>
          <cell r="AY614" t="str">
            <v>Cédula</v>
          </cell>
          <cell r="AZ614" t="e">
            <v>#N/A</v>
          </cell>
          <cell r="BA614" t="e">
            <v>#N/A</v>
          </cell>
          <cell r="BB614" t="e">
            <v>#N/A</v>
          </cell>
          <cell r="CJ614">
            <v>0</v>
          </cell>
          <cell r="CK614">
            <v>0</v>
          </cell>
          <cell r="CN614">
            <v>0</v>
          </cell>
          <cell r="CO614" t="e">
            <v>#N/A</v>
          </cell>
          <cell r="CP614" t="e">
            <v>#N/A</v>
          </cell>
          <cell r="CQ614" t="e">
            <v>#N/A</v>
          </cell>
          <cell r="CX614" t="e">
            <v>#N/A</v>
          </cell>
          <cell r="CY614">
            <v>0</v>
          </cell>
          <cell r="CZ614" t="e">
            <v>#N/A</v>
          </cell>
        </row>
        <row r="615">
          <cell r="D615" t="str">
            <v>617-2026</v>
          </cell>
          <cell r="H615" t="e">
            <v>#N/A</v>
          </cell>
          <cell r="I615" t="e">
            <v>#N/A</v>
          </cell>
          <cell r="K615">
            <v>0</v>
          </cell>
          <cell r="L615" t="e">
            <v>#N/A</v>
          </cell>
          <cell r="M615" t="e">
            <v>#N/A</v>
          </cell>
          <cell r="N615" t="e">
            <v>#N/A</v>
          </cell>
          <cell r="O615" t="e">
            <v>#N/A</v>
          </cell>
          <cell r="P615">
            <v>46192</v>
          </cell>
          <cell r="Q615" t="e">
            <v>#N/A</v>
          </cell>
          <cell r="R615" t="e">
            <v>#N/A</v>
          </cell>
          <cell r="S615" t="e">
            <v>#N/A</v>
          </cell>
          <cell r="T615" t="e">
            <v>#N/A</v>
          </cell>
          <cell r="U615" t="e">
            <v>#N/A</v>
          </cell>
          <cell r="V615" t="e">
            <v>#N/A</v>
          </cell>
          <cell r="W615" t="e">
            <v>#N/A</v>
          </cell>
          <cell r="X615" t="e">
            <v>#N/A</v>
          </cell>
          <cell r="Y615" t="e">
            <v>#N/A</v>
          </cell>
          <cell r="Z615" t="e">
            <v>#N/A</v>
          </cell>
          <cell r="AC615" t="str">
            <v/>
          </cell>
          <cell r="AK615">
            <v>0</v>
          </cell>
          <cell r="AY615" t="str">
            <v>Cédula</v>
          </cell>
          <cell r="AZ615" t="e">
            <v>#N/A</v>
          </cell>
          <cell r="BA615" t="e">
            <v>#N/A</v>
          </cell>
          <cell r="BB615" t="e">
            <v>#N/A</v>
          </cell>
          <cell r="CJ615">
            <v>0</v>
          </cell>
          <cell r="CK615">
            <v>0</v>
          </cell>
          <cell r="CN615">
            <v>0</v>
          </cell>
          <cell r="CO615" t="e">
            <v>#N/A</v>
          </cell>
          <cell r="CP615" t="e">
            <v>#N/A</v>
          </cell>
          <cell r="CQ615" t="e">
            <v>#N/A</v>
          </cell>
          <cell r="CX615" t="e">
            <v>#N/A</v>
          </cell>
          <cell r="CY615">
            <v>0</v>
          </cell>
          <cell r="CZ615" t="e">
            <v>#N/A</v>
          </cell>
        </row>
        <row r="616">
          <cell r="D616" t="str">
            <v>618-2026</v>
          </cell>
          <cell r="H616" t="e">
            <v>#N/A</v>
          </cell>
          <cell r="I616" t="e">
            <v>#N/A</v>
          </cell>
          <cell r="K616">
            <v>0</v>
          </cell>
          <cell r="L616" t="e">
            <v>#N/A</v>
          </cell>
          <cell r="M616" t="e">
            <v>#N/A</v>
          </cell>
          <cell r="N616" t="e">
            <v>#N/A</v>
          </cell>
          <cell r="O616" t="e">
            <v>#N/A</v>
          </cell>
          <cell r="P616">
            <v>46192</v>
          </cell>
          <cell r="Q616" t="e">
            <v>#N/A</v>
          </cell>
          <cell r="R616" t="e">
            <v>#N/A</v>
          </cell>
          <cell r="S616" t="e">
            <v>#N/A</v>
          </cell>
          <cell r="T616" t="e">
            <v>#N/A</v>
          </cell>
          <cell r="U616" t="e">
            <v>#N/A</v>
          </cell>
          <cell r="V616" t="e">
            <v>#N/A</v>
          </cell>
          <cell r="W616" t="e">
            <v>#N/A</v>
          </cell>
          <cell r="X616" t="e">
            <v>#N/A</v>
          </cell>
          <cell r="Y616" t="e">
            <v>#N/A</v>
          </cell>
          <cell r="Z616" t="e">
            <v>#N/A</v>
          </cell>
          <cell r="AC616" t="str">
            <v/>
          </cell>
          <cell r="AK616">
            <v>0</v>
          </cell>
          <cell r="AY616" t="str">
            <v>Cédula</v>
          </cell>
          <cell r="AZ616" t="e">
            <v>#N/A</v>
          </cell>
          <cell r="BA616" t="e">
            <v>#N/A</v>
          </cell>
          <cell r="BB616" t="e">
            <v>#N/A</v>
          </cell>
          <cell r="CJ616">
            <v>0</v>
          </cell>
          <cell r="CK616">
            <v>0</v>
          </cell>
          <cell r="CN616">
            <v>0</v>
          </cell>
          <cell r="CO616" t="e">
            <v>#N/A</v>
          </cell>
          <cell r="CP616" t="e">
            <v>#N/A</v>
          </cell>
          <cell r="CQ616" t="e">
            <v>#N/A</v>
          </cell>
          <cell r="CX616" t="e">
            <v>#N/A</v>
          </cell>
          <cell r="CY616">
            <v>0</v>
          </cell>
          <cell r="CZ616" t="e">
            <v>#N/A</v>
          </cell>
        </row>
        <row r="617">
          <cell r="D617" t="str">
            <v>619-2026</v>
          </cell>
          <cell r="H617" t="e">
            <v>#N/A</v>
          </cell>
          <cell r="I617" t="e">
            <v>#N/A</v>
          </cell>
          <cell r="K617">
            <v>0</v>
          </cell>
          <cell r="L617" t="e">
            <v>#N/A</v>
          </cell>
          <cell r="M617" t="e">
            <v>#N/A</v>
          </cell>
          <cell r="N617" t="e">
            <v>#N/A</v>
          </cell>
          <cell r="O617" t="e">
            <v>#N/A</v>
          </cell>
          <cell r="P617">
            <v>46192</v>
          </cell>
          <cell r="Q617" t="e">
            <v>#N/A</v>
          </cell>
          <cell r="R617" t="e">
            <v>#N/A</v>
          </cell>
          <cell r="S617" t="e">
            <v>#N/A</v>
          </cell>
          <cell r="T617" t="e">
            <v>#N/A</v>
          </cell>
          <cell r="U617" t="e">
            <v>#N/A</v>
          </cell>
          <cell r="V617" t="e">
            <v>#N/A</v>
          </cell>
          <cell r="W617" t="e">
            <v>#N/A</v>
          </cell>
          <cell r="X617" t="e">
            <v>#N/A</v>
          </cell>
          <cell r="Y617" t="e">
            <v>#N/A</v>
          </cell>
          <cell r="Z617" t="e">
            <v>#N/A</v>
          </cell>
          <cell r="AC617" t="str">
            <v/>
          </cell>
          <cell r="AK617">
            <v>0</v>
          </cell>
          <cell r="AY617" t="str">
            <v>Cédula</v>
          </cell>
          <cell r="AZ617" t="e">
            <v>#N/A</v>
          </cell>
          <cell r="BA617" t="e">
            <v>#N/A</v>
          </cell>
          <cell r="BB617" t="e">
            <v>#N/A</v>
          </cell>
          <cell r="CJ617">
            <v>0</v>
          </cell>
          <cell r="CK617">
            <v>0</v>
          </cell>
          <cell r="CN617">
            <v>0</v>
          </cell>
          <cell r="CO617" t="e">
            <v>#N/A</v>
          </cell>
          <cell r="CP617" t="e">
            <v>#N/A</v>
          </cell>
          <cell r="CQ617" t="e">
            <v>#N/A</v>
          </cell>
          <cell r="CX617" t="e">
            <v>#N/A</v>
          </cell>
          <cell r="CY617">
            <v>0</v>
          </cell>
          <cell r="CZ617" t="e">
            <v>#N/A</v>
          </cell>
        </row>
        <row r="618">
          <cell r="D618" t="str">
            <v>620-2026</v>
          </cell>
          <cell r="H618" t="e">
            <v>#N/A</v>
          </cell>
          <cell r="I618" t="e">
            <v>#N/A</v>
          </cell>
          <cell r="K618">
            <v>0</v>
          </cell>
          <cell r="L618" t="e">
            <v>#N/A</v>
          </cell>
          <cell r="M618" t="e">
            <v>#N/A</v>
          </cell>
          <cell r="N618" t="e">
            <v>#N/A</v>
          </cell>
          <cell r="O618" t="e">
            <v>#N/A</v>
          </cell>
          <cell r="P618">
            <v>46192</v>
          </cell>
          <cell r="Q618" t="e">
            <v>#N/A</v>
          </cell>
          <cell r="R618" t="e">
            <v>#N/A</v>
          </cell>
          <cell r="S618" t="e">
            <v>#N/A</v>
          </cell>
          <cell r="T618" t="e">
            <v>#N/A</v>
          </cell>
          <cell r="U618" t="e">
            <v>#N/A</v>
          </cell>
          <cell r="V618" t="e">
            <v>#N/A</v>
          </cell>
          <cell r="W618" t="e">
            <v>#N/A</v>
          </cell>
          <cell r="X618" t="e">
            <v>#N/A</v>
          </cell>
          <cell r="Y618" t="e">
            <v>#N/A</v>
          </cell>
          <cell r="Z618" t="e">
            <v>#N/A</v>
          </cell>
          <cell r="AC618" t="str">
            <v/>
          </cell>
          <cell r="AK618">
            <v>0</v>
          </cell>
          <cell r="AY618" t="str">
            <v>Cédula</v>
          </cell>
          <cell r="AZ618" t="e">
            <v>#N/A</v>
          </cell>
          <cell r="BA618" t="e">
            <v>#N/A</v>
          </cell>
          <cell r="BB618" t="e">
            <v>#N/A</v>
          </cell>
          <cell r="CJ618">
            <v>0</v>
          </cell>
          <cell r="CK618">
            <v>0</v>
          </cell>
          <cell r="CN618">
            <v>0</v>
          </cell>
          <cell r="CO618" t="e">
            <v>#N/A</v>
          </cell>
          <cell r="CP618" t="e">
            <v>#N/A</v>
          </cell>
          <cell r="CQ618" t="e">
            <v>#N/A</v>
          </cell>
          <cell r="CX618" t="e">
            <v>#N/A</v>
          </cell>
          <cell r="CY618">
            <v>0</v>
          </cell>
          <cell r="CZ618" t="e">
            <v>#N/A</v>
          </cell>
        </row>
        <row r="619">
          <cell r="D619" t="str">
            <v>621-2026</v>
          </cell>
          <cell r="H619" t="e">
            <v>#N/A</v>
          </cell>
          <cell r="I619" t="e">
            <v>#N/A</v>
          </cell>
          <cell r="K619">
            <v>0</v>
          </cell>
          <cell r="L619" t="e">
            <v>#N/A</v>
          </cell>
          <cell r="M619" t="e">
            <v>#N/A</v>
          </cell>
          <cell r="N619" t="e">
            <v>#N/A</v>
          </cell>
          <cell r="O619" t="e">
            <v>#N/A</v>
          </cell>
          <cell r="P619">
            <v>46192</v>
          </cell>
          <cell r="Q619" t="e">
            <v>#N/A</v>
          </cell>
          <cell r="R619" t="e">
            <v>#N/A</v>
          </cell>
          <cell r="S619" t="e">
            <v>#N/A</v>
          </cell>
          <cell r="T619" t="e">
            <v>#N/A</v>
          </cell>
          <cell r="U619" t="e">
            <v>#N/A</v>
          </cell>
          <cell r="V619" t="e">
            <v>#N/A</v>
          </cell>
          <cell r="W619" t="e">
            <v>#N/A</v>
          </cell>
          <cell r="X619" t="e">
            <v>#N/A</v>
          </cell>
          <cell r="Y619" t="e">
            <v>#N/A</v>
          </cell>
          <cell r="Z619" t="e">
            <v>#N/A</v>
          </cell>
          <cell r="AC619" t="str">
            <v/>
          </cell>
          <cell r="AK619">
            <v>0</v>
          </cell>
          <cell r="AY619" t="str">
            <v>Cédula</v>
          </cell>
          <cell r="AZ619" t="e">
            <v>#N/A</v>
          </cell>
          <cell r="BA619" t="e">
            <v>#N/A</v>
          </cell>
          <cell r="BB619" t="e">
            <v>#N/A</v>
          </cell>
          <cell r="CJ619">
            <v>0</v>
          </cell>
          <cell r="CK619">
            <v>0</v>
          </cell>
          <cell r="CN619">
            <v>0</v>
          </cell>
          <cell r="CO619" t="e">
            <v>#N/A</v>
          </cell>
          <cell r="CP619" t="e">
            <v>#N/A</v>
          </cell>
          <cell r="CQ619" t="e">
            <v>#N/A</v>
          </cell>
          <cell r="CX619" t="e">
            <v>#N/A</v>
          </cell>
          <cell r="CY619">
            <v>0</v>
          </cell>
          <cell r="CZ619" t="e">
            <v>#N/A</v>
          </cell>
        </row>
        <row r="620">
          <cell r="D620" t="str">
            <v>622-2026</v>
          </cell>
          <cell r="H620" t="e">
            <v>#N/A</v>
          </cell>
          <cell r="I620" t="e">
            <v>#N/A</v>
          </cell>
          <cell r="K620">
            <v>0</v>
          </cell>
          <cell r="L620" t="e">
            <v>#N/A</v>
          </cell>
          <cell r="M620" t="e">
            <v>#N/A</v>
          </cell>
          <cell r="N620" t="e">
            <v>#N/A</v>
          </cell>
          <cell r="O620" t="e">
            <v>#N/A</v>
          </cell>
          <cell r="P620">
            <v>46192</v>
          </cell>
          <cell r="Q620" t="e">
            <v>#N/A</v>
          </cell>
          <cell r="R620" t="e">
            <v>#N/A</v>
          </cell>
          <cell r="S620" t="e">
            <v>#N/A</v>
          </cell>
          <cell r="T620" t="e">
            <v>#N/A</v>
          </cell>
          <cell r="U620" t="e">
            <v>#N/A</v>
          </cell>
          <cell r="V620" t="e">
            <v>#N/A</v>
          </cell>
          <cell r="W620" t="e">
            <v>#N/A</v>
          </cell>
          <cell r="X620" t="e">
            <v>#N/A</v>
          </cell>
          <cell r="Y620" t="e">
            <v>#N/A</v>
          </cell>
          <cell r="Z620" t="e">
            <v>#N/A</v>
          </cell>
          <cell r="AC620" t="str">
            <v/>
          </cell>
          <cell r="AK620">
            <v>0</v>
          </cell>
          <cell r="AY620" t="str">
            <v>Cédula</v>
          </cell>
          <cell r="AZ620" t="e">
            <v>#N/A</v>
          </cell>
          <cell r="BA620" t="e">
            <v>#N/A</v>
          </cell>
          <cell r="BB620" t="e">
            <v>#N/A</v>
          </cell>
          <cell r="CJ620">
            <v>0</v>
          </cell>
          <cell r="CK620">
            <v>0</v>
          </cell>
          <cell r="CN620">
            <v>0</v>
          </cell>
          <cell r="CO620" t="e">
            <v>#N/A</v>
          </cell>
          <cell r="CP620" t="e">
            <v>#N/A</v>
          </cell>
          <cell r="CQ620" t="e">
            <v>#N/A</v>
          </cell>
          <cell r="CX620" t="e">
            <v>#N/A</v>
          </cell>
          <cell r="CY620">
            <v>0</v>
          </cell>
          <cell r="CZ620" t="e">
            <v>#N/A</v>
          </cell>
        </row>
        <row r="621">
          <cell r="D621" t="str">
            <v>623-2026</v>
          </cell>
          <cell r="H621" t="e">
            <v>#N/A</v>
          </cell>
          <cell r="I621" t="e">
            <v>#N/A</v>
          </cell>
          <cell r="K621">
            <v>0</v>
          </cell>
          <cell r="L621" t="e">
            <v>#N/A</v>
          </cell>
          <cell r="M621" t="e">
            <v>#N/A</v>
          </cell>
          <cell r="N621" t="e">
            <v>#N/A</v>
          </cell>
          <cell r="O621" t="e">
            <v>#N/A</v>
          </cell>
          <cell r="P621">
            <v>46192</v>
          </cell>
          <cell r="Q621" t="e">
            <v>#N/A</v>
          </cell>
          <cell r="R621" t="e">
            <v>#N/A</v>
          </cell>
          <cell r="S621" t="e">
            <v>#N/A</v>
          </cell>
          <cell r="T621" t="e">
            <v>#N/A</v>
          </cell>
          <cell r="U621" t="e">
            <v>#N/A</v>
          </cell>
          <cell r="V621" t="e">
            <v>#N/A</v>
          </cell>
          <cell r="W621" t="e">
            <v>#N/A</v>
          </cell>
          <cell r="X621" t="e">
            <v>#N/A</v>
          </cell>
          <cell r="Y621" t="e">
            <v>#N/A</v>
          </cell>
          <cell r="Z621" t="e">
            <v>#N/A</v>
          </cell>
          <cell r="AC621" t="str">
            <v/>
          </cell>
          <cell r="AK621">
            <v>0</v>
          </cell>
          <cell r="AY621" t="str">
            <v>Cédula</v>
          </cell>
          <cell r="AZ621" t="e">
            <v>#N/A</v>
          </cell>
          <cell r="BA621" t="e">
            <v>#N/A</v>
          </cell>
          <cell r="BB621" t="e">
            <v>#N/A</v>
          </cell>
          <cell r="CJ621">
            <v>0</v>
          </cell>
          <cell r="CK621">
            <v>0</v>
          </cell>
          <cell r="CN621">
            <v>0</v>
          </cell>
          <cell r="CO621" t="e">
            <v>#N/A</v>
          </cell>
          <cell r="CP621" t="e">
            <v>#N/A</v>
          </cell>
          <cell r="CQ621" t="e">
            <v>#N/A</v>
          </cell>
          <cell r="CX621" t="e">
            <v>#N/A</v>
          </cell>
          <cell r="CY621">
            <v>0</v>
          </cell>
          <cell r="CZ621" t="e">
            <v>#N/A</v>
          </cell>
        </row>
        <row r="622">
          <cell r="D622" t="str">
            <v>624-2026</v>
          </cell>
          <cell r="H622" t="e">
            <v>#N/A</v>
          </cell>
          <cell r="I622" t="e">
            <v>#N/A</v>
          </cell>
          <cell r="K622">
            <v>0</v>
          </cell>
          <cell r="L622" t="e">
            <v>#N/A</v>
          </cell>
          <cell r="M622" t="e">
            <v>#N/A</v>
          </cell>
          <cell r="N622" t="e">
            <v>#N/A</v>
          </cell>
          <cell r="O622" t="e">
            <v>#N/A</v>
          </cell>
          <cell r="P622">
            <v>46192</v>
          </cell>
          <cell r="Q622" t="e">
            <v>#N/A</v>
          </cell>
          <cell r="R622" t="e">
            <v>#N/A</v>
          </cell>
          <cell r="S622" t="e">
            <v>#N/A</v>
          </cell>
          <cell r="T622" t="e">
            <v>#N/A</v>
          </cell>
          <cell r="U622" t="e">
            <v>#N/A</v>
          </cell>
          <cell r="V622" t="e">
            <v>#N/A</v>
          </cell>
          <cell r="W622" t="e">
            <v>#N/A</v>
          </cell>
          <cell r="X622" t="e">
            <v>#N/A</v>
          </cell>
          <cell r="Y622" t="e">
            <v>#N/A</v>
          </cell>
          <cell r="Z622" t="e">
            <v>#N/A</v>
          </cell>
          <cell r="AC622" t="str">
            <v/>
          </cell>
          <cell r="AK622">
            <v>0</v>
          </cell>
          <cell r="AY622" t="str">
            <v>Cédula</v>
          </cell>
          <cell r="AZ622" t="e">
            <v>#N/A</v>
          </cell>
          <cell r="BA622" t="e">
            <v>#N/A</v>
          </cell>
          <cell r="BB622" t="e">
            <v>#N/A</v>
          </cell>
          <cell r="CJ622">
            <v>0</v>
          </cell>
          <cell r="CK622">
            <v>0</v>
          </cell>
          <cell r="CN622">
            <v>0</v>
          </cell>
          <cell r="CO622" t="e">
            <v>#N/A</v>
          </cell>
          <cell r="CP622" t="e">
            <v>#N/A</v>
          </cell>
          <cell r="CQ622" t="e">
            <v>#N/A</v>
          </cell>
          <cell r="CX622" t="e">
            <v>#N/A</v>
          </cell>
          <cell r="CY622">
            <v>0</v>
          </cell>
          <cell r="CZ622" t="e">
            <v>#N/A</v>
          </cell>
        </row>
        <row r="623">
          <cell r="D623" t="str">
            <v>625-2026</v>
          </cell>
          <cell r="H623" t="e">
            <v>#N/A</v>
          </cell>
          <cell r="I623" t="e">
            <v>#N/A</v>
          </cell>
          <cell r="K623">
            <v>0</v>
          </cell>
          <cell r="L623" t="e">
            <v>#N/A</v>
          </cell>
          <cell r="M623" t="e">
            <v>#N/A</v>
          </cell>
          <cell r="N623" t="e">
            <v>#N/A</v>
          </cell>
          <cell r="O623" t="e">
            <v>#N/A</v>
          </cell>
          <cell r="P623">
            <v>46192</v>
          </cell>
          <cell r="Q623" t="e">
            <v>#N/A</v>
          </cell>
          <cell r="R623" t="e">
            <v>#N/A</v>
          </cell>
          <cell r="S623" t="e">
            <v>#N/A</v>
          </cell>
          <cell r="T623" t="e">
            <v>#N/A</v>
          </cell>
          <cell r="U623" t="e">
            <v>#N/A</v>
          </cell>
          <cell r="V623" t="e">
            <v>#N/A</v>
          </cell>
          <cell r="W623" t="e">
            <v>#N/A</v>
          </cell>
          <cell r="X623" t="e">
            <v>#N/A</v>
          </cell>
          <cell r="Y623" t="e">
            <v>#N/A</v>
          </cell>
          <cell r="Z623" t="e">
            <v>#N/A</v>
          </cell>
          <cell r="AC623" t="str">
            <v/>
          </cell>
          <cell r="AK623">
            <v>0</v>
          </cell>
          <cell r="AY623" t="str">
            <v>Cédula</v>
          </cell>
          <cell r="AZ623" t="e">
            <v>#N/A</v>
          </cell>
          <cell r="BA623" t="e">
            <v>#N/A</v>
          </cell>
          <cell r="BB623" t="e">
            <v>#N/A</v>
          </cell>
          <cell r="CJ623">
            <v>0</v>
          </cell>
          <cell r="CK623">
            <v>0</v>
          </cell>
          <cell r="CN623">
            <v>0</v>
          </cell>
          <cell r="CO623" t="e">
            <v>#N/A</v>
          </cell>
          <cell r="CP623" t="e">
            <v>#N/A</v>
          </cell>
          <cell r="CQ623" t="e">
            <v>#N/A</v>
          </cell>
          <cell r="CX623" t="e">
            <v>#N/A</v>
          </cell>
          <cell r="CY623">
            <v>0</v>
          </cell>
          <cell r="CZ623" t="e">
            <v>#N/A</v>
          </cell>
        </row>
        <row r="624">
          <cell r="D624" t="str">
            <v>626-2026</v>
          </cell>
          <cell r="H624" t="e">
            <v>#N/A</v>
          </cell>
          <cell r="I624" t="e">
            <v>#N/A</v>
          </cell>
          <cell r="K624">
            <v>0</v>
          </cell>
          <cell r="L624" t="e">
            <v>#N/A</v>
          </cell>
          <cell r="M624" t="e">
            <v>#N/A</v>
          </cell>
          <cell r="N624" t="e">
            <v>#N/A</v>
          </cell>
          <cell r="O624" t="e">
            <v>#N/A</v>
          </cell>
          <cell r="P624">
            <v>46192</v>
          </cell>
          <cell r="Q624" t="e">
            <v>#N/A</v>
          </cell>
          <cell r="R624" t="e">
            <v>#N/A</v>
          </cell>
          <cell r="S624" t="e">
            <v>#N/A</v>
          </cell>
          <cell r="T624" t="e">
            <v>#N/A</v>
          </cell>
          <cell r="U624" t="e">
            <v>#N/A</v>
          </cell>
          <cell r="V624" t="e">
            <v>#N/A</v>
          </cell>
          <cell r="W624" t="e">
            <v>#N/A</v>
          </cell>
          <cell r="X624" t="e">
            <v>#N/A</v>
          </cell>
          <cell r="Y624" t="e">
            <v>#N/A</v>
          </cell>
          <cell r="Z624" t="e">
            <v>#N/A</v>
          </cell>
          <cell r="AC624" t="str">
            <v/>
          </cell>
          <cell r="AK624">
            <v>0</v>
          </cell>
          <cell r="AY624" t="str">
            <v>Cédula</v>
          </cell>
          <cell r="AZ624" t="e">
            <v>#N/A</v>
          </cell>
          <cell r="BA624" t="e">
            <v>#N/A</v>
          </cell>
          <cell r="BB624" t="e">
            <v>#N/A</v>
          </cell>
          <cell r="CJ624">
            <v>0</v>
          </cell>
          <cell r="CK624">
            <v>0</v>
          </cell>
          <cell r="CN624">
            <v>0</v>
          </cell>
          <cell r="CO624" t="e">
            <v>#N/A</v>
          </cell>
          <cell r="CP624" t="e">
            <v>#N/A</v>
          </cell>
          <cell r="CQ624" t="e">
            <v>#N/A</v>
          </cell>
          <cell r="CX624" t="e">
            <v>#N/A</v>
          </cell>
          <cell r="CY624">
            <v>0</v>
          </cell>
          <cell r="CZ624" t="e">
            <v>#N/A</v>
          </cell>
        </row>
        <row r="625">
          <cell r="D625" t="str">
            <v>627-2026</v>
          </cell>
          <cell r="H625" t="e">
            <v>#N/A</v>
          </cell>
          <cell r="I625" t="e">
            <v>#N/A</v>
          </cell>
          <cell r="K625">
            <v>0</v>
          </cell>
          <cell r="L625" t="e">
            <v>#N/A</v>
          </cell>
          <cell r="M625" t="e">
            <v>#N/A</v>
          </cell>
          <cell r="N625" t="e">
            <v>#N/A</v>
          </cell>
          <cell r="O625" t="e">
            <v>#N/A</v>
          </cell>
          <cell r="P625">
            <v>46192</v>
          </cell>
          <cell r="Q625" t="e">
            <v>#N/A</v>
          </cell>
          <cell r="R625" t="e">
            <v>#N/A</v>
          </cell>
          <cell r="S625" t="e">
            <v>#N/A</v>
          </cell>
          <cell r="T625" t="e">
            <v>#N/A</v>
          </cell>
          <cell r="U625" t="e">
            <v>#N/A</v>
          </cell>
          <cell r="V625" t="e">
            <v>#N/A</v>
          </cell>
          <cell r="W625" t="e">
            <v>#N/A</v>
          </cell>
          <cell r="X625" t="e">
            <v>#N/A</v>
          </cell>
          <cell r="Y625" t="e">
            <v>#N/A</v>
          </cell>
          <cell r="Z625" t="e">
            <v>#N/A</v>
          </cell>
          <cell r="AC625" t="str">
            <v/>
          </cell>
          <cell r="AK625">
            <v>0</v>
          </cell>
          <cell r="AY625" t="str">
            <v>Cédula</v>
          </cell>
          <cell r="AZ625" t="e">
            <v>#N/A</v>
          </cell>
          <cell r="BA625" t="e">
            <v>#N/A</v>
          </cell>
          <cell r="BB625" t="e">
            <v>#N/A</v>
          </cell>
          <cell r="CJ625">
            <v>0</v>
          </cell>
          <cell r="CK625">
            <v>0</v>
          </cell>
          <cell r="CN625">
            <v>0</v>
          </cell>
          <cell r="CO625" t="e">
            <v>#N/A</v>
          </cell>
          <cell r="CP625" t="e">
            <v>#N/A</v>
          </cell>
          <cell r="CQ625" t="e">
            <v>#N/A</v>
          </cell>
          <cell r="CX625" t="e">
            <v>#N/A</v>
          </cell>
          <cell r="CY625">
            <v>0</v>
          </cell>
          <cell r="CZ625" t="e">
            <v>#N/A</v>
          </cell>
        </row>
        <row r="626">
          <cell r="D626" t="str">
            <v>628-2026</v>
          </cell>
          <cell r="H626" t="e">
            <v>#N/A</v>
          </cell>
          <cell r="I626" t="e">
            <v>#N/A</v>
          </cell>
          <cell r="K626">
            <v>0</v>
          </cell>
          <cell r="L626" t="e">
            <v>#N/A</v>
          </cell>
          <cell r="M626" t="e">
            <v>#N/A</v>
          </cell>
          <cell r="N626" t="e">
            <v>#N/A</v>
          </cell>
          <cell r="O626" t="e">
            <v>#N/A</v>
          </cell>
          <cell r="P626">
            <v>46192</v>
          </cell>
          <cell r="Q626" t="e">
            <v>#N/A</v>
          </cell>
          <cell r="R626" t="e">
            <v>#N/A</v>
          </cell>
          <cell r="S626" t="e">
            <v>#N/A</v>
          </cell>
          <cell r="T626" t="e">
            <v>#N/A</v>
          </cell>
          <cell r="U626" t="e">
            <v>#N/A</v>
          </cell>
          <cell r="V626" t="e">
            <v>#N/A</v>
          </cell>
          <cell r="W626" t="e">
            <v>#N/A</v>
          </cell>
          <cell r="X626" t="e">
            <v>#N/A</v>
          </cell>
          <cell r="Y626" t="e">
            <v>#N/A</v>
          </cell>
          <cell r="Z626" t="e">
            <v>#N/A</v>
          </cell>
          <cell r="AC626" t="str">
            <v/>
          </cell>
          <cell r="AK626">
            <v>0</v>
          </cell>
          <cell r="AY626" t="str">
            <v>Cédula</v>
          </cell>
          <cell r="AZ626" t="e">
            <v>#N/A</v>
          </cell>
          <cell r="BA626" t="e">
            <v>#N/A</v>
          </cell>
          <cell r="BB626" t="e">
            <v>#N/A</v>
          </cell>
          <cell r="CJ626">
            <v>0</v>
          </cell>
          <cell r="CK626">
            <v>0</v>
          </cell>
          <cell r="CN626">
            <v>0</v>
          </cell>
          <cell r="CO626" t="e">
            <v>#N/A</v>
          </cell>
          <cell r="CP626" t="e">
            <v>#N/A</v>
          </cell>
          <cell r="CQ626" t="e">
            <v>#N/A</v>
          </cell>
          <cell r="CX626" t="e">
            <v>#N/A</v>
          </cell>
          <cell r="CY626">
            <v>0</v>
          </cell>
          <cell r="CZ626" t="e">
            <v>#N/A</v>
          </cell>
        </row>
        <row r="627">
          <cell r="D627" t="str">
            <v>629-2026</v>
          </cell>
          <cell r="H627" t="e">
            <v>#N/A</v>
          </cell>
          <cell r="I627" t="e">
            <v>#N/A</v>
          </cell>
          <cell r="K627">
            <v>0</v>
          </cell>
          <cell r="L627" t="e">
            <v>#N/A</v>
          </cell>
          <cell r="M627" t="e">
            <v>#N/A</v>
          </cell>
          <cell r="N627" t="e">
            <v>#N/A</v>
          </cell>
          <cell r="O627" t="e">
            <v>#N/A</v>
          </cell>
          <cell r="P627">
            <v>46192</v>
          </cell>
          <cell r="Q627" t="e">
            <v>#N/A</v>
          </cell>
          <cell r="R627" t="e">
            <v>#N/A</v>
          </cell>
          <cell r="S627" t="e">
            <v>#N/A</v>
          </cell>
          <cell r="T627" t="e">
            <v>#N/A</v>
          </cell>
          <cell r="U627" t="e">
            <v>#N/A</v>
          </cell>
          <cell r="V627" t="e">
            <v>#N/A</v>
          </cell>
          <cell r="W627" t="e">
            <v>#N/A</v>
          </cell>
          <cell r="X627" t="e">
            <v>#N/A</v>
          </cell>
          <cell r="Y627" t="e">
            <v>#N/A</v>
          </cell>
          <cell r="Z627" t="e">
            <v>#N/A</v>
          </cell>
          <cell r="AC627" t="str">
            <v/>
          </cell>
          <cell r="AK627">
            <v>0</v>
          </cell>
          <cell r="AY627" t="str">
            <v>Cédula</v>
          </cell>
          <cell r="AZ627" t="e">
            <v>#N/A</v>
          </cell>
          <cell r="BA627" t="e">
            <v>#N/A</v>
          </cell>
          <cell r="BB627" t="e">
            <v>#N/A</v>
          </cell>
          <cell r="CJ627">
            <v>0</v>
          </cell>
          <cell r="CK627">
            <v>0</v>
          </cell>
          <cell r="CN627">
            <v>0</v>
          </cell>
          <cell r="CO627" t="e">
            <v>#N/A</v>
          </cell>
          <cell r="CP627" t="e">
            <v>#N/A</v>
          </cell>
          <cell r="CQ627" t="e">
            <v>#N/A</v>
          </cell>
          <cell r="CX627" t="e">
            <v>#N/A</v>
          </cell>
          <cell r="CY627">
            <v>0</v>
          </cell>
          <cell r="CZ627" t="e">
            <v>#N/A</v>
          </cell>
        </row>
        <row r="628">
          <cell r="D628" t="str">
            <v>630-2026</v>
          </cell>
          <cell r="H628" t="e">
            <v>#N/A</v>
          </cell>
          <cell r="I628" t="e">
            <v>#N/A</v>
          </cell>
          <cell r="K628">
            <v>0</v>
          </cell>
          <cell r="L628" t="e">
            <v>#N/A</v>
          </cell>
          <cell r="M628" t="e">
            <v>#N/A</v>
          </cell>
          <cell r="N628" t="e">
            <v>#N/A</v>
          </cell>
          <cell r="O628" t="e">
            <v>#N/A</v>
          </cell>
          <cell r="P628">
            <v>46192</v>
          </cell>
          <cell r="Q628" t="e">
            <v>#N/A</v>
          </cell>
          <cell r="R628" t="e">
            <v>#N/A</v>
          </cell>
          <cell r="S628" t="e">
            <v>#N/A</v>
          </cell>
          <cell r="T628" t="e">
            <v>#N/A</v>
          </cell>
          <cell r="U628" t="e">
            <v>#N/A</v>
          </cell>
          <cell r="V628" t="e">
            <v>#N/A</v>
          </cell>
          <cell r="W628" t="e">
            <v>#N/A</v>
          </cell>
          <cell r="X628" t="e">
            <v>#N/A</v>
          </cell>
          <cell r="Y628" t="e">
            <v>#N/A</v>
          </cell>
          <cell r="Z628" t="e">
            <v>#N/A</v>
          </cell>
          <cell r="AC628" t="str">
            <v/>
          </cell>
          <cell r="AK628">
            <v>0</v>
          </cell>
          <cell r="AY628" t="str">
            <v>Cédula</v>
          </cell>
          <cell r="AZ628" t="e">
            <v>#N/A</v>
          </cell>
          <cell r="BA628" t="e">
            <v>#N/A</v>
          </cell>
          <cell r="BB628" t="e">
            <v>#N/A</v>
          </cell>
          <cell r="CJ628">
            <v>0</v>
          </cell>
          <cell r="CK628">
            <v>0</v>
          </cell>
          <cell r="CN628">
            <v>0</v>
          </cell>
          <cell r="CO628" t="e">
            <v>#N/A</v>
          </cell>
          <cell r="CP628" t="e">
            <v>#N/A</v>
          </cell>
          <cell r="CQ628" t="e">
            <v>#N/A</v>
          </cell>
          <cell r="CX628" t="e">
            <v>#N/A</v>
          </cell>
          <cell r="CY628">
            <v>0</v>
          </cell>
          <cell r="CZ628" t="e">
            <v>#N/A</v>
          </cell>
        </row>
        <row r="629">
          <cell r="D629" t="str">
            <v>631-2026</v>
          </cell>
          <cell r="H629" t="e">
            <v>#N/A</v>
          </cell>
          <cell r="I629" t="e">
            <v>#N/A</v>
          </cell>
          <cell r="K629">
            <v>0</v>
          </cell>
          <cell r="L629" t="e">
            <v>#N/A</v>
          </cell>
          <cell r="M629" t="e">
            <v>#N/A</v>
          </cell>
          <cell r="N629" t="e">
            <v>#N/A</v>
          </cell>
          <cell r="O629" t="e">
            <v>#N/A</v>
          </cell>
          <cell r="P629">
            <v>46192</v>
          </cell>
          <cell r="Q629" t="e">
            <v>#N/A</v>
          </cell>
          <cell r="R629" t="e">
            <v>#N/A</v>
          </cell>
          <cell r="S629" t="e">
            <v>#N/A</v>
          </cell>
          <cell r="T629" t="e">
            <v>#N/A</v>
          </cell>
          <cell r="U629" t="e">
            <v>#N/A</v>
          </cell>
          <cell r="V629" t="e">
            <v>#N/A</v>
          </cell>
          <cell r="W629" t="e">
            <v>#N/A</v>
          </cell>
          <cell r="X629" t="e">
            <v>#N/A</v>
          </cell>
          <cell r="Y629" t="e">
            <v>#N/A</v>
          </cell>
          <cell r="Z629" t="e">
            <v>#N/A</v>
          </cell>
          <cell r="AC629" t="str">
            <v/>
          </cell>
          <cell r="AK629">
            <v>0</v>
          </cell>
          <cell r="AY629" t="str">
            <v>Cédula</v>
          </cell>
          <cell r="AZ629" t="e">
            <v>#N/A</v>
          </cell>
          <cell r="BA629" t="e">
            <v>#N/A</v>
          </cell>
          <cell r="BB629" t="e">
            <v>#N/A</v>
          </cell>
          <cell r="CJ629">
            <v>0</v>
          </cell>
          <cell r="CK629">
            <v>0</v>
          </cell>
          <cell r="CN629">
            <v>0</v>
          </cell>
          <cell r="CO629" t="e">
            <v>#N/A</v>
          </cell>
          <cell r="CP629" t="e">
            <v>#N/A</v>
          </cell>
          <cell r="CQ629" t="e">
            <v>#N/A</v>
          </cell>
          <cell r="CX629" t="e">
            <v>#N/A</v>
          </cell>
          <cell r="CY629">
            <v>0</v>
          </cell>
          <cell r="CZ629" t="e">
            <v>#N/A</v>
          </cell>
        </row>
        <row r="630">
          <cell r="D630" t="str">
            <v>632-2026</v>
          </cell>
          <cell r="H630" t="e">
            <v>#N/A</v>
          </cell>
          <cell r="I630" t="e">
            <v>#N/A</v>
          </cell>
          <cell r="K630">
            <v>0</v>
          </cell>
          <cell r="L630" t="e">
            <v>#N/A</v>
          </cell>
          <cell r="M630" t="e">
            <v>#N/A</v>
          </cell>
          <cell r="N630" t="e">
            <v>#N/A</v>
          </cell>
          <cell r="O630" t="e">
            <v>#N/A</v>
          </cell>
          <cell r="P630">
            <v>46192</v>
          </cell>
          <cell r="Q630" t="e">
            <v>#N/A</v>
          </cell>
          <cell r="R630" t="e">
            <v>#N/A</v>
          </cell>
          <cell r="S630" t="e">
            <v>#N/A</v>
          </cell>
          <cell r="T630" t="e">
            <v>#N/A</v>
          </cell>
          <cell r="U630" t="e">
            <v>#N/A</v>
          </cell>
          <cell r="V630" t="e">
            <v>#N/A</v>
          </cell>
          <cell r="W630" t="e">
            <v>#N/A</v>
          </cell>
          <cell r="X630" t="e">
            <v>#N/A</v>
          </cell>
          <cell r="Y630" t="e">
            <v>#N/A</v>
          </cell>
          <cell r="Z630" t="e">
            <v>#N/A</v>
          </cell>
          <cell r="AC630" t="str">
            <v/>
          </cell>
          <cell r="AK630">
            <v>0</v>
          </cell>
          <cell r="AY630" t="str">
            <v>Cédula</v>
          </cell>
          <cell r="AZ630" t="e">
            <v>#N/A</v>
          </cell>
          <cell r="BA630" t="e">
            <v>#N/A</v>
          </cell>
          <cell r="BB630" t="e">
            <v>#N/A</v>
          </cell>
          <cell r="CJ630">
            <v>0</v>
          </cell>
          <cell r="CK630">
            <v>0</v>
          </cell>
          <cell r="CN630">
            <v>0</v>
          </cell>
          <cell r="CO630" t="e">
            <v>#N/A</v>
          </cell>
          <cell r="CP630" t="e">
            <v>#N/A</v>
          </cell>
          <cell r="CQ630" t="e">
            <v>#N/A</v>
          </cell>
          <cell r="CX630" t="e">
            <v>#N/A</v>
          </cell>
          <cell r="CY630">
            <v>0</v>
          </cell>
          <cell r="CZ630" t="e">
            <v>#N/A</v>
          </cell>
        </row>
        <row r="631">
          <cell r="D631" t="str">
            <v>633-2026</v>
          </cell>
          <cell r="H631" t="e">
            <v>#N/A</v>
          </cell>
          <cell r="I631" t="e">
            <v>#N/A</v>
          </cell>
          <cell r="K631">
            <v>0</v>
          </cell>
          <cell r="L631" t="e">
            <v>#N/A</v>
          </cell>
          <cell r="M631" t="e">
            <v>#N/A</v>
          </cell>
          <cell r="N631" t="e">
            <v>#N/A</v>
          </cell>
          <cell r="O631" t="e">
            <v>#N/A</v>
          </cell>
          <cell r="P631">
            <v>46192</v>
          </cell>
          <cell r="Q631" t="e">
            <v>#N/A</v>
          </cell>
          <cell r="R631" t="e">
            <v>#N/A</v>
          </cell>
          <cell r="S631" t="e">
            <v>#N/A</v>
          </cell>
          <cell r="T631" t="e">
            <v>#N/A</v>
          </cell>
          <cell r="U631" t="e">
            <v>#N/A</v>
          </cell>
          <cell r="V631" t="e">
            <v>#N/A</v>
          </cell>
          <cell r="W631" t="e">
            <v>#N/A</v>
          </cell>
          <cell r="X631" t="e">
            <v>#N/A</v>
          </cell>
          <cell r="Y631" t="e">
            <v>#N/A</v>
          </cell>
          <cell r="Z631" t="e">
            <v>#N/A</v>
          </cell>
          <cell r="AC631" t="str">
            <v/>
          </cell>
          <cell r="AK631">
            <v>0</v>
          </cell>
          <cell r="AY631" t="str">
            <v>Cédula</v>
          </cell>
          <cell r="AZ631" t="e">
            <v>#N/A</v>
          </cell>
          <cell r="BA631" t="e">
            <v>#N/A</v>
          </cell>
          <cell r="BB631" t="e">
            <v>#N/A</v>
          </cell>
          <cell r="CJ631">
            <v>0</v>
          </cell>
          <cell r="CK631">
            <v>0</v>
          </cell>
          <cell r="CN631">
            <v>0</v>
          </cell>
          <cell r="CO631" t="e">
            <v>#N/A</v>
          </cell>
          <cell r="CP631" t="e">
            <v>#N/A</v>
          </cell>
          <cell r="CQ631" t="e">
            <v>#N/A</v>
          </cell>
          <cell r="CX631" t="e">
            <v>#N/A</v>
          </cell>
          <cell r="CY631">
            <v>0</v>
          </cell>
          <cell r="CZ631" t="e">
            <v>#N/A</v>
          </cell>
        </row>
        <row r="632">
          <cell r="D632" t="str">
            <v>634-2026</v>
          </cell>
          <cell r="H632" t="e">
            <v>#N/A</v>
          </cell>
          <cell r="I632" t="e">
            <v>#N/A</v>
          </cell>
          <cell r="K632">
            <v>0</v>
          </cell>
          <cell r="L632" t="e">
            <v>#N/A</v>
          </cell>
          <cell r="M632" t="e">
            <v>#N/A</v>
          </cell>
          <cell r="N632" t="e">
            <v>#N/A</v>
          </cell>
          <cell r="O632" t="e">
            <v>#N/A</v>
          </cell>
          <cell r="P632">
            <v>46192</v>
          </cell>
          <cell r="Q632" t="e">
            <v>#N/A</v>
          </cell>
          <cell r="R632" t="e">
            <v>#N/A</v>
          </cell>
          <cell r="S632" t="e">
            <v>#N/A</v>
          </cell>
          <cell r="T632" t="e">
            <v>#N/A</v>
          </cell>
          <cell r="U632" t="e">
            <v>#N/A</v>
          </cell>
          <cell r="V632" t="e">
            <v>#N/A</v>
          </cell>
          <cell r="W632" t="e">
            <v>#N/A</v>
          </cell>
          <cell r="X632" t="e">
            <v>#N/A</v>
          </cell>
          <cell r="Y632" t="e">
            <v>#N/A</v>
          </cell>
          <cell r="Z632" t="e">
            <v>#N/A</v>
          </cell>
          <cell r="AC632" t="str">
            <v/>
          </cell>
          <cell r="AK632">
            <v>0</v>
          </cell>
          <cell r="AY632" t="str">
            <v>Cédula</v>
          </cell>
          <cell r="AZ632" t="e">
            <v>#N/A</v>
          </cell>
          <cell r="BA632" t="e">
            <v>#N/A</v>
          </cell>
          <cell r="BB632" t="e">
            <v>#N/A</v>
          </cell>
          <cell r="CJ632">
            <v>0</v>
          </cell>
          <cell r="CK632">
            <v>0</v>
          </cell>
          <cell r="CN632">
            <v>0</v>
          </cell>
          <cell r="CO632" t="e">
            <v>#N/A</v>
          </cell>
          <cell r="CP632" t="e">
            <v>#N/A</v>
          </cell>
          <cell r="CQ632" t="e">
            <v>#N/A</v>
          </cell>
          <cell r="CX632" t="e">
            <v>#N/A</v>
          </cell>
          <cell r="CY632">
            <v>0</v>
          </cell>
          <cell r="CZ632" t="e">
            <v>#N/A</v>
          </cell>
        </row>
        <row r="633">
          <cell r="D633" t="str">
            <v>635-2026</v>
          </cell>
          <cell r="H633" t="e">
            <v>#N/A</v>
          </cell>
          <cell r="I633" t="e">
            <v>#N/A</v>
          </cell>
          <cell r="K633">
            <v>0</v>
          </cell>
          <cell r="L633" t="e">
            <v>#N/A</v>
          </cell>
          <cell r="M633" t="e">
            <v>#N/A</v>
          </cell>
          <cell r="N633" t="e">
            <v>#N/A</v>
          </cell>
          <cell r="O633" t="e">
            <v>#N/A</v>
          </cell>
          <cell r="P633">
            <v>46192</v>
          </cell>
          <cell r="Q633" t="e">
            <v>#N/A</v>
          </cell>
          <cell r="R633" t="e">
            <v>#N/A</v>
          </cell>
          <cell r="S633" t="e">
            <v>#N/A</v>
          </cell>
          <cell r="T633" t="e">
            <v>#N/A</v>
          </cell>
          <cell r="U633" t="e">
            <v>#N/A</v>
          </cell>
          <cell r="V633" t="e">
            <v>#N/A</v>
          </cell>
          <cell r="W633" t="e">
            <v>#N/A</v>
          </cell>
          <cell r="X633" t="e">
            <v>#N/A</v>
          </cell>
          <cell r="Y633" t="e">
            <v>#N/A</v>
          </cell>
          <cell r="Z633" t="e">
            <v>#N/A</v>
          </cell>
          <cell r="AC633" t="str">
            <v/>
          </cell>
          <cell r="AK633">
            <v>0</v>
          </cell>
          <cell r="AY633" t="str">
            <v>Cédula</v>
          </cell>
          <cell r="AZ633" t="e">
            <v>#N/A</v>
          </cell>
          <cell r="BA633" t="e">
            <v>#N/A</v>
          </cell>
          <cell r="BB633" t="e">
            <v>#N/A</v>
          </cell>
          <cell r="CJ633">
            <v>0</v>
          </cell>
          <cell r="CK633">
            <v>0</v>
          </cell>
          <cell r="CN633">
            <v>0</v>
          </cell>
          <cell r="CO633" t="e">
            <v>#N/A</v>
          </cell>
          <cell r="CP633" t="e">
            <v>#N/A</v>
          </cell>
          <cell r="CQ633" t="e">
            <v>#N/A</v>
          </cell>
          <cell r="CX633" t="e">
            <v>#N/A</v>
          </cell>
          <cell r="CY633">
            <v>0</v>
          </cell>
          <cell r="CZ633" t="e">
            <v>#N/A</v>
          </cell>
        </row>
        <row r="634">
          <cell r="D634" t="str">
            <v>636-2026</v>
          </cell>
          <cell r="H634" t="e">
            <v>#N/A</v>
          </cell>
          <cell r="I634" t="e">
            <v>#N/A</v>
          </cell>
          <cell r="K634">
            <v>0</v>
          </cell>
          <cell r="L634" t="e">
            <v>#N/A</v>
          </cell>
          <cell r="M634" t="e">
            <v>#N/A</v>
          </cell>
          <cell r="N634" t="e">
            <v>#N/A</v>
          </cell>
          <cell r="O634" t="e">
            <v>#N/A</v>
          </cell>
          <cell r="P634">
            <v>46192</v>
          </cell>
          <cell r="Q634" t="e">
            <v>#N/A</v>
          </cell>
          <cell r="R634" t="e">
            <v>#N/A</v>
          </cell>
          <cell r="S634" t="e">
            <v>#N/A</v>
          </cell>
          <cell r="T634" t="e">
            <v>#N/A</v>
          </cell>
          <cell r="U634" t="e">
            <v>#N/A</v>
          </cell>
          <cell r="V634" t="e">
            <v>#N/A</v>
          </cell>
          <cell r="W634" t="e">
            <v>#N/A</v>
          </cell>
          <cell r="X634" t="e">
            <v>#N/A</v>
          </cell>
          <cell r="Y634" t="e">
            <v>#N/A</v>
          </cell>
          <cell r="Z634" t="e">
            <v>#N/A</v>
          </cell>
          <cell r="AC634" t="str">
            <v/>
          </cell>
          <cell r="AK634">
            <v>0</v>
          </cell>
          <cell r="AY634" t="str">
            <v>Cédula</v>
          </cell>
          <cell r="AZ634" t="e">
            <v>#N/A</v>
          </cell>
          <cell r="BA634" t="e">
            <v>#N/A</v>
          </cell>
          <cell r="BB634" t="e">
            <v>#N/A</v>
          </cell>
          <cell r="CJ634">
            <v>0</v>
          </cell>
          <cell r="CK634">
            <v>0</v>
          </cell>
          <cell r="CN634">
            <v>0</v>
          </cell>
          <cell r="CO634" t="e">
            <v>#N/A</v>
          </cell>
          <cell r="CP634" t="e">
            <v>#N/A</v>
          </cell>
          <cell r="CQ634" t="e">
            <v>#N/A</v>
          </cell>
          <cell r="CX634" t="e">
            <v>#N/A</v>
          </cell>
          <cell r="CY634">
            <v>0</v>
          </cell>
          <cell r="CZ634" t="e">
            <v>#N/A</v>
          </cell>
        </row>
        <row r="635">
          <cell r="D635" t="str">
            <v>637-2026</v>
          </cell>
          <cell r="H635" t="e">
            <v>#N/A</v>
          </cell>
          <cell r="I635" t="e">
            <v>#N/A</v>
          </cell>
          <cell r="K635">
            <v>0</v>
          </cell>
          <cell r="L635" t="e">
            <v>#N/A</v>
          </cell>
          <cell r="M635" t="e">
            <v>#N/A</v>
          </cell>
          <cell r="N635" t="e">
            <v>#N/A</v>
          </cell>
          <cell r="O635" t="e">
            <v>#N/A</v>
          </cell>
          <cell r="P635">
            <v>46192</v>
          </cell>
          <cell r="Q635" t="e">
            <v>#N/A</v>
          </cell>
          <cell r="R635" t="e">
            <v>#N/A</v>
          </cell>
          <cell r="S635" t="e">
            <v>#N/A</v>
          </cell>
          <cell r="T635" t="e">
            <v>#N/A</v>
          </cell>
          <cell r="U635" t="e">
            <v>#N/A</v>
          </cell>
          <cell r="V635" t="e">
            <v>#N/A</v>
          </cell>
          <cell r="W635" t="e">
            <v>#N/A</v>
          </cell>
          <cell r="X635" t="e">
            <v>#N/A</v>
          </cell>
          <cell r="Y635" t="e">
            <v>#N/A</v>
          </cell>
          <cell r="Z635" t="e">
            <v>#N/A</v>
          </cell>
          <cell r="AC635" t="str">
            <v/>
          </cell>
          <cell r="AK635">
            <v>0</v>
          </cell>
          <cell r="AY635" t="str">
            <v>Cédula</v>
          </cell>
          <cell r="AZ635" t="e">
            <v>#N/A</v>
          </cell>
          <cell r="BA635" t="e">
            <v>#N/A</v>
          </cell>
          <cell r="BB635" t="e">
            <v>#N/A</v>
          </cell>
          <cell r="CJ635">
            <v>0</v>
          </cell>
          <cell r="CK635">
            <v>0</v>
          </cell>
          <cell r="CN635">
            <v>0</v>
          </cell>
          <cell r="CO635" t="e">
            <v>#N/A</v>
          </cell>
          <cell r="CP635" t="e">
            <v>#N/A</v>
          </cell>
          <cell r="CQ635" t="e">
            <v>#N/A</v>
          </cell>
          <cell r="CX635" t="e">
            <v>#N/A</v>
          </cell>
          <cell r="CY635">
            <v>0</v>
          </cell>
          <cell r="CZ635" t="e">
            <v>#N/A</v>
          </cell>
        </row>
        <row r="636">
          <cell r="D636" t="str">
            <v>638-2026</v>
          </cell>
          <cell r="H636" t="e">
            <v>#N/A</v>
          </cell>
          <cell r="I636" t="e">
            <v>#N/A</v>
          </cell>
          <cell r="K636">
            <v>0</v>
          </cell>
          <cell r="L636" t="e">
            <v>#N/A</v>
          </cell>
          <cell r="M636" t="e">
            <v>#N/A</v>
          </cell>
          <cell r="N636" t="e">
            <v>#N/A</v>
          </cell>
          <cell r="O636" t="e">
            <v>#N/A</v>
          </cell>
          <cell r="P636">
            <v>46192</v>
          </cell>
          <cell r="Q636" t="e">
            <v>#N/A</v>
          </cell>
          <cell r="R636" t="e">
            <v>#N/A</v>
          </cell>
          <cell r="S636" t="e">
            <v>#N/A</v>
          </cell>
          <cell r="T636" t="e">
            <v>#N/A</v>
          </cell>
          <cell r="U636" t="e">
            <v>#N/A</v>
          </cell>
          <cell r="V636" t="e">
            <v>#N/A</v>
          </cell>
          <cell r="W636" t="e">
            <v>#N/A</v>
          </cell>
          <cell r="X636" t="e">
            <v>#N/A</v>
          </cell>
          <cell r="Y636" t="e">
            <v>#N/A</v>
          </cell>
          <cell r="Z636" t="e">
            <v>#N/A</v>
          </cell>
          <cell r="AC636" t="str">
            <v/>
          </cell>
          <cell r="AK636">
            <v>0</v>
          </cell>
          <cell r="AY636" t="str">
            <v>Cédula</v>
          </cell>
          <cell r="AZ636" t="e">
            <v>#N/A</v>
          </cell>
          <cell r="BA636" t="e">
            <v>#N/A</v>
          </cell>
          <cell r="BB636" t="e">
            <v>#N/A</v>
          </cell>
          <cell r="CJ636">
            <v>0</v>
          </cell>
          <cell r="CK636">
            <v>0</v>
          </cell>
          <cell r="CN636">
            <v>0</v>
          </cell>
          <cell r="CO636" t="e">
            <v>#N/A</v>
          </cell>
          <cell r="CP636" t="e">
            <v>#N/A</v>
          </cell>
          <cell r="CQ636" t="e">
            <v>#N/A</v>
          </cell>
          <cell r="CX636" t="e">
            <v>#N/A</v>
          </cell>
          <cell r="CY636">
            <v>0</v>
          </cell>
          <cell r="CZ636" t="e">
            <v>#N/A</v>
          </cell>
        </row>
        <row r="637">
          <cell r="D637" t="str">
            <v>639-2026</v>
          </cell>
          <cell r="H637" t="e">
            <v>#N/A</v>
          </cell>
          <cell r="I637" t="e">
            <v>#N/A</v>
          </cell>
          <cell r="K637">
            <v>0</v>
          </cell>
          <cell r="L637" t="e">
            <v>#N/A</v>
          </cell>
          <cell r="M637" t="e">
            <v>#N/A</v>
          </cell>
          <cell r="N637" t="e">
            <v>#N/A</v>
          </cell>
          <cell r="O637" t="e">
            <v>#N/A</v>
          </cell>
          <cell r="P637">
            <v>46192</v>
          </cell>
          <cell r="Q637" t="e">
            <v>#N/A</v>
          </cell>
          <cell r="R637" t="e">
            <v>#N/A</v>
          </cell>
          <cell r="S637" t="e">
            <v>#N/A</v>
          </cell>
          <cell r="T637" t="e">
            <v>#N/A</v>
          </cell>
          <cell r="U637" t="e">
            <v>#N/A</v>
          </cell>
          <cell r="V637" t="e">
            <v>#N/A</v>
          </cell>
          <cell r="W637" t="e">
            <v>#N/A</v>
          </cell>
          <cell r="X637" t="e">
            <v>#N/A</v>
          </cell>
          <cell r="Y637" t="e">
            <v>#N/A</v>
          </cell>
          <cell r="Z637" t="e">
            <v>#N/A</v>
          </cell>
          <cell r="AC637" t="str">
            <v/>
          </cell>
          <cell r="AK637">
            <v>0</v>
          </cell>
          <cell r="AY637" t="str">
            <v>Cédula</v>
          </cell>
          <cell r="AZ637" t="e">
            <v>#N/A</v>
          </cell>
          <cell r="BA637" t="e">
            <v>#N/A</v>
          </cell>
          <cell r="BB637" t="e">
            <v>#N/A</v>
          </cell>
          <cell r="CJ637">
            <v>0</v>
          </cell>
          <cell r="CK637">
            <v>0</v>
          </cell>
          <cell r="CN637">
            <v>0</v>
          </cell>
          <cell r="CO637" t="e">
            <v>#N/A</v>
          </cell>
          <cell r="CP637" t="e">
            <v>#N/A</v>
          </cell>
          <cell r="CQ637" t="e">
            <v>#N/A</v>
          </cell>
          <cell r="CX637" t="e">
            <v>#N/A</v>
          </cell>
          <cell r="CY637">
            <v>0</v>
          </cell>
          <cell r="CZ637" t="e">
            <v>#N/A</v>
          </cell>
        </row>
        <row r="638">
          <cell r="D638" t="str">
            <v>640-2026</v>
          </cell>
          <cell r="H638" t="e">
            <v>#N/A</v>
          </cell>
          <cell r="I638" t="e">
            <v>#N/A</v>
          </cell>
          <cell r="K638">
            <v>0</v>
          </cell>
          <cell r="L638" t="e">
            <v>#N/A</v>
          </cell>
          <cell r="M638" t="e">
            <v>#N/A</v>
          </cell>
          <cell r="N638" t="e">
            <v>#N/A</v>
          </cell>
          <cell r="O638" t="e">
            <v>#N/A</v>
          </cell>
          <cell r="P638">
            <v>46192</v>
          </cell>
          <cell r="Q638" t="e">
            <v>#N/A</v>
          </cell>
          <cell r="R638" t="e">
            <v>#N/A</v>
          </cell>
          <cell r="S638" t="e">
            <v>#N/A</v>
          </cell>
          <cell r="T638" t="e">
            <v>#N/A</v>
          </cell>
          <cell r="U638" t="e">
            <v>#N/A</v>
          </cell>
          <cell r="V638" t="e">
            <v>#N/A</v>
          </cell>
          <cell r="W638" t="e">
            <v>#N/A</v>
          </cell>
          <cell r="X638" t="e">
            <v>#N/A</v>
          </cell>
          <cell r="Y638" t="e">
            <v>#N/A</v>
          </cell>
          <cell r="Z638" t="e">
            <v>#N/A</v>
          </cell>
          <cell r="AC638" t="str">
            <v/>
          </cell>
          <cell r="AK638">
            <v>0</v>
          </cell>
          <cell r="AY638" t="str">
            <v>Cédula</v>
          </cell>
          <cell r="AZ638" t="e">
            <v>#N/A</v>
          </cell>
          <cell r="BA638" t="e">
            <v>#N/A</v>
          </cell>
          <cell r="BB638" t="e">
            <v>#N/A</v>
          </cell>
          <cell r="CJ638">
            <v>0</v>
          </cell>
          <cell r="CK638">
            <v>0</v>
          </cell>
          <cell r="CN638">
            <v>0</v>
          </cell>
          <cell r="CO638" t="e">
            <v>#N/A</v>
          </cell>
          <cell r="CP638" t="e">
            <v>#N/A</v>
          </cell>
          <cell r="CQ638" t="e">
            <v>#N/A</v>
          </cell>
          <cell r="CX638" t="e">
            <v>#N/A</v>
          </cell>
          <cell r="CY638">
            <v>0</v>
          </cell>
          <cell r="CZ638" t="e">
            <v>#N/A</v>
          </cell>
        </row>
        <row r="639">
          <cell r="D639" t="str">
            <v>641-2026</v>
          </cell>
          <cell r="H639" t="e">
            <v>#N/A</v>
          </cell>
          <cell r="I639" t="e">
            <v>#N/A</v>
          </cell>
          <cell r="K639">
            <v>0</v>
          </cell>
          <cell r="L639" t="e">
            <v>#N/A</v>
          </cell>
          <cell r="M639" t="e">
            <v>#N/A</v>
          </cell>
          <cell r="N639" t="e">
            <v>#N/A</v>
          </cell>
          <cell r="O639" t="e">
            <v>#N/A</v>
          </cell>
          <cell r="P639">
            <v>46192</v>
          </cell>
          <cell r="Q639" t="e">
            <v>#N/A</v>
          </cell>
          <cell r="R639" t="e">
            <v>#N/A</v>
          </cell>
          <cell r="S639" t="e">
            <v>#N/A</v>
          </cell>
          <cell r="T639" t="e">
            <v>#N/A</v>
          </cell>
          <cell r="U639" t="e">
            <v>#N/A</v>
          </cell>
          <cell r="V639" t="e">
            <v>#N/A</v>
          </cell>
          <cell r="W639" t="e">
            <v>#N/A</v>
          </cell>
          <cell r="X639" t="e">
            <v>#N/A</v>
          </cell>
          <cell r="Y639" t="e">
            <v>#N/A</v>
          </cell>
          <cell r="Z639" t="e">
            <v>#N/A</v>
          </cell>
          <cell r="AC639" t="str">
            <v/>
          </cell>
          <cell r="AK639">
            <v>0</v>
          </cell>
          <cell r="AY639" t="str">
            <v>Cédula</v>
          </cell>
          <cell r="AZ639" t="e">
            <v>#N/A</v>
          </cell>
          <cell r="BA639" t="e">
            <v>#N/A</v>
          </cell>
          <cell r="BB639" t="e">
            <v>#N/A</v>
          </cell>
          <cell r="CJ639">
            <v>0</v>
          </cell>
          <cell r="CK639">
            <v>0</v>
          </cell>
          <cell r="CN639">
            <v>0</v>
          </cell>
          <cell r="CO639" t="e">
            <v>#N/A</v>
          </cell>
          <cell r="CP639" t="e">
            <v>#N/A</v>
          </cell>
          <cell r="CQ639" t="e">
            <v>#N/A</v>
          </cell>
          <cell r="CX639" t="e">
            <v>#N/A</v>
          </cell>
          <cell r="CY639">
            <v>0</v>
          </cell>
          <cell r="CZ639" t="e">
            <v>#N/A</v>
          </cell>
        </row>
        <row r="640">
          <cell r="D640" t="str">
            <v>642-2026</v>
          </cell>
          <cell r="H640" t="e">
            <v>#N/A</v>
          </cell>
          <cell r="I640" t="e">
            <v>#N/A</v>
          </cell>
          <cell r="K640">
            <v>0</v>
          </cell>
          <cell r="L640" t="e">
            <v>#N/A</v>
          </cell>
          <cell r="M640" t="e">
            <v>#N/A</v>
          </cell>
          <cell r="N640" t="e">
            <v>#N/A</v>
          </cell>
          <cell r="O640" t="e">
            <v>#N/A</v>
          </cell>
          <cell r="P640">
            <v>46192</v>
          </cell>
          <cell r="Q640" t="e">
            <v>#N/A</v>
          </cell>
          <cell r="R640" t="e">
            <v>#N/A</v>
          </cell>
          <cell r="S640" t="e">
            <v>#N/A</v>
          </cell>
          <cell r="T640" t="e">
            <v>#N/A</v>
          </cell>
          <cell r="U640" t="e">
            <v>#N/A</v>
          </cell>
          <cell r="V640" t="e">
            <v>#N/A</v>
          </cell>
          <cell r="W640" t="e">
            <v>#N/A</v>
          </cell>
          <cell r="X640" t="e">
            <v>#N/A</v>
          </cell>
          <cell r="Y640" t="e">
            <v>#N/A</v>
          </cell>
          <cell r="Z640" t="e">
            <v>#N/A</v>
          </cell>
          <cell r="AC640" t="str">
            <v/>
          </cell>
          <cell r="AK640">
            <v>0</v>
          </cell>
          <cell r="AY640" t="str">
            <v>Cédula</v>
          </cell>
          <cell r="AZ640" t="e">
            <v>#N/A</v>
          </cell>
          <cell r="BA640" t="e">
            <v>#N/A</v>
          </cell>
          <cell r="BB640" t="e">
            <v>#N/A</v>
          </cell>
          <cell r="CJ640">
            <v>0</v>
          </cell>
          <cell r="CK640">
            <v>0</v>
          </cell>
          <cell r="CN640">
            <v>0</v>
          </cell>
          <cell r="CO640" t="e">
            <v>#N/A</v>
          </cell>
          <cell r="CP640" t="e">
            <v>#N/A</v>
          </cell>
          <cell r="CQ640" t="e">
            <v>#N/A</v>
          </cell>
          <cell r="CX640" t="e">
            <v>#N/A</v>
          </cell>
          <cell r="CY640">
            <v>0</v>
          </cell>
          <cell r="CZ640" t="e">
            <v>#N/A</v>
          </cell>
        </row>
        <row r="641">
          <cell r="D641" t="str">
            <v>643-2026</v>
          </cell>
          <cell r="H641" t="e">
            <v>#N/A</v>
          </cell>
          <cell r="I641" t="e">
            <v>#N/A</v>
          </cell>
          <cell r="K641">
            <v>0</v>
          </cell>
          <cell r="L641" t="e">
            <v>#N/A</v>
          </cell>
          <cell r="M641" t="e">
            <v>#N/A</v>
          </cell>
          <cell r="N641" t="e">
            <v>#N/A</v>
          </cell>
          <cell r="O641" t="e">
            <v>#N/A</v>
          </cell>
          <cell r="P641">
            <v>46192</v>
          </cell>
          <cell r="Q641" t="e">
            <v>#N/A</v>
          </cell>
          <cell r="R641" t="e">
            <v>#N/A</v>
          </cell>
          <cell r="S641" t="e">
            <v>#N/A</v>
          </cell>
          <cell r="T641" t="e">
            <v>#N/A</v>
          </cell>
          <cell r="U641" t="e">
            <v>#N/A</v>
          </cell>
          <cell r="V641" t="e">
            <v>#N/A</v>
          </cell>
          <cell r="W641" t="e">
            <v>#N/A</v>
          </cell>
          <cell r="X641" t="e">
            <v>#N/A</v>
          </cell>
          <cell r="Y641" t="e">
            <v>#N/A</v>
          </cell>
          <cell r="Z641" t="e">
            <v>#N/A</v>
          </cell>
          <cell r="AC641" t="str">
            <v/>
          </cell>
          <cell r="AK641">
            <v>0</v>
          </cell>
          <cell r="AY641" t="str">
            <v>Cédula</v>
          </cell>
          <cell r="AZ641" t="e">
            <v>#N/A</v>
          </cell>
          <cell r="BA641" t="e">
            <v>#N/A</v>
          </cell>
          <cell r="BB641" t="e">
            <v>#N/A</v>
          </cell>
          <cell r="CJ641">
            <v>0</v>
          </cell>
          <cell r="CK641">
            <v>0</v>
          </cell>
          <cell r="CN641">
            <v>0</v>
          </cell>
          <cell r="CO641" t="e">
            <v>#N/A</v>
          </cell>
          <cell r="CP641" t="e">
            <v>#N/A</v>
          </cell>
          <cell r="CQ641" t="e">
            <v>#N/A</v>
          </cell>
          <cell r="CX641" t="e">
            <v>#N/A</v>
          </cell>
          <cell r="CY641">
            <v>0</v>
          </cell>
          <cell r="CZ641" t="e">
            <v>#N/A</v>
          </cell>
        </row>
        <row r="642">
          <cell r="D642" t="str">
            <v>644-2026</v>
          </cell>
          <cell r="H642" t="e">
            <v>#N/A</v>
          </cell>
          <cell r="I642" t="e">
            <v>#N/A</v>
          </cell>
          <cell r="K642">
            <v>0</v>
          </cell>
          <cell r="L642" t="e">
            <v>#N/A</v>
          </cell>
          <cell r="M642" t="e">
            <v>#N/A</v>
          </cell>
          <cell r="N642" t="e">
            <v>#N/A</v>
          </cell>
          <cell r="O642" t="e">
            <v>#N/A</v>
          </cell>
          <cell r="P642">
            <v>46192</v>
          </cell>
          <cell r="Q642" t="e">
            <v>#N/A</v>
          </cell>
          <cell r="R642" t="e">
            <v>#N/A</v>
          </cell>
          <cell r="S642" t="e">
            <v>#N/A</v>
          </cell>
          <cell r="T642" t="e">
            <v>#N/A</v>
          </cell>
          <cell r="U642" t="e">
            <v>#N/A</v>
          </cell>
          <cell r="V642" t="e">
            <v>#N/A</v>
          </cell>
          <cell r="W642" t="e">
            <v>#N/A</v>
          </cell>
          <cell r="X642" t="e">
            <v>#N/A</v>
          </cell>
          <cell r="Y642" t="e">
            <v>#N/A</v>
          </cell>
          <cell r="Z642" t="e">
            <v>#N/A</v>
          </cell>
          <cell r="AC642" t="str">
            <v/>
          </cell>
          <cell r="AK642">
            <v>0</v>
          </cell>
          <cell r="AY642" t="str">
            <v>Cédula</v>
          </cell>
          <cell r="AZ642" t="e">
            <v>#N/A</v>
          </cell>
          <cell r="BA642" t="e">
            <v>#N/A</v>
          </cell>
          <cell r="BB642" t="e">
            <v>#N/A</v>
          </cell>
          <cell r="CJ642">
            <v>0</v>
          </cell>
          <cell r="CK642">
            <v>0</v>
          </cell>
          <cell r="CN642">
            <v>0</v>
          </cell>
          <cell r="CO642" t="e">
            <v>#N/A</v>
          </cell>
          <cell r="CP642" t="e">
            <v>#N/A</v>
          </cell>
          <cell r="CQ642" t="e">
            <v>#N/A</v>
          </cell>
          <cell r="CX642" t="e">
            <v>#N/A</v>
          </cell>
          <cell r="CY642">
            <v>0</v>
          </cell>
          <cell r="CZ642" t="e">
            <v>#N/A</v>
          </cell>
        </row>
        <row r="643">
          <cell r="D643" t="str">
            <v>645-2026</v>
          </cell>
          <cell r="H643" t="e">
            <v>#N/A</v>
          </cell>
          <cell r="I643" t="e">
            <v>#N/A</v>
          </cell>
          <cell r="K643">
            <v>0</v>
          </cell>
          <cell r="L643" t="e">
            <v>#N/A</v>
          </cell>
          <cell r="M643" t="e">
            <v>#N/A</v>
          </cell>
          <cell r="N643" t="e">
            <v>#N/A</v>
          </cell>
          <cell r="O643" t="e">
            <v>#N/A</v>
          </cell>
          <cell r="P643">
            <v>46192</v>
          </cell>
          <cell r="Q643" t="e">
            <v>#N/A</v>
          </cell>
          <cell r="R643" t="e">
            <v>#N/A</v>
          </cell>
          <cell r="S643" t="e">
            <v>#N/A</v>
          </cell>
          <cell r="T643" t="e">
            <v>#N/A</v>
          </cell>
          <cell r="U643" t="e">
            <v>#N/A</v>
          </cell>
          <cell r="V643" t="e">
            <v>#N/A</v>
          </cell>
          <cell r="W643" t="e">
            <v>#N/A</v>
          </cell>
          <cell r="X643" t="e">
            <v>#N/A</v>
          </cell>
          <cell r="Y643" t="e">
            <v>#N/A</v>
          </cell>
          <cell r="Z643" t="e">
            <v>#N/A</v>
          </cell>
          <cell r="AC643" t="str">
            <v/>
          </cell>
          <cell r="AK643">
            <v>0</v>
          </cell>
          <cell r="AY643" t="str">
            <v>Cédula</v>
          </cell>
          <cell r="AZ643" t="e">
            <v>#N/A</v>
          </cell>
          <cell r="BA643" t="e">
            <v>#N/A</v>
          </cell>
          <cell r="BB643" t="e">
            <v>#N/A</v>
          </cell>
          <cell r="CJ643">
            <v>0</v>
          </cell>
          <cell r="CK643">
            <v>0</v>
          </cell>
          <cell r="CN643">
            <v>0</v>
          </cell>
          <cell r="CO643" t="e">
            <v>#N/A</v>
          </cell>
          <cell r="CP643" t="e">
            <v>#N/A</v>
          </cell>
          <cell r="CQ643" t="e">
            <v>#N/A</v>
          </cell>
          <cell r="CX643" t="e">
            <v>#N/A</v>
          </cell>
          <cell r="CY643">
            <v>0</v>
          </cell>
          <cell r="CZ643" t="e">
            <v>#N/A</v>
          </cell>
        </row>
        <row r="644">
          <cell r="D644" t="str">
            <v>646-2026</v>
          </cell>
          <cell r="H644" t="e">
            <v>#N/A</v>
          </cell>
          <cell r="I644" t="e">
            <v>#N/A</v>
          </cell>
          <cell r="K644">
            <v>0</v>
          </cell>
          <cell r="L644" t="e">
            <v>#N/A</v>
          </cell>
          <cell r="M644" t="e">
            <v>#N/A</v>
          </cell>
          <cell r="N644" t="e">
            <v>#N/A</v>
          </cell>
          <cell r="O644" t="e">
            <v>#N/A</v>
          </cell>
          <cell r="P644">
            <v>46192</v>
          </cell>
          <cell r="Q644" t="e">
            <v>#N/A</v>
          </cell>
          <cell r="R644" t="e">
            <v>#N/A</v>
          </cell>
          <cell r="S644" t="e">
            <v>#N/A</v>
          </cell>
          <cell r="T644" t="e">
            <v>#N/A</v>
          </cell>
          <cell r="U644" t="e">
            <v>#N/A</v>
          </cell>
          <cell r="V644" t="e">
            <v>#N/A</v>
          </cell>
          <cell r="W644" t="e">
            <v>#N/A</v>
          </cell>
          <cell r="X644" t="e">
            <v>#N/A</v>
          </cell>
          <cell r="Y644" t="e">
            <v>#N/A</v>
          </cell>
          <cell r="Z644" t="e">
            <v>#N/A</v>
          </cell>
          <cell r="AC644" t="str">
            <v/>
          </cell>
          <cell r="AK644">
            <v>0</v>
          </cell>
          <cell r="AY644" t="str">
            <v>Cédula</v>
          </cell>
          <cell r="AZ644" t="e">
            <v>#N/A</v>
          </cell>
          <cell r="BA644" t="e">
            <v>#N/A</v>
          </cell>
          <cell r="BB644" t="e">
            <v>#N/A</v>
          </cell>
          <cell r="CJ644">
            <v>0</v>
          </cell>
          <cell r="CK644">
            <v>0</v>
          </cell>
          <cell r="CN644">
            <v>0</v>
          </cell>
          <cell r="CO644" t="e">
            <v>#N/A</v>
          </cell>
          <cell r="CP644" t="e">
            <v>#N/A</v>
          </cell>
          <cell r="CQ644" t="e">
            <v>#N/A</v>
          </cell>
          <cell r="CX644" t="e">
            <v>#N/A</v>
          </cell>
          <cell r="CY644">
            <v>0</v>
          </cell>
          <cell r="CZ644" t="e">
            <v>#N/A</v>
          </cell>
        </row>
        <row r="645">
          <cell r="D645" t="str">
            <v>647-2026</v>
          </cell>
          <cell r="H645" t="e">
            <v>#N/A</v>
          </cell>
          <cell r="I645" t="e">
            <v>#N/A</v>
          </cell>
          <cell r="K645">
            <v>0</v>
          </cell>
          <cell r="L645" t="e">
            <v>#N/A</v>
          </cell>
          <cell r="M645" t="e">
            <v>#N/A</v>
          </cell>
          <cell r="N645" t="e">
            <v>#N/A</v>
          </cell>
          <cell r="O645" t="e">
            <v>#N/A</v>
          </cell>
          <cell r="P645">
            <v>46192</v>
          </cell>
          <cell r="Q645" t="e">
            <v>#N/A</v>
          </cell>
          <cell r="R645" t="e">
            <v>#N/A</v>
          </cell>
          <cell r="S645" t="e">
            <v>#N/A</v>
          </cell>
          <cell r="T645" t="e">
            <v>#N/A</v>
          </cell>
          <cell r="U645" t="e">
            <v>#N/A</v>
          </cell>
          <cell r="V645" t="e">
            <v>#N/A</v>
          </cell>
          <cell r="W645" t="e">
            <v>#N/A</v>
          </cell>
          <cell r="X645" t="e">
            <v>#N/A</v>
          </cell>
          <cell r="Y645" t="e">
            <v>#N/A</v>
          </cell>
          <cell r="Z645" t="e">
            <v>#N/A</v>
          </cell>
          <cell r="AC645" t="str">
            <v/>
          </cell>
          <cell r="AK645">
            <v>0</v>
          </cell>
          <cell r="AY645" t="str">
            <v>Cédula</v>
          </cell>
          <cell r="AZ645" t="e">
            <v>#N/A</v>
          </cell>
          <cell r="BA645" t="e">
            <v>#N/A</v>
          </cell>
          <cell r="BB645" t="e">
            <v>#N/A</v>
          </cell>
          <cell r="CJ645">
            <v>0</v>
          </cell>
          <cell r="CK645">
            <v>0</v>
          </cell>
          <cell r="CN645">
            <v>0</v>
          </cell>
          <cell r="CO645" t="e">
            <v>#N/A</v>
          </cell>
          <cell r="CP645" t="e">
            <v>#N/A</v>
          </cell>
          <cell r="CQ645" t="e">
            <v>#N/A</v>
          </cell>
          <cell r="CX645" t="e">
            <v>#N/A</v>
          </cell>
          <cell r="CY645">
            <v>0</v>
          </cell>
          <cell r="CZ645" t="e">
            <v>#N/A</v>
          </cell>
        </row>
        <row r="646">
          <cell r="D646" t="str">
            <v>648-2026</v>
          </cell>
          <cell r="H646" t="e">
            <v>#N/A</v>
          </cell>
          <cell r="I646" t="e">
            <v>#N/A</v>
          </cell>
          <cell r="K646">
            <v>0</v>
          </cell>
          <cell r="L646" t="e">
            <v>#N/A</v>
          </cell>
          <cell r="M646" t="e">
            <v>#N/A</v>
          </cell>
          <cell r="N646" t="e">
            <v>#N/A</v>
          </cell>
          <cell r="O646" t="e">
            <v>#N/A</v>
          </cell>
          <cell r="P646">
            <v>46192</v>
          </cell>
          <cell r="Q646" t="e">
            <v>#N/A</v>
          </cell>
          <cell r="R646" t="e">
            <v>#N/A</v>
          </cell>
          <cell r="S646" t="e">
            <v>#N/A</v>
          </cell>
          <cell r="T646" t="e">
            <v>#N/A</v>
          </cell>
          <cell r="U646" t="e">
            <v>#N/A</v>
          </cell>
          <cell r="V646" t="e">
            <v>#N/A</v>
          </cell>
          <cell r="W646" t="e">
            <v>#N/A</v>
          </cell>
          <cell r="X646" t="e">
            <v>#N/A</v>
          </cell>
          <cell r="Y646" t="e">
            <v>#N/A</v>
          </cell>
          <cell r="Z646" t="e">
            <v>#N/A</v>
          </cell>
          <cell r="AC646" t="str">
            <v/>
          </cell>
          <cell r="AK646">
            <v>0</v>
          </cell>
          <cell r="AY646" t="str">
            <v>Cédula</v>
          </cell>
          <cell r="AZ646" t="e">
            <v>#N/A</v>
          </cell>
          <cell r="BA646" t="e">
            <v>#N/A</v>
          </cell>
          <cell r="BB646" t="e">
            <v>#N/A</v>
          </cell>
          <cell r="CJ646">
            <v>0</v>
          </cell>
          <cell r="CK646">
            <v>0</v>
          </cell>
          <cell r="CN646">
            <v>0</v>
          </cell>
          <cell r="CO646" t="e">
            <v>#N/A</v>
          </cell>
          <cell r="CP646" t="e">
            <v>#N/A</v>
          </cell>
          <cell r="CQ646" t="e">
            <v>#N/A</v>
          </cell>
          <cell r="CX646" t="e">
            <v>#N/A</v>
          </cell>
          <cell r="CY646">
            <v>0</v>
          </cell>
          <cell r="CZ646" t="e">
            <v>#N/A</v>
          </cell>
        </row>
        <row r="647">
          <cell r="D647" t="str">
            <v>649-2026</v>
          </cell>
          <cell r="H647" t="e">
            <v>#N/A</v>
          </cell>
          <cell r="I647" t="e">
            <v>#N/A</v>
          </cell>
          <cell r="K647">
            <v>0</v>
          </cell>
          <cell r="L647" t="e">
            <v>#N/A</v>
          </cell>
          <cell r="M647" t="e">
            <v>#N/A</v>
          </cell>
          <cell r="N647" t="e">
            <v>#N/A</v>
          </cell>
          <cell r="O647" t="e">
            <v>#N/A</v>
          </cell>
          <cell r="P647">
            <v>46192</v>
          </cell>
          <cell r="Q647" t="e">
            <v>#N/A</v>
          </cell>
          <cell r="R647" t="e">
            <v>#N/A</v>
          </cell>
          <cell r="S647" t="e">
            <v>#N/A</v>
          </cell>
          <cell r="T647" t="e">
            <v>#N/A</v>
          </cell>
          <cell r="U647" t="e">
            <v>#N/A</v>
          </cell>
          <cell r="V647" t="e">
            <v>#N/A</v>
          </cell>
          <cell r="W647" t="e">
            <v>#N/A</v>
          </cell>
          <cell r="X647" t="e">
            <v>#N/A</v>
          </cell>
          <cell r="Y647" t="e">
            <v>#N/A</v>
          </cell>
          <cell r="Z647" t="e">
            <v>#N/A</v>
          </cell>
          <cell r="AC647" t="str">
            <v/>
          </cell>
          <cell r="AK647">
            <v>0</v>
          </cell>
          <cell r="AY647" t="str">
            <v>Cédula</v>
          </cell>
          <cell r="AZ647" t="e">
            <v>#N/A</v>
          </cell>
          <cell r="BA647" t="e">
            <v>#N/A</v>
          </cell>
          <cell r="BB647" t="e">
            <v>#N/A</v>
          </cell>
          <cell r="CJ647">
            <v>0</v>
          </cell>
          <cell r="CK647">
            <v>0</v>
          </cell>
          <cell r="CN647">
            <v>0</v>
          </cell>
          <cell r="CO647" t="e">
            <v>#N/A</v>
          </cell>
          <cell r="CP647" t="e">
            <v>#N/A</v>
          </cell>
          <cell r="CQ647" t="e">
            <v>#N/A</v>
          </cell>
          <cell r="CX647" t="e">
            <v>#N/A</v>
          </cell>
          <cell r="CY647">
            <v>0</v>
          </cell>
          <cell r="CZ647" t="e">
            <v>#N/A</v>
          </cell>
        </row>
        <row r="648">
          <cell r="D648" t="str">
            <v>650-2026</v>
          </cell>
          <cell r="H648" t="e">
            <v>#N/A</v>
          </cell>
          <cell r="I648" t="e">
            <v>#N/A</v>
          </cell>
          <cell r="K648">
            <v>0</v>
          </cell>
          <cell r="L648" t="e">
            <v>#N/A</v>
          </cell>
          <cell r="M648" t="e">
            <v>#N/A</v>
          </cell>
          <cell r="N648" t="e">
            <v>#N/A</v>
          </cell>
          <cell r="O648" t="e">
            <v>#N/A</v>
          </cell>
          <cell r="P648">
            <v>46192</v>
          </cell>
          <cell r="Q648" t="e">
            <v>#N/A</v>
          </cell>
          <cell r="R648" t="e">
            <v>#N/A</v>
          </cell>
          <cell r="S648" t="e">
            <v>#N/A</v>
          </cell>
          <cell r="T648" t="e">
            <v>#N/A</v>
          </cell>
          <cell r="U648" t="e">
            <v>#N/A</v>
          </cell>
          <cell r="V648" t="e">
            <v>#N/A</v>
          </cell>
          <cell r="W648" t="e">
            <v>#N/A</v>
          </cell>
          <cell r="X648" t="e">
            <v>#N/A</v>
          </cell>
          <cell r="Y648" t="e">
            <v>#N/A</v>
          </cell>
          <cell r="Z648" t="e">
            <v>#N/A</v>
          </cell>
          <cell r="AC648" t="str">
            <v/>
          </cell>
          <cell r="AK648">
            <v>0</v>
          </cell>
          <cell r="AY648" t="str">
            <v>Cédula</v>
          </cell>
          <cell r="AZ648" t="e">
            <v>#N/A</v>
          </cell>
          <cell r="BA648" t="e">
            <v>#N/A</v>
          </cell>
          <cell r="BB648" t="e">
            <v>#N/A</v>
          </cell>
          <cell r="CJ648">
            <v>0</v>
          </cell>
          <cell r="CK648">
            <v>0</v>
          </cell>
          <cell r="CN648">
            <v>0</v>
          </cell>
          <cell r="CO648" t="e">
            <v>#N/A</v>
          </cell>
          <cell r="CP648" t="e">
            <v>#N/A</v>
          </cell>
          <cell r="CQ648" t="e">
            <v>#N/A</v>
          </cell>
          <cell r="CX648" t="e">
            <v>#N/A</v>
          </cell>
          <cell r="CY648">
            <v>0</v>
          </cell>
          <cell r="CZ648" t="e">
            <v>#N/A</v>
          </cell>
        </row>
        <row r="649">
          <cell r="D649" t="str">
            <v>651-2026</v>
          </cell>
          <cell r="H649" t="e">
            <v>#N/A</v>
          </cell>
          <cell r="I649" t="e">
            <v>#N/A</v>
          </cell>
          <cell r="K649">
            <v>0</v>
          </cell>
          <cell r="L649" t="e">
            <v>#N/A</v>
          </cell>
          <cell r="M649" t="e">
            <v>#N/A</v>
          </cell>
          <cell r="N649" t="e">
            <v>#N/A</v>
          </cell>
          <cell r="O649" t="e">
            <v>#N/A</v>
          </cell>
          <cell r="P649">
            <v>46192</v>
          </cell>
          <cell r="Q649" t="e">
            <v>#N/A</v>
          </cell>
          <cell r="R649" t="e">
            <v>#N/A</v>
          </cell>
          <cell r="S649" t="e">
            <v>#N/A</v>
          </cell>
          <cell r="T649" t="e">
            <v>#N/A</v>
          </cell>
          <cell r="U649" t="e">
            <v>#N/A</v>
          </cell>
          <cell r="V649" t="e">
            <v>#N/A</v>
          </cell>
          <cell r="W649" t="e">
            <v>#N/A</v>
          </cell>
          <cell r="X649" t="e">
            <v>#N/A</v>
          </cell>
          <cell r="Y649" t="e">
            <v>#N/A</v>
          </cell>
          <cell r="Z649" t="e">
            <v>#N/A</v>
          </cell>
          <cell r="AC649" t="str">
            <v/>
          </cell>
          <cell r="AK649">
            <v>0</v>
          </cell>
          <cell r="AY649" t="str">
            <v>Cédula</v>
          </cell>
          <cell r="AZ649" t="e">
            <v>#N/A</v>
          </cell>
          <cell r="BA649" t="e">
            <v>#N/A</v>
          </cell>
          <cell r="BB649" t="e">
            <v>#N/A</v>
          </cell>
          <cell r="CJ649">
            <v>0</v>
          </cell>
          <cell r="CK649">
            <v>0</v>
          </cell>
          <cell r="CN649">
            <v>0</v>
          </cell>
          <cell r="CO649" t="e">
            <v>#N/A</v>
          </cell>
          <cell r="CP649" t="e">
            <v>#N/A</v>
          </cell>
          <cell r="CQ649" t="e">
            <v>#N/A</v>
          </cell>
          <cell r="CX649" t="e">
            <v>#N/A</v>
          </cell>
          <cell r="CY649">
            <v>0</v>
          </cell>
          <cell r="CZ649" t="e">
            <v>#N/A</v>
          </cell>
        </row>
        <row r="650">
          <cell r="D650" t="str">
            <v>652-2026</v>
          </cell>
          <cell r="H650" t="e">
            <v>#N/A</v>
          </cell>
          <cell r="I650" t="e">
            <v>#N/A</v>
          </cell>
          <cell r="K650">
            <v>0</v>
          </cell>
          <cell r="L650" t="e">
            <v>#N/A</v>
          </cell>
          <cell r="M650" t="e">
            <v>#N/A</v>
          </cell>
          <cell r="N650" t="e">
            <v>#N/A</v>
          </cell>
          <cell r="O650" t="e">
            <v>#N/A</v>
          </cell>
          <cell r="P650">
            <v>46192</v>
          </cell>
          <cell r="Q650" t="e">
            <v>#N/A</v>
          </cell>
          <cell r="R650" t="e">
            <v>#N/A</v>
          </cell>
          <cell r="S650" t="e">
            <v>#N/A</v>
          </cell>
          <cell r="T650" t="e">
            <v>#N/A</v>
          </cell>
          <cell r="U650" t="e">
            <v>#N/A</v>
          </cell>
          <cell r="V650" t="e">
            <v>#N/A</v>
          </cell>
          <cell r="W650" t="e">
            <v>#N/A</v>
          </cell>
          <cell r="X650" t="e">
            <v>#N/A</v>
          </cell>
          <cell r="Y650" t="e">
            <v>#N/A</v>
          </cell>
          <cell r="Z650" t="e">
            <v>#N/A</v>
          </cell>
          <cell r="AC650" t="str">
            <v/>
          </cell>
          <cell r="AK650">
            <v>0</v>
          </cell>
          <cell r="AY650" t="str">
            <v>Cédula</v>
          </cell>
          <cell r="AZ650" t="e">
            <v>#N/A</v>
          </cell>
          <cell r="BA650" t="e">
            <v>#N/A</v>
          </cell>
          <cell r="BB650" t="e">
            <v>#N/A</v>
          </cell>
          <cell r="CJ650">
            <v>0</v>
          </cell>
          <cell r="CK650">
            <v>0</v>
          </cell>
          <cell r="CN650">
            <v>0</v>
          </cell>
          <cell r="CO650" t="e">
            <v>#N/A</v>
          </cell>
          <cell r="CP650" t="e">
            <v>#N/A</v>
          </cell>
          <cell r="CQ650" t="e">
            <v>#N/A</v>
          </cell>
          <cell r="CX650" t="e">
            <v>#N/A</v>
          </cell>
          <cell r="CY650">
            <v>0</v>
          </cell>
          <cell r="CZ650" t="e">
            <v>#N/A</v>
          </cell>
        </row>
        <row r="651">
          <cell r="D651" t="str">
            <v>653-2026</v>
          </cell>
          <cell r="H651" t="e">
            <v>#N/A</v>
          </cell>
          <cell r="I651" t="e">
            <v>#N/A</v>
          </cell>
          <cell r="K651">
            <v>0</v>
          </cell>
          <cell r="L651" t="e">
            <v>#N/A</v>
          </cell>
          <cell r="M651" t="e">
            <v>#N/A</v>
          </cell>
          <cell r="N651" t="e">
            <v>#N/A</v>
          </cell>
          <cell r="O651" t="e">
            <v>#N/A</v>
          </cell>
          <cell r="P651">
            <v>46192</v>
          </cell>
          <cell r="Q651" t="e">
            <v>#N/A</v>
          </cell>
          <cell r="R651" t="e">
            <v>#N/A</v>
          </cell>
          <cell r="S651" t="e">
            <v>#N/A</v>
          </cell>
          <cell r="T651" t="e">
            <v>#N/A</v>
          </cell>
          <cell r="U651" t="e">
            <v>#N/A</v>
          </cell>
          <cell r="V651" t="e">
            <v>#N/A</v>
          </cell>
          <cell r="W651" t="e">
            <v>#N/A</v>
          </cell>
          <cell r="X651" t="e">
            <v>#N/A</v>
          </cell>
          <cell r="Y651" t="e">
            <v>#N/A</v>
          </cell>
          <cell r="Z651" t="e">
            <v>#N/A</v>
          </cell>
          <cell r="AC651" t="str">
            <v/>
          </cell>
          <cell r="AK651">
            <v>0</v>
          </cell>
          <cell r="AY651" t="str">
            <v>Cédula</v>
          </cell>
          <cell r="AZ651" t="e">
            <v>#N/A</v>
          </cell>
          <cell r="BA651" t="e">
            <v>#N/A</v>
          </cell>
          <cell r="BB651" t="e">
            <v>#N/A</v>
          </cell>
          <cell r="CJ651">
            <v>0</v>
          </cell>
          <cell r="CK651">
            <v>0</v>
          </cell>
          <cell r="CN651">
            <v>0</v>
          </cell>
          <cell r="CO651" t="e">
            <v>#N/A</v>
          </cell>
          <cell r="CP651" t="e">
            <v>#N/A</v>
          </cell>
          <cell r="CQ651" t="e">
            <v>#N/A</v>
          </cell>
          <cell r="CX651" t="e">
            <v>#N/A</v>
          </cell>
          <cell r="CY651">
            <v>0</v>
          </cell>
          <cell r="CZ651" t="e">
            <v>#N/A</v>
          </cell>
        </row>
        <row r="652">
          <cell r="D652" t="str">
            <v>654-2026</v>
          </cell>
          <cell r="H652" t="e">
            <v>#N/A</v>
          </cell>
          <cell r="I652" t="e">
            <v>#N/A</v>
          </cell>
          <cell r="K652">
            <v>0</v>
          </cell>
          <cell r="L652" t="e">
            <v>#N/A</v>
          </cell>
          <cell r="M652" t="e">
            <v>#N/A</v>
          </cell>
          <cell r="N652" t="e">
            <v>#N/A</v>
          </cell>
          <cell r="O652" t="e">
            <v>#N/A</v>
          </cell>
          <cell r="P652">
            <v>46192</v>
          </cell>
          <cell r="Q652" t="e">
            <v>#N/A</v>
          </cell>
          <cell r="R652" t="e">
            <v>#N/A</v>
          </cell>
          <cell r="S652" t="e">
            <v>#N/A</v>
          </cell>
          <cell r="T652" t="e">
            <v>#N/A</v>
          </cell>
          <cell r="U652" t="e">
            <v>#N/A</v>
          </cell>
          <cell r="V652" t="e">
            <v>#N/A</v>
          </cell>
          <cell r="W652" t="e">
            <v>#N/A</v>
          </cell>
          <cell r="X652" t="e">
            <v>#N/A</v>
          </cell>
          <cell r="Y652" t="e">
            <v>#N/A</v>
          </cell>
          <cell r="Z652" t="e">
            <v>#N/A</v>
          </cell>
          <cell r="AC652" t="str">
            <v/>
          </cell>
          <cell r="AK652">
            <v>0</v>
          </cell>
          <cell r="AY652" t="str">
            <v>Cédula</v>
          </cell>
          <cell r="AZ652" t="e">
            <v>#N/A</v>
          </cell>
          <cell r="BA652" t="e">
            <v>#N/A</v>
          </cell>
          <cell r="BB652" t="e">
            <v>#N/A</v>
          </cell>
          <cell r="CJ652">
            <v>0</v>
          </cell>
          <cell r="CK652">
            <v>0</v>
          </cell>
          <cell r="CN652">
            <v>0</v>
          </cell>
          <cell r="CO652" t="e">
            <v>#N/A</v>
          </cell>
          <cell r="CP652" t="e">
            <v>#N/A</v>
          </cell>
          <cell r="CQ652" t="e">
            <v>#N/A</v>
          </cell>
          <cell r="CX652" t="e">
            <v>#N/A</v>
          </cell>
          <cell r="CY652">
            <v>0</v>
          </cell>
          <cell r="CZ652" t="e">
            <v>#N/A</v>
          </cell>
        </row>
        <row r="653">
          <cell r="D653" t="str">
            <v>655-2026</v>
          </cell>
          <cell r="H653" t="e">
            <v>#N/A</v>
          </cell>
          <cell r="I653" t="e">
            <v>#N/A</v>
          </cell>
          <cell r="K653">
            <v>0</v>
          </cell>
          <cell r="L653" t="e">
            <v>#N/A</v>
          </cell>
          <cell r="M653" t="e">
            <v>#N/A</v>
          </cell>
          <cell r="N653" t="e">
            <v>#N/A</v>
          </cell>
          <cell r="O653" t="e">
            <v>#N/A</v>
          </cell>
          <cell r="P653">
            <v>46192</v>
          </cell>
          <cell r="Q653" t="e">
            <v>#N/A</v>
          </cell>
          <cell r="R653" t="e">
            <v>#N/A</v>
          </cell>
          <cell r="S653" t="e">
            <v>#N/A</v>
          </cell>
          <cell r="T653" t="e">
            <v>#N/A</v>
          </cell>
          <cell r="U653" t="e">
            <v>#N/A</v>
          </cell>
          <cell r="V653" t="e">
            <v>#N/A</v>
          </cell>
          <cell r="W653" t="e">
            <v>#N/A</v>
          </cell>
          <cell r="X653" t="e">
            <v>#N/A</v>
          </cell>
          <cell r="Y653" t="e">
            <v>#N/A</v>
          </cell>
          <cell r="Z653" t="e">
            <v>#N/A</v>
          </cell>
          <cell r="AC653" t="str">
            <v/>
          </cell>
          <cell r="AK653">
            <v>0</v>
          </cell>
          <cell r="AY653" t="str">
            <v>Cédula</v>
          </cell>
          <cell r="AZ653" t="e">
            <v>#N/A</v>
          </cell>
          <cell r="BA653" t="e">
            <v>#N/A</v>
          </cell>
          <cell r="BB653" t="e">
            <v>#N/A</v>
          </cell>
          <cell r="CJ653">
            <v>0</v>
          </cell>
          <cell r="CK653">
            <v>0</v>
          </cell>
          <cell r="CN653">
            <v>0</v>
          </cell>
          <cell r="CO653" t="e">
            <v>#N/A</v>
          </cell>
          <cell r="CP653" t="e">
            <v>#N/A</v>
          </cell>
          <cell r="CQ653" t="e">
            <v>#N/A</v>
          </cell>
          <cell r="CX653" t="e">
            <v>#N/A</v>
          </cell>
          <cell r="CY653">
            <v>0</v>
          </cell>
          <cell r="CZ653" t="e">
            <v>#N/A</v>
          </cell>
        </row>
        <row r="654">
          <cell r="D654" t="str">
            <v>656-2026</v>
          </cell>
          <cell r="H654" t="e">
            <v>#N/A</v>
          </cell>
          <cell r="I654" t="e">
            <v>#N/A</v>
          </cell>
          <cell r="K654">
            <v>0</v>
          </cell>
          <cell r="L654" t="e">
            <v>#N/A</v>
          </cell>
          <cell r="M654" t="e">
            <v>#N/A</v>
          </cell>
          <cell r="N654" t="e">
            <v>#N/A</v>
          </cell>
          <cell r="O654" t="e">
            <v>#N/A</v>
          </cell>
          <cell r="P654">
            <v>46192</v>
          </cell>
          <cell r="Q654" t="e">
            <v>#N/A</v>
          </cell>
          <cell r="R654" t="e">
            <v>#N/A</v>
          </cell>
          <cell r="S654" t="e">
            <v>#N/A</v>
          </cell>
          <cell r="T654" t="e">
            <v>#N/A</v>
          </cell>
          <cell r="U654" t="e">
            <v>#N/A</v>
          </cell>
          <cell r="V654" t="e">
            <v>#N/A</v>
          </cell>
          <cell r="W654" t="e">
            <v>#N/A</v>
          </cell>
          <cell r="X654" t="e">
            <v>#N/A</v>
          </cell>
          <cell r="Y654" t="e">
            <v>#N/A</v>
          </cell>
          <cell r="Z654" t="e">
            <v>#N/A</v>
          </cell>
          <cell r="AC654" t="str">
            <v/>
          </cell>
          <cell r="AK654">
            <v>0</v>
          </cell>
          <cell r="AY654" t="str">
            <v>Cédula</v>
          </cell>
          <cell r="AZ654" t="e">
            <v>#N/A</v>
          </cell>
          <cell r="BA654" t="e">
            <v>#N/A</v>
          </cell>
          <cell r="BB654" t="e">
            <v>#N/A</v>
          </cell>
          <cell r="CJ654">
            <v>0</v>
          </cell>
          <cell r="CK654">
            <v>0</v>
          </cell>
          <cell r="CN654">
            <v>0</v>
          </cell>
          <cell r="CO654" t="e">
            <v>#N/A</v>
          </cell>
          <cell r="CP654" t="e">
            <v>#N/A</v>
          </cell>
          <cell r="CQ654" t="e">
            <v>#N/A</v>
          </cell>
          <cell r="CX654" t="e">
            <v>#N/A</v>
          </cell>
          <cell r="CY654">
            <v>0</v>
          </cell>
          <cell r="CZ654" t="e">
            <v>#N/A</v>
          </cell>
        </row>
        <row r="655">
          <cell r="D655" t="str">
            <v>657-2026</v>
          </cell>
          <cell r="H655" t="e">
            <v>#N/A</v>
          </cell>
          <cell r="I655" t="e">
            <v>#N/A</v>
          </cell>
          <cell r="K655">
            <v>0</v>
          </cell>
          <cell r="L655" t="e">
            <v>#N/A</v>
          </cell>
          <cell r="M655" t="e">
            <v>#N/A</v>
          </cell>
          <cell r="N655" t="e">
            <v>#N/A</v>
          </cell>
          <cell r="O655" t="e">
            <v>#N/A</v>
          </cell>
          <cell r="P655">
            <v>46192</v>
          </cell>
          <cell r="Q655" t="e">
            <v>#N/A</v>
          </cell>
          <cell r="R655" t="e">
            <v>#N/A</v>
          </cell>
          <cell r="S655" t="e">
            <v>#N/A</v>
          </cell>
          <cell r="T655" t="e">
            <v>#N/A</v>
          </cell>
          <cell r="U655" t="e">
            <v>#N/A</v>
          </cell>
          <cell r="V655" t="e">
            <v>#N/A</v>
          </cell>
          <cell r="W655" t="e">
            <v>#N/A</v>
          </cell>
          <cell r="X655" t="e">
            <v>#N/A</v>
          </cell>
          <cell r="Y655" t="e">
            <v>#N/A</v>
          </cell>
          <cell r="Z655" t="e">
            <v>#N/A</v>
          </cell>
          <cell r="AC655" t="str">
            <v/>
          </cell>
          <cell r="AK655">
            <v>0</v>
          </cell>
          <cell r="AY655" t="str">
            <v>Cédula</v>
          </cell>
          <cell r="AZ655" t="e">
            <v>#N/A</v>
          </cell>
          <cell r="BA655" t="e">
            <v>#N/A</v>
          </cell>
          <cell r="BB655" t="e">
            <v>#N/A</v>
          </cell>
          <cell r="CJ655">
            <v>0</v>
          </cell>
          <cell r="CK655">
            <v>0</v>
          </cell>
          <cell r="CN655">
            <v>0</v>
          </cell>
          <cell r="CO655" t="e">
            <v>#N/A</v>
          </cell>
          <cell r="CP655" t="e">
            <v>#N/A</v>
          </cell>
          <cell r="CQ655" t="e">
            <v>#N/A</v>
          </cell>
          <cell r="CX655" t="e">
            <v>#N/A</v>
          </cell>
          <cell r="CY655">
            <v>0</v>
          </cell>
          <cell r="CZ655" t="e">
            <v>#N/A</v>
          </cell>
        </row>
        <row r="656">
          <cell r="D656" t="str">
            <v>658-2026</v>
          </cell>
          <cell r="H656" t="e">
            <v>#N/A</v>
          </cell>
          <cell r="I656" t="e">
            <v>#N/A</v>
          </cell>
          <cell r="K656">
            <v>0</v>
          </cell>
          <cell r="L656" t="e">
            <v>#N/A</v>
          </cell>
          <cell r="M656" t="e">
            <v>#N/A</v>
          </cell>
          <cell r="N656" t="e">
            <v>#N/A</v>
          </cell>
          <cell r="O656" t="e">
            <v>#N/A</v>
          </cell>
          <cell r="P656">
            <v>46192</v>
          </cell>
          <cell r="Q656" t="e">
            <v>#N/A</v>
          </cell>
          <cell r="R656" t="e">
            <v>#N/A</v>
          </cell>
          <cell r="S656" t="e">
            <v>#N/A</v>
          </cell>
          <cell r="T656" t="e">
            <v>#N/A</v>
          </cell>
          <cell r="U656" t="e">
            <v>#N/A</v>
          </cell>
          <cell r="V656" t="e">
            <v>#N/A</v>
          </cell>
          <cell r="W656" t="e">
            <v>#N/A</v>
          </cell>
          <cell r="X656" t="e">
            <v>#N/A</v>
          </cell>
          <cell r="Y656" t="e">
            <v>#N/A</v>
          </cell>
          <cell r="Z656" t="e">
            <v>#N/A</v>
          </cell>
          <cell r="AC656" t="str">
            <v/>
          </cell>
          <cell r="AK656">
            <v>0</v>
          </cell>
          <cell r="AY656" t="str">
            <v>Cédula</v>
          </cell>
          <cell r="AZ656" t="e">
            <v>#N/A</v>
          </cell>
          <cell r="BA656" t="e">
            <v>#N/A</v>
          </cell>
          <cell r="BB656" t="e">
            <v>#N/A</v>
          </cell>
          <cell r="CJ656">
            <v>0</v>
          </cell>
          <cell r="CK656">
            <v>0</v>
          </cell>
          <cell r="CN656">
            <v>0</v>
          </cell>
          <cell r="CO656" t="e">
            <v>#N/A</v>
          </cell>
          <cell r="CP656" t="e">
            <v>#N/A</v>
          </cell>
          <cell r="CQ656" t="e">
            <v>#N/A</v>
          </cell>
          <cell r="CX656" t="e">
            <v>#N/A</v>
          </cell>
          <cell r="CY656">
            <v>0</v>
          </cell>
          <cell r="CZ656" t="e">
            <v>#N/A</v>
          </cell>
        </row>
        <row r="657">
          <cell r="D657" t="str">
            <v>659-2026</v>
          </cell>
          <cell r="H657" t="e">
            <v>#N/A</v>
          </cell>
          <cell r="I657" t="e">
            <v>#N/A</v>
          </cell>
          <cell r="K657">
            <v>0</v>
          </cell>
          <cell r="L657" t="e">
            <v>#N/A</v>
          </cell>
          <cell r="M657" t="e">
            <v>#N/A</v>
          </cell>
          <cell r="N657" t="e">
            <v>#N/A</v>
          </cell>
          <cell r="O657" t="e">
            <v>#N/A</v>
          </cell>
          <cell r="P657">
            <v>46192</v>
          </cell>
          <cell r="Q657" t="e">
            <v>#N/A</v>
          </cell>
          <cell r="R657" t="e">
            <v>#N/A</v>
          </cell>
          <cell r="S657" t="e">
            <v>#N/A</v>
          </cell>
          <cell r="T657" t="e">
            <v>#N/A</v>
          </cell>
          <cell r="U657" t="e">
            <v>#N/A</v>
          </cell>
          <cell r="V657" t="e">
            <v>#N/A</v>
          </cell>
          <cell r="W657" t="e">
            <v>#N/A</v>
          </cell>
          <cell r="X657" t="e">
            <v>#N/A</v>
          </cell>
          <cell r="Y657" t="e">
            <v>#N/A</v>
          </cell>
          <cell r="Z657" t="e">
            <v>#N/A</v>
          </cell>
          <cell r="AC657" t="str">
            <v/>
          </cell>
          <cell r="AK657">
            <v>0</v>
          </cell>
          <cell r="AY657" t="str">
            <v>Cédula</v>
          </cell>
          <cell r="AZ657" t="e">
            <v>#N/A</v>
          </cell>
          <cell r="BA657" t="e">
            <v>#N/A</v>
          </cell>
          <cell r="BB657" t="e">
            <v>#N/A</v>
          </cell>
          <cell r="CJ657">
            <v>0</v>
          </cell>
          <cell r="CK657">
            <v>0</v>
          </cell>
          <cell r="CN657">
            <v>0</v>
          </cell>
          <cell r="CO657" t="e">
            <v>#N/A</v>
          </cell>
          <cell r="CP657" t="e">
            <v>#N/A</v>
          </cell>
          <cell r="CQ657" t="e">
            <v>#N/A</v>
          </cell>
          <cell r="CX657" t="e">
            <v>#N/A</v>
          </cell>
          <cell r="CY657">
            <v>0</v>
          </cell>
          <cell r="CZ657" t="e">
            <v>#N/A</v>
          </cell>
        </row>
        <row r="658">
          <cell r="D658" t="str">
            <v>660-2026</v>
          </cell>
          <cell r="H658" t="e">
            <v>#N/A</v>
          </cell>
          <cell r="I658" t="e">
            <v>#N/A</v>
          </cell>
          <cell r="K658">
            <v>0</v>
          </cell>
          <cell r="L658" t="e">
            <v>#N/A</v>
          </cell>
          <cell r="M658" t="e">
            <v>#N/A</v>
          </cell>
          <cell r="N658" t="e">
            <v>#N/A</v>
          </cell>
          <cell r="O658" t="e">
            <v>#N/A</v>
          </cell>
          <cell r="P658">
            <v>46192</v>
          </cell>
          <cell r="Q658" t="e">
            <v>#N/A</v>
          </cell>
          <cell r="R658" t="e">
            <v>#N/A</v>
          </cell>
          <cell r="S658" t="e">
            <v>#N/A</v>
          </cell>
          <cell r="T658" t="e">
            <v>#N/A</v>
          </cell>
          <cell r="U658" t="e">
            <v>#N/A</v>
          </cell>
          <cell r="V658" t="e">
            <v>#N/A</v>
          </cell>
          <cell r="W658" t="e">
            <v>#N/A</v>
          </cell>
          <cell r="X658" t="e">
            <v>#N/A</v>
          </cell>
          <cell r="Y658" t="e">
            <v>#N/A</v>
          </cell>
          <cell r="Z658" t="e">
            <v>#N/A</v>
          </cell>
          <cell r="AC658" t="str">
            <v/>
          </cell>
          <cell r="AK658">
            <v>0</v>
          </cell>
          <cell r="AY658" t="str">
            <v>Cédula</v>
          </cell>
          <cell r="AZ658" t="e">
            <v>#N/A</v>
          </cell>
          <cell r="BA658" t="e">
            <v>#N/A</v>
          </cell>
          <cell r="BB658" t="e">
            <v>#N/A</v>
          </cell>
          <cell r="CJ658">
            <v>0</v>
          </cell>
          <cell r="CK658">
            <v>0</v>
          </cell>
          <cell r="CN658">
            <v>0</v>
          </cell>
          <cell r="CO658" t="e">
            <v>#N/A</v>
          </cell>
          <cell r="CP658" t="e">
            <v>#N/A</v>
          </cell>
          <cell r="CQ658" t="e">
            <v>#N/A</v>
          </cell>
          <cell r="CX658" t="e">
            <v>#N/A</v>
          </cell>
          <cell r="CY658">
            <v>0</v>
          </cell>
          <cell r="CZ658" t="e">
            <v>#N/A</v>
          </cell>
        </row>
        <row r="659">
          <cell r="D659" t="str">
            <v>661-2026</v>
          </cell>
          <cell r="H659" t="e">
            <v>#N/A</v>
          </cell>
          <cell r="I659" t="e">
            <v>#N/A</v>
          </cell>
          <cell r="K659">
            <v>0</v>
          </cell>
          <cell r="L659" t="e">
            <v>#N/A</v>
          </cell>
          <cell r="M659" t="e">
            <v>#N/A</v>
          </cell>
          <cell r="N659" t="e">
            <v>#N/A</v>
          </cell>
          <cell r="O659" t="e">
            <v>#N/A</v>
          </cell>
          <cell r="P659">
            <v>46192</v>
          </cell>
          <cell r="Q659" t="e">
            <v>#N/A</v>
          </cell>
          <cell r="R659" t="e">
            <v>#N/A</v>
          </cell>
          <cell r="S659" t="e">
            <v>#N/A</v>
          </cell>
          <cell r="T659" t="e">
            <v>#N/A</v>
          </cell>
          <cell r="U659" t="e">
            <v>#N/A</v>
          </cell>
          <cell r="V659" t="e">
            <v>#N/A</v>
          </cell>
          <cell r="W659" t="e">
            <v>#N/A</v>
          </cell>
          <cell r="X659" t="e">
            <v>#N/A</v>
          </cell>
          <cell r="Y659" t="e">
            <v>#N/A</v>
          </cell>
          <cell r="Z659" t="e">
            <v>#N/A</v>
          </cell>
          <cell r="AC659" t="str">
            <v/>
          </cell>
          <cell r="AK659">
            <v>0</v>
          </cell>
          <cell r="AY659" t="str">
            <v>Cédula</v>
          </cell>
          <cell r="AZ659" t="e">
            <v>#N/A</v>
          </cell>
          <cell r="BA659" t="e">
            <v>#N/A</v>
          </cell>
          <cell r="BB659" t="e">
            <v>#N/A</v>
          </cell>
          <cell r="CJ659">
            <v>0</v>
          </cell>
          <cell r="CK659">
            <v>0</v>
          </cell>
          <cell r="CN659">
            <v>0</v>
          </cell>
          <cell r="CO659" t="e">
            <v>#N/A</v>
          </cell>
          <cell r="CP659" t="e">
            <v>#N/A</v>
          </cell>
          <cell r="CQ659" t="e">
            <v>#N/A</v>
          </cell>
          <cell r="CX659" t="e">
            <v>#N/A</v>
          </cell>
          <cell r="CY659">
            <v>0</v>
          </cell>
          <cell r="CZ659" t="e">
            <v>#N/A</v>
          </cell>
        </row>
        <row r="660">
          <cell r="D660" t="str">
            <v>662-2026</v>
          </cell>
          <cell r="H660" t="e">
            <v>#N/A</v>
          </cell>
          <cell r="I660" t="e">
            <v>#N/A</v>
          </cell>
          <cell r="K660">
            <v>0</v>
          </cell>
          <cell r="L660" t="e">
            <v>#N/A</v>
          </cell>
          <cell r="M660" t="e">
            <v>#N/A</v>
          </cell>
          <cell r="N660" t="e">
            <v>#N/A</v>
          </cell>
          <cell r="O660" t="e">
            <v>#N/A</v>
          </cell>
          <cell r="P660">
            <v>46192</v>
          </cell>
          <cell r="Q660" t="e">
            <v>#N/A</v>
          </cell>
          <cell r="R660" t="e">
            <v>#N/A</v>
          </cell>
          <cell r="S660" t="e">
            <v>#N/A</v>
          </cell>
          <cell r="T660" t="e">
            <v>#N/A</v>
          </cell>
          <cell r="U660" t="e">
            <v>#N/A</v>
          </cell>
          <cell r="V660" t="e">
            <v>#N/A</v>
          </cell>
          <cell r="W660" t="e">
            <v>#N/A</v>
          </cell>
          <cell r="X660" t="e">
            <v>#N/A</v>
          </cell>
          <cell r="Y660" t="e">
            <v>#N/A</v>
          </cell>
          <cell r="Z660" t="e">
            <v>#N/A</v>
          </cell>
          <cell r="AC660" t="str">
            <v/>
          </cell>
          <cell r="AK660">
            <v>0</v>
          </cell>
          <cell r="AY660" t="str">
            <v>Cédula</v>
          </cell>
          <cell r="AZ660" t="e">
            <v>#N/A</v>
          </cell>
          <cell r="BA660" t="e">
            <v>#N/A</v>
          </cell>
          <cell r="BB660" t="e">
            <v>#N/A</v>
          </cell>
          <cell r="CJ660">
            <v>0</v>
          </cell>
          <cell r="CK660">
            <v>0</v>
          </cell>
          <cell r="CN660">
            <v>0</v>
          </cell>
          <cell r="CO660" t="e">
            <v>#N/A</v>
          </cell>
          <cell r="CP660" t="e">
            <v>#N/A</v>
          </cell>
          <cell r="CQ660" t="e">
            <v>#N/A</v>
          </cell>
          <cell r="CX660" t="e">
            <v>#N/A</v>
          </cell>
          <cell r="CY660">
            <v>0</v>
          </cell>
          <cell r="CZ660" t="e">
            <v>#N/A</v>
          </cell>
        </row>
        <row r="661">
          <cell r="D661" t="str">
            <v>663-2026</v>
          </cell>
          <cell r="H661" t="e">
            <v>#N/A</v>
          </cell>
          <cell r="I661" t="e">
            <v>#N/A</v>
          </cell>
          <cell r="K661">
            <v>0</v>
          </cell>
          <cell r="L661" t="e">
            <v>#N/A</v>
          </cell>
          <cell r="M661" t="e">
            <v>#N/A</v>
          </cell>
          <cell r="N661" t="e">
            <v>#N/A</v>
          </cell>
          <cell r="O661" t="e">
            <v>#N/A</v>
          </cell>
          <cell r="P661">
            <v>46192</v>
          </cell>
          <cell r="Q661" t="e">
            <v>#N/A</v>
          </cell>
          <cell r="R661" t="e">
            <v>#N/A</v>
          </cell>
          <cell r="S661" t="e">
            <v>#N/A</v>
          </cell>
          <cell r="T661" t="e">
            <v>#N/A</v>
          </cell>
          <cell r="U661" t="e">
            <v>#N/A</v>
          </cell>
          <cell r="V661" t="e">
            <v>#N/A</v>
          </cell>
          <cell r="W661" t="e">
            <v>#N/A</v>
          </cell>
          <cell r="X661" t="e">
            <v>#N/A</v>
          </cell>
          <cell r="Y661" t="e">
            <v>#N/A</v>
          </cell>
          <cell r="Z661" t="e">
            <v>#N/A</v>
          </cell>
          <cell r="AC661" t="str">
            <v/>
          </cell>
          <cell r="AK661">
            <v>0</v>
          </cell>
          <cell r="AY661" t="str">
            <v>Cédula</v>
          </cell>
          <cell r="AZ661" t="e">
            <v>#N/A</v>
          </cell>
          <cell r="BA661" t="e">
            <v>#N/A</v>
          </cell>
          <cell r="BB661" t="e">
            <v>#N/A</v>
          </cell>
          <cell r="CJ661">
            <v>0</v>
          </cell>
          <cell r="CK661">
            <v>0</v>
          </cell>
          <cell r="CN661">
            <v>0</v>
          </cell>
          <cell r="CO661" t="e">
            <v>#N/A</v>
          </cell>
          <cell r="CP661" t="e">
            <v>#N/A</v>
          </cell>
          <cell r="CQ661" t="e">
            <v>#N/A</v>
          </cell>
          <cell r="CX661" t="e">
            <v>#N/A</v>
          </cell>
          <cell r="CY661">
            <v>0</v>
          </cell>
          <cell r="CZ661" t="e">
            <v>#N/A</v>
          </cell>
        </row>
        <row r="662">
          <cell r="D662" t="str">
            <v>664-2026</v>
          </cell>
          <cell r="H662" t="e">
            <v>#N/A</v>
          </cell>
          <cell r="I662" t="e">
            <v>#N/A</v>
          </cell>
          <cell r="K662">
            <v>0</v>
          </cell>
          <cell r="L662" t="e">
            <v>#N/A</v>
          </cell>
          <cell r="M662" t="e">
            <v>#N/A</v>
          </cell>
          <cell r="N662" t="e">
            <v>#N/A</v>
          </cell>
          <cell r="O662" t="e">
            <v>#N/A</v>
          </cell>
          <cell r="P662">
            <v>46192</v>
          </cell>
          <cell r="Q662" t="e">
            <v>#N/A</v>
          </cell>
          <cell r="R662" t="e">
            <v>#N/A</v>
          </cell>
          <cell r="S662" t="e">
            <v>#N/A</v>
          </cell>
          <cell r="T662" t="e">
            <v>#N/A</v>
          </cell>
          <cell r="U662" t="e">
            <v>#N/A</v>
          </cell>
          <cell r="V662" t="e">
            <v>#N/A</v>
          </cell>
          <cell r="W662" t="e">
            <v>#N/A</v>
          </cell>
          <cell r="X662" t="e">
            <v>#N/A</v>
          </cell>
          <cell r="Y662" t="e">
            <v>#N/A</v>
          </cell>
          <cell r="Z662" t="e">
            <v>#N/A</v>
          </cell>
          <cell r="AC662" t="str">
            <v/>
          </cell>
          <cell r="AK662">
            <v>0</v>
          </cell>
          <cell r="AY662" t="str">
            <v>Cédula</v>
          </cell>
          <cell r="AZ662" t="e">
            <v>#N/A</v>
          </cell>
          <cell r="BA662" t="e">
            <v>#N/A</v>
          </cell>
          <cell r="BB662" t="e">
            <v>#N/A</v>
          </cell>
          <cell r="CJ662">
            <v>0</v>
          </cell>
          <cell r="CK662">
            <v>0</v>
          </cell>
          <cell r="CN662">
            <v>0</v>
          </cell>
          <cell r="CO662" t="e">
            <v>#N/A</v>
          </cell>
          <cell r="CP662" t="e">
            <v>#N/A</v>
          </cell>
          <cell r="CQ662" t="e">
            <v>#N/A</v>
          </cell>
          <cell r="CX662" t="e">
            <v>#N/A</v>
          </cell>
          <cell r="CY662">
            <v>0</v>
          </cell>
          <cell r="CZ662" t="e">
            <v>#N/A</v>
          </cell>
        </row>
        <row r="663">
          <cell r="D663" t="str">
            <v>665-2026</v>
          </cell>
          <cell r="H663" t="e">
            <v>#N/A</v>
          </cell>
          <cell r="I663" t="e">
            <v>#N/A</v>
          </cell>
          <cell r="K663">
            <v>0</v>
          </cell>
          <cell r="L663" t="e">
            <v>#N/A</v>
          </cell>
          <cell r="M663" t="e">
            <v>#N/A</v>
          </cell>
          <cell r="N663" t="e">
            <v>#N/A</v>
          </cell>
          <cell r="O663" t="e">
            <v>#N/A</v>
          </cell>
          <cell r="P663">
            <v>46192</v>
          </cell>
          <cell r="Q663" t="e">
            <v>#N/A</v>
          </cell>
          <cell r="R663" t="e">
            <v>#N/A</v>
          </cell>
          <cell r="S663" t="e">
            <v>#N/A</v>
          </cell>
          <cell r="T663" t="e">
            <v>#N/A</v>
          </cell>
          <cell r="U663" t="e">
            <v>#N/A</v>
          </cell>
          <cell r="V663" t="e">
            <v>#N/A</v>
          </cell>
          <cell r="W663" t="e">
            <v>#N/A</v>
          </cell>
          <cell r="X663" t="e">
            <v>#N/A</v>
          </cell>
          <cell r="Y663" t="e">
            <v>#N/A</v>
          </cell>
          <cell r="Z663" t="e">
            <v>#N/A</v>
          </cell>
          <cell r="AC663" t="str">
            <v/>
          </cell>
          <cell r="AK663">
            <v>0</v>
          </cell>
          <cell r="AY663" t="str">
            <v>Cédula</v>
          </cell>
          <cell r="AZ663" t="e">
            <v>#N/A</v>
          </cell>
          <cell r="BA663" t="e">
            <v>#N/A</v>
          </cell>
          <cell r="BB663" t="e">
            <v>#N/A</v>
          </cell>
          <cell r="CJ663">
            <v>0</v>
          </cell>
          <cell r="CK663">
            <v>0</v>
          </cell>
          <cell r="CN663">
            <v>0</v>
          </cell>
          <cell r="CO663" t="e">
            <v>#N/A</v>
          </cell>
          <cell r="CP663" t="e">
            <v>#N/A</v>
          </cell>
          <cell r="CQ663" t="e">
            <v>#N/A</v>
          </cell>
          <cell r="CX663" t="e">
            <v>#N/A</v>
          </cell>
          <cell r="CY663">
            <v>0</v>
          </cell>
          <cell r="CZ663" t="e">
            <v>#N/A</v>
          </cell>
        </row>
        <row r="664">
          <cell r="D664" t="str">
            <v>666-2026</v>
          </cell>
          <cell r="H664" t="e">
            <v>#N/A</v>
          </cell>
          <cell r="I664" t="e">
            <v>#N/A</v>
          </cell>
          <cell r="K664">
            <v>0</v>
          </cell>
          <cell r="L664" t="e">
            <v>#N/A</v>
          </cell>
          <cell r="M664" t="e">
            <v>#N/A</v>
          </cell>
          <cell r="N664" t="e">
            <v>#N/A</v>
          </cell>
          <cell r="O664" t="e">
            <v>#N/A</v>
          </cell>
          <cell r="P664">
            <v>46192</v>
          </cell>
          <cell r="Q664" t="e">
            <v>#N/A</v>
          </cell>
          <cell r="R664" t="e">
            <v>#N/A</v>
          </cell>
          <cell r="S664" t="e">
            <v>#N/A</v>
          </cell>
          <cell r="T664" t="e">
            <v>#N/A</v>
          </cell>
          <cell r="U664" t="e">
            <v>#N/A</v>
          </cell>
          <cell r="V664" t="e">
            <v>#N/A</v>
          </cell>
          <cell r="W664" t="e">
            <v>#N/A</v>
          </cell>
          <cell r="X664" t="e">
            <v>#N/A</v>
          </cell>
          <cell r="Y664" t="e">
            <v>#N/A</v>
          </cell>
          <cell r="Z664" t="e">
            <v>#N/A</v>
          </cell>
          <cell r="AC664" t="str">
            <v/>
          </cell>
          <cell r="AK664">
            <v>0</v>
          </cell>
          <cell r="AY664" t="str">
            <v>Cédula</v>
          </cell>
          <cell r="AZ664" t="e">
            <v>#N/A</v>
          </cell>
          <cell r="BA664" t="e">
            <v>#N/A</v>
          </cell>
          <cell r="BB664" t="e">
            <v>#N/A</v>
          </cell>
          <cell r="CJ664">
            <v>0</v>
          </cell>
          <cell r="CK664">
            <v>0</v>
          </cell>
          <cell r="CN664">
            <v>0</v>
          </cell>
          <cell r="CO664" t="e">
            <v>#N/A</v>
          </cell>
          <cell r="CP664" t="e">
            <v>#N/A</v>
          </cell>
          <cell r="CQ664" t="e">
            <v>#N/A</v>
          </cell>
          <cell r="CX664" t="e">
            <v>#N/A</v>
          </cell>
          <cell r="CY664">
            <v>0</v>
          </cell>
          <cell r="CZ664" t="e">
            <v>#N/A</v>
          </cell>
        </row>
        <row r="665">
          <cell r="D665" t="str">
            <v>667-2026</v>
          </cell>
          <cell r="H665" t="e">
            <v>#N/A</v>
          </cell>
          <cell r="I665" t="e">
            <v>#N/A</v>
          </cell>
          <cell r="K665">
            <v>0</v>
          </cell>
          <cell r="L665" t="e">
            <v>#N/A</v>
          </cell>
          <cell r="M665" t="e">
            <v>#N/A</v>
          </cell>
          <cell r="N665" t="e">
            <v>#N/A</v>
          </cell>
          <cell r="O665" t="e">
            <v>#N/A</v>
          </cell>
          <cell r="P665">
            <v>46192</v>
          </cell>
          <cell r="Q665" t="e">
            <v>#N/A</v>
          </cell>
          <cell r="R665" t="e">
            <v>#N/A</v>
          </cell>
          <cell r="S665" t="e">
            <v>#N/A</v>
          </cell>
          <cell r="T665" t="e">
            <v>#N/A</v>
          </cell>
          <cell r="U665" t="e">
            <v>#N/A</v>
          </cell>
          <cell r="V665" t="e">
            <v>#N/A</v>
          </cell>
          <cell r="W665" t="e">
            <v>#N/A</v>
          </cell>
          <cell r="X665" t="e">
            <v>#N/A</v>
          </cell>
          <cell r="Y665" t="e">
            <v>#N/A</v>
          </cell>
          <cell r="Z665" t="e">
            <v>#N/A</v>
          </cell>
          <cell r="AC665" t="str">
            <v/>
          </cell>
          <cell r="AK665">
            <v>0</v>
          </cell>
          <cell r="AY665" t="str">
            <v>Cédula</v>
          </cell>
          <cell r="AZ665" t="e">
            <v>#N/A</v>
          </cell>
          <cell r="BA665" t="e">
            <v>#N/A</v>
          </cell>
          <cell r="BB665" t="e">
            <v>#N/A</v>
          </cell>
          <cell r="CJ665">
            <v>0</v>
          </cell>
          <cell r="CK665">
            <v>0</v>
          </cell>
          <cell r="CN665">
            <v>0</v>
          </cell>
          <cell r="CO665" t="e">
            <v>#N/A</v>
          </cell>
          <cell r="CP665" t="e">
            <v>#N/A</v>
          </cell>
          <cell r="CQ665" t="e">
            <v>#N/A</v>
          </cell>
          <cell r="CX665" t="e">
            <v>#N/A</v>
          </cell>
          <cell r="CY665">
            <v>0</v>
          </cell>
          <cell r="CZ665" t="e">
            <v>#N/A</v>
          </cell>
        </row>
        <row r="666">
          <cell r="D666" t="str">
            <v>668-2026</v>
          </cell>
          <cell r="H666" t="e">
            <v>#N/A</v>
          </cell>
          <cell r="I666" t="e">
            <v>#N/A</v>
          </cell>
          <cell r="K666">
            <v>0</v>
          </cell>
          <cell r="L666" t="e">
            <v>#N/A</v>
          </cell>
          <cell r="M666" t="e">
            <v>#N/A</v>
          </cell>
          <cell r="N666" t="e">
            <v>#N/A</v>
          </cell>
          <cell r="O666" t="e">
            <v>#N/A</v>
          </cell>
          <cell r="P666">
            <v>46192</v>
          </cell>
          <cell r="Q666" t="e">
            <v>#N/A</v>
          </cell>
          <cell r="R666" t="e">
            <v>#N/A</v>
          </cell>
          <cell r="S666" t="e">
            <v>#N/A</v>
          </cell>
          <cell r="T666" t="e">
            <v>#N/A</v>
          </cell>
          <cell r="U666" t="e">
            <v>#N/A</v>
          </cell>
          <cell r="V666" t="e">
            <v>#N/A</v>
          </cell>
          <cell r="W666" t="e">
            <v>#N/A</v>
          </cell>
          <cell r="X666" t="e">
            <v>#N/A</v>
          </cell>
          <cell r="Y666" t="e">
            <v>#N/A</v>
          </cell>
          <cell r="Z666" t="e">
            <v>#N/A</v>
          </cell>
          <cell r="AC666" t="str">
            <v/>
          </cell>
          <cell r="AK666">
            <v>0</v>
          </cell>
          <cell r="AY666" t="str">
            <v>Cédula</v>
          </cell>
          <cell r="AZ666" t="e">
            <v>#N/A</v>
          </cell>
          <cell r="BA666" t="e">
            <v>#N/A</v>
          </cell>
          <cell r="BB666" t="e">
            <v>#N/A</v>
          </cell>
          <cell r="CJ666">
            <v>0</v>
          </cell>
          <cell r="CK666">
            <v>0</v>
          </cell>
          <cell r="CN666">
            <v>0</v>
          </cell>
          <cell r="CO666" t="e">
            <v>#N/A</v>
          </cell>
          <cell r="CP666" t="e">
            <v>#N/A</v>
          </cell>
          <cell r="CQ666" t="e">
            <v>#N/A</v>
          </cell>
          <cell r="CX666" t="e">
            <v>#N/A</v>
          </cell>
          <cell r="CY666">
            <v>0</v>
          </cell>
          <cell r="CZ666" t="e">
            <v>#N/A</v>
          </cell>
        </row>
        <row r="667">
          <cell r="D667" t="str">
            <v>669-2026</v>
          </cell>
          <cell r="H667" t="e">
            <v>#N/A</v>
          </cell>
          <cell r="I667" t="e">
            <v>#N/A</v>
          </cell>
          <cell r="K667">
            <v>0</v>
          </cell>
          <cell r="L667" t="e">
            <v>#N/A</v>
          </cell>
          <cell r="M667" t="e">
            <v>#N/A</v>
          </cell>
          <cell r="N667" t="e">
            <v>#N/A</v>
          </cell>
          <cell r="O667" t="e">
            <v>#N/A</v>
          </cell>
          <cell r="P667">
            <v>46192</v>
          </cell>
          <cell r="Q667" t="e">
            <v>#N/A</v>
          </cell>
          <cell r="R667" t="e">
            <v>#N/A</v>
          </cell>
          <cell r="S667" t="e">
            <v>#N/A</v>
          </cell>
          <cell r="T667" t="e">
            <v>#N/A</v>
          </cell>
          <cell r="U667" t="e">
            <v>#N/A</v>
          </cell>
          <cell r="V667" t="e">
            <v>#N/A</v>
          </cell>
          <cell r="W667" t="e">
            <v>#N/A</v>
          </cell>
          <cell r="X667" t="e">
            <v>#N/A</v>
          </cell>
          <cell r="Y667" t="e">
            <v>#N/A</v>
          </cell>
          <cell r="Z667" t="e">
            <v>#N/A</v>
          </cell>
          <cell r="AC667" t="str">
            <v/>
          </cell>
          <cell r="AK667">
            <v>0</v>
          </cell>
          <cell r="AY667" t="str">
            <v>Cédula</v>
          </cell>
          <cell r="AZ667" t="e">
            <v>#N/A</v>
          </cell>
          <cell r="BA667" t="e">
            <v>#N/A</v>
          </cell>
          <cell r="BB667" t="e">
            <v>#N/A</v>
          </cell>
          <cell r="CJ667">
            <v>0</v>
          </cell>
          <cell r="CK667">
            <v>0</v>
          </cell>
          <cell r="CN667">
            <v>0</v>
          </cell>
          <cell r="CO667" t="e">
            <v>#N/A</v>
          </cell>
          <cell r="CP667" t="e">
            <v>#N/A</v>
          </cell>
          <cell r="CQ667" t="e">
            <v>#N/A</v>
          </cell>
          <cell r="CX667" t="e">
            <v>#N/A</v>
          </cell>
          <cell r="CY667">
            <v>0</v>
          </cell>
          <cell r="CZ667" t="e">
            <v>#N/A</v>
          </cell>
        </row>
        <row r="668">
          <cell r="D668" t="str">
            <v>670-2026</v>
          </cell>
          <cell r="H668" t="e">
            <v>#N/A</v>
          </cell>
          <cell r="I668" t="e">
            <v>#N/A</v>
          </cell>
          <cell r="K668">
            <v>0</v>
          </cell>
          <cell r="L668" t="e">
            <v>#N/A</v>
          </cell>
          <cell r="M668" t="e">
            <v>#N/A</v>
          </cell>
          <cell r="N668" t="e">
            <v>#N/A</v>
          </cell>
          <cell r="O668" t="e">
            <v>#N/A</v>
          </cell>
          <cell r="P668">
            <v>46192</v>
          </cell>
          <cell r="Q668" t="e">
            <v>#N/A</v>
          </cell>
          <cell r="R668" t="e">
            <v>#N/A</v>
          </cell>
          <cell r="S668" t="e">
            <v>#N/A</v>
          </cell>
          <cell r="T668" t="e">
            <v>#N/A</v>
          </cell>
          <cell r="U668" t="e">
            <v>#N/A</v>
          </cell>
          <cell r="V668" t="e">
            <v>#N/A</v>
          </cell>
          <cell r="W668" t="e">
            <v>#N/A</v>
          </cell>
          <cell r="X668" t="e">
            <v>#N/A</v>
          </cell>
          <cell r="Y668" t="e">
            <v>#N/A</v>
          </cell>
          <cell r="Z668" t="e">
            <v>#N/A</v>
          </cell>
          <cell r="AC668" t="str">
            <v/>
          </cell>
          <cell r="AK668">
            <v>0</v>
          </cell>
          <cell r="AY668" t="str">
            <v>Cédula</v>
          </cell>
          <cell r="AZ668" t="e">
            <v>#N/A</v>
          </cell>
          <cell r="BA668" t="e">
            <v>#N/A</v>
          </cell>
          <cell r="BB668" t="e">
            <v>#N/A</v>
          </cell>
          <cell r="CJ668">
            <v>0</v>
          </cell>
          <cell r="CK668">
            <v>0</v>
          </cell>
          <cell r="CN668">
            <v>0</v>
          </cell>
          <cell r="CO668" t="e">
            <v>#N/A</v>
          </cell>
          <cell r="CP668" t="e">
            <v>#N/A</v>
          </cell>
          <cell r="CQ668" t="e">
            <v>#N/A</v>
          </cell>
          <cell r="CX668" t="e">
            <v>#N/A</v>
          </cell>
          <cell r="CY668">
            <v>0</v>
          </cell>
          <cell r="CZ668" t="e">
            <v>#N/A</v>
          </cell>
        </row>
        <row r="669">
          <cell r="D669" t="str">
            <v>671-2026</v>
          </cell>
          <cell r="H669" t="e">
            <v>#N/A</v>
          </cell>
          <cell r="I669" t="e">
            <v>#N/A</v>
          </cell>
          <cell r="K669">
            <v>0</v>
          </cell>
          <cell r="L669" t="e">
            <v>#N/A</v>
          </cell>
          <cell r="M669" t="e">
            <v>#N/A</v>
          </cell>
          <cell r="N669" t="e">
            <v>#N/A</v>
          </cell>
          <cell r="O669" t="e">
            <v>#N/A</v>
          </cell>
          <cell r="P669">
            <v>46192</v>
          </cell>
          <cell r="Q669" t="e">
            <v>#N/A</v>
          </cell>
          <cell r="R669" t="e">
            <v>#N/A</v>
          </cell>
          <cell r="S669" t="e">
            <v>#N/A</v>
          </cell>
          <cell r="T669" t="e">
            <v>#N/A</v>
          </cell>
          <cell r="U669" t="e">
            <v>#N/A</v>
          </cell>
          <cell r="V669" t="e">
            <v>#N/A</v>
          </cell>
          <cell r="W669" t="e">
            <v>#N/A</v>
          </cell>
          <cell r="X669" t="e">
            <v>#N/A</v>
          </cell>
          <cell r="Y669" t="e">
            <v>#N/A</v>
          </cell>
          <cell r="Z669" t="e">
            <v>#N/A</v>
          </cell>
          <cell r="AC669" t="str">
            <v/>
          </cell>
          <cell r="AK669">
            <v>0</v>
          </cell>
          <cell r="AY669" t="str">
            <v>Cédula</v>
          </cell>
          <cell r="AZ669" t="e">
            <v>#N/A</v>
          </cell>
          <cell r="BA669" t="e">
            <v>#N/A</v>
          </cell>
          <cell r="BB669" t="e">
            <v>#N/A</v>
          </cell>
          <cell r="CJ669">
            <v>0</v>
          </cell>
          <cell r="CK669">
            <v>0</v>
          </cell>
          <cell r="CN669">
            <v>0</v>
          </cell>
          <cell r="CO669" t="e">
            <v>#N/A</v>
          </cell>
          <cell r="CP669" t="e">
            <v>#N/A</v>
          </cell>
          <cell r="CQ669" t="e">
            <v>#N/A</v>
          </cell>
          <cell r="CX669" t="e">
            <v>#N/A</v>
          </cell>
          <cell r="CY669">
            <v>0</v>
          </cell>
          <cell r="CZ669" t="e">
            <v>#N/A</v>
          </cell>
        </row>
        <row r="670">
          <cell r="D670" t="str">
            <v>672-2026</v>
          </cell>
          <cell r="H670" t="e">
            <v>#N/A</v>
          </cell>
          <cell r="I670" t="e">
            <v>#N/A</v>
          </cell>
          <cell r="K670">
            <v>0</v>
          </cell>
          <cell r="L670" t="e">
            <v>#N/A</v>
          </cell>
          <cell r="M670" t="e">
            <v>#N/A</v>
          </cell>
          <cell r="N670" t="e">
            <v>#N/A</v>
          </cell>
          <cell r="O670" t="e">
            <v>#N/A</v>
          </cell>
          <cell r="P670">
            <v>46192</v>
          </cell>
          <cell r="Q670" t="e">
            <v>#N/A</v>
          </cell>
          <cell r="R670" t="e">
            <v>#N/A</v>
          </cell>
          <cell r="S670" t="e">
            <v>#N/A</v>
          </cell>
          <cell r="T670" t="e">
            <v>#N/A</v>
          </cell>
          <cell r="U670" t="e">
            <v>#N/A</v>
          </cell>
          <cell r="V670" t="e">
            <v>#N/A</v>
          </cell>
          <cell r="W670" t="e">
            <v>#N/A</v>
          </cell>
          <cell r="X670" t="e">
            <v>#N/A</v>
          </cell>
          <cell r="Y670" t="e">
            <v>#N/A</v>
          </cell>
          <cell r="Z670" t="e">
            <v>#N/A</v>
          </cell>
          <cell r="AC670" t="str">
            <v/>
          </cell>
          <cell r="AK670">
            <v>0</v>
          </cell>
          <cell r="AY670" t="str">
            <v>Cédula</v>
          </cell>
          <cell r="AZ670" t="e">
            <v>#N/A</v>
          </cell>
          <cell r="BA670" t="e">
            <v>#N/A</v>
          </cell>
          <cell r="BB670" t="e">
            <v>#N/A</v>
          </cell>
          <cell r="CJ670">
            <v>0</v>
          </cell>
          <cell r="CK670">
            <v>0</v>
          </cell>
          <cell r="CN670">
            <v>0</v>
          </cell>
          <cell r="CO670" t="e">
            <v>#N/A</v>
          </cell>
          <cell r="CP670" t="e">
            <v>#N/A</v>
          </cell>
          <cell r="CQ670" t="e">
            <v>#N/A</v>
          </cell>
          <cell r="CX670" t="e">
            <v>#N/A</v>
          </cell>
          <cell r="CY670">
            <v>0</v>
          </cell>
          <cell r="CZ670" t="e">
            <v>#N/A</v>
          </cell>
        </row>
        <row r="671">
          <cell r="D671" t="str">
            <v>673-2026</v>
          </cell>
          <cell r="H671" t="e">
            <v>#N/A</v>
          </cell>
          <cell r="I671" t="e">
            <v>#N/A</v>
          </cell>
          <cell r="K671">
            <v>0</v>
          </cell>
          <cell r="L671" t="e">
            <v>#N/A</v>
          </cell>
          <cell r="M671" t="e">
            <v>#N/A</v>
          </cell>
          <cell r="N671" t="e">
            <v>#N/A</v>
          </cell>
          <cell r="O671" t="e">
            <v>#N/A</v>
          </cell>
          <cell r="P671">
            <v>46192</v>
          </cell>
          <cell r="Q671" t="e">
            <v>#N/A</v>
          </cell>
          <cell r="R671" t="e">
            <v>#N/A</v>
          </cell>
          <cell r="S671" t="e">
            <v>#N/A</v>
          </cell>
          <cell r="T671" t="e">
            <v>#N/A</v>
          </cell>
          <cell r="U671" t="e">
            <v>#N/A</v>
          </cell>
          <cell r="V671" t="e">
            <v>#N/A</v>
          </cell>
          <cell r="W671" t="e">
            <v>#N/A</v>
          </cell>
          <cell r="X671" t="e">
            <v>#N/A</v>
          </cell>
          <cell r="Y671" t="e">
            <v>#N/A</v>
          </cell>
          <cell r="Z671" t="e">
            <v>#N/A</v>
          </cell>
          <cell r="AC671" t="str">
            <v/>
          </cell>
          <cell r="AK671">
            <v>0</v>
          </cell>
          <cell r="AY671" t="str">
            <v>Cédula</v>
          </cell>
          <cell r="AZ671" t="e">
            <v>#N/A</v>
          </cell>
          <cell r="BA671" t="e">
            <v>#N/A</v>
          </cell>
          <cell r="BB671" t="e">
            <v>#N/A</v>
          </cell>
          <cell r="CJ671">
            <v>0</v>
          </cell>
          <cell r="CK671">
            <v>0</v>
          </cell>
          <cell r="CN671">
            <v>0</v>
          </cell>
          <cell r="CO671" t="e">
            <v>#N/A</v>
          </cell>
          <cell r="CP671" t="e">
            <v>#N/A</v>
          </cell>
          <cell r="CQ671" t="e">
            <v>#N/A</v>
          </cell>
          <cell r="CX671" t="e">
            <v>#N/A</v>
          </cell>
          <cell r="CY671">
            <v>0</v>
          </cell>
          <cell r="CZ671" t="e">
            <v>#N/A</v>
          </cell>
        </row>
        <row r="672">
          <cell r="D672" t="str">
            <v>674-2026</v>
          </cell>
          <cell r="H672" t="e">
            <v>#N/A</v>
          </cell>
          <cell r="I672" t="e">
            <v>#N/A</v>
          </cell>
          <cell r="K672">
            <v>0</v>
          </cell>
          <cell r="L672" t="e">
            <v>#N/A</v>
          </cell>
          <cell r="M672" t="e">
            <v>#N/A</v>
          </cell>
          <cell r="N672" t="e">
            <v>#N/A</v>
          </cell>
          <cell r="O672" t="e">
            <v>#N/A</v>
          </cell>
          <cell r="P672">
            <v>46192</v>
          </cell>
          <cell r="Q672" t="e">
            <v>#N/A</v>
          </cell>
          <cell r="R672" t="e">
            <v>#N/A</v>
          </cell>
          <cell r="S672" t="e">
            <v>#N/A</v>
          </cell>
          <cell r="T672" t="e">
            <v>#N/A</v>
          </cell>
          <cell r="U672" t="e">
            <v>#N/A</v>
          </cell>
          <cell r="V672" t="e">
            <v>#N/A</v>
          </cell>
          <cell r="W672" t="e">
            <v>#N/A</v>
          </cell>
          <cell r="X672" t="e">
            <v>#N/A</v>
          </cell>
          <cell r="Y672" t="e">
            <v>#N/A</v>
          </cell>
          <cell r="Z672" t="e">
            <v>#N/A</v>
          </cell>
          <cell r="AC672" t="str">
            <v/>
          </cell>
          <cell r="AK672">
            <v>0</v>
          </cell>
          <cell r="AY672" t="str">
            <v>Cédula</v>
          </cell>
          <cell r="AZ672" t="e">
            <v>#N/A</v>
          </cell>
          <cell r="BA672" t="e">
            <v>#N/A</v>
          </cell>
          <cell r="BB672" t="e">
            <v>#N/A</v>
          </cell>
          <cell r="CJ672">
            <v>0</v>
          </cell>
          <cell r="CK672">
            <v>0</v>
          </cell>
          <cell r="CN672">
            <v>0</v>
          </cell>
          <cell r="CO672" t="e">
            <v>#N/A</v>
          </cell>
          <cell r="CP672" t="e">
            <v>#N/A</v>
          </cell>
          <cell r="CQ672" t="e">
            <v>#N/A</v>
          </cell>
          <cell r="CX672" t="e">
            <v>#N/A</v>
          </cell>
          <cell r="CY672">
            <v>0</v>
          </cell>
          <cell r="CZ672" t="e">
            <v>#N/A</v>
          </cell>
        </row>
        <row r="673">
          <cell r="D673" t="str">
            <v>675-2026</v>
          </cell>
          <cell r="H673" t="e">
            <v>#N/A</v>
          </cell>
          <cell r="I673" t="e">
            <v>#N/A</v>
          </cell>
          <cell r="K673">
            <v>0</v>
          </cell>
          <cell r="L673" t="e">
            <v>#N/A</v>
          </cell>
          <cell r="M673" t="e">
            <v>#N/A</v>
          </cell>
          <cell r="N673" t="e">
            <v>#N/A</v>
          </cell>
          <cell r="O673" t="e">
            <v>#N/A</v>
          </cell>
          <cell r="P673">
            <v>46192</v>
          </cell>
          <cell r="Q673" t="e">
            <v>#N/A</v>
          </cell>
          <cell r="R673" t="e">
            <v>#N/A</v>
          </cell>
          <cell r="S673" t="e">
            <v>#N/A</v>
          </cell>
          <cell r="T673" t="e">
            <v>#N/A</v>
          </cell>
          <cell r="U673" t="e">
            <v>#N/A</v>
          </cell>
          <cell r="V673" t="e">
            <v>#N/A</v>
          </cell>
          <cell r="W673" t="e">
            <v>#N/A</v>
          </cell>
          <cell r="X673" t="e">
            <v>#N/A</v>
          </cell>
          <cell r="Y673" t="e">
            <v>#N/A</v>
          </cell>
          <cell r="Z673" t="e">
            <v>#N/A</v>
          </cell>
          <cell r="AC673" t="str">
            <v/>
          </cell>
          <cell r="AK673">
            <v>0</v>
          </cell>
          <cell r="AY673" t="str">
            <v>Cédula</v>
          </cell>
          <cell r="AZ673" t="e">
            <v>#N/A</v>
          </cell>
          <cell r="BA673" t="e">
            <v>#N/A</v>
          </cell>
          <cell r="BB673" t="e">
            <v>#N/A</v>
          </cell>
          <cell r="CJ673">
            <v>0</v>
          </cell>
          <cell r="CK673">
            <v>0</v>
          </cell>
          <cell r="CN673">
            <v>0</v>
          </cell>
          <cell r="CO673" t="e">
            <v>#N/A</v>
          </cell>
          <cell r="CP673" t="e">
            <v>#N/A</v>
          </cell>
          <cell r="CQ673" t="e">
            <v>#N/A</v>
          </cell>
          <cell r="CX673" t="e">
            <v>#N/A</v>
          </cell>
          <cell r="CY673">
            <v>0</v>
          </cell>
          <cell r="CZ673" t="e">
            <v>#N/A</v>
          </cell>
        </row>
        <row r="674">
          <cell r="D674" t="str">
            <v>676-2026</v>
          </cell>
          <cell r="H674" t="e">
            <v>#N/A</v>
          </cell>
          <cell r="I674" t="e">
            <v>#N/A</v>
          </cell>
          <cell r="K674">
            <v>0</v>
          </cell>
          <cell r="L674" t="e">
            <v>#N/A</v>
          </cell>
          <cell r="M674" t="e">
            <v>#N/A</v>
          </cell>
          <cell r="N674" t="e">
            <v>#N/A</v>
          </cell>
          <cell r="O674" t="e">
            <v>#N/A</v>
          </cell>
          <cell r="P674">
            <v>46192</v>
          </cell>
          <cell r="Q674" t="e">
            <v>#N/A</v>
          </cell>
          <cell r="R674" t="e">
            <v>#N/A</v>
          </cell>
          <cell r="S674" t="e">
            <v>#N/A</v>
          </cell>
          <cell r="T674" t="e">
            <v>#N/A</v>
          </cell>
          <cell r="U674" t="e">
            <v>#N/A</v>
          </cell>
          <cell r="V674" t="e">
            <v>#N/A</v>
          </cell>
          <cell r="W674" t="e">
            <v>#N/A</v>
          </cell>
          <cell r="X674" t="e">
            <v>#N/A</v>
          </cell>
          <cell r="Y674" t="e">
            <v>#N/A</v>
          </cell>
          <cell r="Z674" t="e">
            <v>#N/A</v>
          </cell>
          <cell r="AC674" t="str">
            <v/>
          </cell>
          <cell r="AK674">
            <v>0</v>
          </cell>
          <cell r="AY674" t="str">
            <v>Cédula</v>
          </cell>
          <cell r="AZ674" t="e">
            <v>#N/A</v>
          </cell>
          <cell r="BA674" t="e">
            <v>#N/A</v>
          </cell>
          <cell r="BB674" t="e">
            <v>#N/A</v>
          </cell>
          <cell r="CJ674">
            <v>0</v>
          </cell>
          <cell r="CK674">
            <v>0</v>
          </cell>
          <cell r="CN674">
            <v>0</v>
          </cell>
          <cell r="CO674" t="e">
            <v>#N/A</v>
          </cell>
          <cell r="CP674" t="e">
            <v>#N/A</v>
          </cell>
          <cell r="CQ674" t="e">
            <v>#N/A</v>
          </cell>
          <cell r="CX674" t="e">
            <v>#N/A</v>
          </cell>
          <cell r="CY674">
            <v>0</v>
          </cell>
          <cell r="CZ674" t="e">
            <v>#N/A</v>
          </cell>
        </row>
        <row r="675">
          <cell r="D675" t="str">
            <v>677-2026</v>
          </cell>
          <cell r="H675" t="e">
            <v>#N/A</v>
          </cell>
          <cell r="I675" t="e">
            <v>#N/A</v>
          </cell>
          <cell r="K675">
            <v>0</v>
          </cell>
          <cell r="L675" t="e">
            <v>#N/A</v>
          </cell>
          <cell r="M675" t="e">
            <v>#N/A</v>
          </cell>
          <cell r="N675" t="e">
            <v>#N/A</v>
          </cell>
          <cell r="O675" t="e">
            <v>#N/A</v>
          </cell>
          <cell r="P675">
            <v>46192</v>
          </cell>
          <cell r="Q675" t="e">
            <v>#N/A</v>
          </cell>
          <cell r="R675" t="e">
            <v>#N/A</v>
          </cell>
          <cell r="S675" t="e">
            <v>#N/A</v>
          </cell>
          <cell r="T675" t="e">
            <v>#N/A</v>
          </cell>
          <cell r="U675" t="e">
            <v>#N/A</v>
          </cell>
          <cell r="V675" t="e">
            <v>#N/A</v>
          </cell>
          <cell r="W675" t="e">
            <v>#N/A</v>
          </cell>
          <cell r="X675" t="e">
            <v>#N/A</v>
          </cell>
          <cell r="Y675" t="e">
            <v>#N/A</v>
          </cell>
          <cell r="Z675" t="e">
            <v>#N/A</v>
          </cell>
          <cell r="AC675" t="str">
            <v/>
          </cell>
          <cell r="AK675">
            <v>0</v>
          </cell>
          <cell r="AY675" t="str">
            <v>Cédula</v>
          </cell>
          <cell r="AZ675" t="e">
            <v>#N/A</v>
          </cell>
          <cell r="BA675" t="e">
            <v>#N/A</v>
          </cell>
          <cell r="BB675" t="e">
            <v>#N/A</v>
          </cell>
          <cell r="CJ675">
            <v>0</v>
          </cell>
          <cell r="CK675">
            <v>0</v>
          </cell>
          <cell r="CN675">
            <v>0</v>
          </cell>
          <cell r="CO675" t="e">
            <v>#N/A</v>
          </cell>
          <cell r="CP675" t="e">
            <v>#N/A</v>
          </cell>
          <cell r="CQ675" t="e">
            <v>#N/A</v>
          </cell>
          <cell r="CX675" t="e">
            <v>#N/A</v>
          </cell>
          <cell r="CY675">
            <v>0</v>
          </cell>
          <cell r="CZ675" t="e">
            <v>#N/A</v>
          </cell>
        </row>
        <row r="676">
          <cell r="D676" t="str">
            <v>678-2026</v>
          </cell>
          <cell r="H676" t="e">
            <v>#N/A</v>
          </cell>
          <cell r="I676" t="e">
            <v>#N/A</v>
          </cell>
          <cell r="K676">
            <v>0</v>
          </cell>
          <cell r="L676" t="e">
            <v>#N/A</v>
          </cell>
          <cell r="M676" t="e">
            <v>#N/A</v>
          </cell>
          <cell r="N676" t="e">
            <v>#N/A</v>
          </cell>
          <cell r="O676" t="e">
            <v>#N/A</v>
          </cell>
          <cell r="P676">
            <v>46192</v>
          </cell>
          <cell r="Q676" t="e">
            <v>#N/A</v>
          </cell>
          <cell r="R676" t="e">
            <v>#N/A</v>
          </cell>
          <cell r="S676" t="e">
            <v>#N/A</v>
          </cell>
          <cell r="T676" t="e">
            <v>#N/A</v>
          </cell>
          <cell r="U676" t="e">
            <v>#N/A</v>
          </cell>
          <cell r="V676" t="e">
            <v>#N/A</v>
          </cell>
          <cell r="W676" t="e">
            <v>#N/A</v>
          </cell>
          <cell r="X676" t="e">
            <v>#N/A</v>
          </cell>
          <cell r="Y676" t="e">
            <v>#N/A</v>
          </cell>
          <cell r="Z676" t="e">
            <v>#N/A</v>
          </cell>
          <cell r="AC676" t="str">
            <v/>
          </cell>
          <cell r="AK676">
            <v>0</v>
          </cell>
          <cell r="AY676" t="str">
            <v>Cédula</v>
          </cell>
          <cell r="AZ676" t="e">
            <v>#N/A</v>
          </cell>
          <cell r="BA676" t="e">
            <v>#N/A</v>
          </cell>
          <cell r="BB676" t="e">
            <v>#N/A</v>
          </cell>
          <cell r="CJ676">
            <v>0</v>
          </cell>
          <cell r="CK676">
            <v>0</v>
          </cell>
          <cell r="CN676">
            <v>0</v>
          </cell>
          <cell r="CO676" t="e">
            <v>#N/A</v>
          </cell>
          <cell r="CP676" t="e">
            <v>#N/A</v>
          </cell>
          <cell r="CQ676" t="e">
            <v>#N/A</v>
          </cell>
          <cell r="CX676" t="e">
            <v>#N/A</v>
          </cell>
          <cell r="CY676">
            <v>0</v>
          </cell>
          <cell r="CZ676" t="e">
            <v>#N/A</v>
          </cell>
        </row>
        <row r="677">
          <cell r="D677" t="str">
            <v>679-2026</v>
          </cell>
          <cell r="H677" t="e">
            <v>#N/A</v>
          </cell>
          <cell r="I677" t="e">
            <v>#N/A</v>
          </cell>
          <cell r="K677">
            <v>0</v>
          </cell>
          <cell r="L677" t="e">
            <v>#N/A</v>
          </cell>
          <cell r="M677" t="e">
            <v>#N/A</v>
          </cell>
          <cell r="N677" t="e">
            <v>#N/A</v>
          </cell>
          <cell r="O677" t="e">
            <v>#N/A</v>
          </cell>
          <cell r="P677">
            <v>46192</v>
          </cell>
          <cell r="Q677" t="e">
            <v>#N/A</v>
          </cell>
          <cell r="R677" t="e">
            <v>#N/A</v>
          </cell>
          <cell r="S677" t="e">
            <v>#N/A</v>
          </cell>
          <cell r="T677" t="e">
            <v>#N/A</v>
          </cell>
          <cell r="U677" t="e">
            <v>#N/A</v>
          </cell>
          <cell r="V677" t="e">
            <v>#N/A</v>
          </cell>
          <cell r="W677" t="e">
            <v>#N/A</v>
          </cell>
          <cell r="X677" t="e">
            <v>#N/A</v>
          </cell>
          <cell r="Y677" t="e">
            <v>#N/A</v>
          </cell>
          <cell r="Z677" t="e">
            <v>#N/A</v>
          </cell>
          <cell r="AC677" t="str">
            <v/>
          </cell>
          <cell r="AK677">
            <v>0</v>
          </cell>
          <cell r="AY677" t="str">
            <v>Cédula</v>
          </cell>
          <cell r="AZ677" t="e">
            <v>#N/A</v>
          </cell>
          <cell r="BA677" t="e">
            <v>#N/A</v>
          </cell>
          <cell r="BB677" t="e">
            <v>#N/A</v>
          </cell>
          <cell r="CJ677">
            <v>0</v>
          </cell>
          <cell r="CK677">
            <v>0</v>
          </cell>
          <cell r="CN677">
            <v>0</v>
          </cell>
          <cell r="CO677" t="e">
            <v>#N/A</v>
          </cell>
          <cell r="CP677" t="e">
            <v>#N/A</v>
          </cell>
          <cell r="CQ677" t="e">
            <v>#N/A</v>
          </cell>
          <cell r="CX677" t="e">
            <v>#N/A</v>
          </cell>
          <cell r="CY677">
            <v>0</v>
          </cell>
          <cell r="CZ677" t="e">
            <v>#N/A</v>
          </cell>
        </row>
        <row r="678">
          <cell r="D678" t="str">
            <v>680-2026</v>
          </cell>
          <cell r="H678" t="e">
            <v>#N/A</v>
          </cell>
          <cell r="I678" t="e">
            <v>#N/A</v>
          </cell>
          <cell r="K678">
            <v>0</v>
          </cell>
          <cell r="L678" t="e">
            <v>#N/A</v>
          </cell>
          <cell r="M678" t="e">
            <v>#N/A</v>
          </cell>
          <cell r="N678" t="e">
            <v>#N/A</v>
          </cell>
          <cell r="O678" t="e">
            <v>#N/A</v>
          </cell>
          <cell r="P678">
            <v>46192</v>
          </cell>
          <cell r="Q678" t="e">
            <v>#N/A</v>
          </cell>
          <cell r="R678" t="e">
            <v>#N/A</v>
          </cell>
          <cell r="S678" t="e">
            <v>#N/A</v>
          </cell>
          <cell r="T678" t="e">
            <v>#N/A</v>
          </cell>
          <cell r="U678" t="e">
            <v>#N/A</v>
          </cell>
          <cell r="V678" t="e">
            <v>#N/A</v>
          </cell>
          <cell r="W678" t="e">
            <v>#N/A</v>
          </cell>
          <cell r="X678" t="e">
            <v>#N/A</v>
          </cell>
          <cell r="Y678" t="e">
            <v>#N/A</v>
          </cell>
          <cell r="Z678" t="e">
            <v>#N/A</v>
          </cell>
          <cell r="AC678" t="str">
            <v/>
          </cell>
          <cell r="AK678">
            <v>0</v>
          </cell>
          <cell r="AY678" t="str">
            <v>Cédula</v>
          </cell>
          <cell r="AZ678" t="e">
            <v>#N/A</v>
          </cell>
          <cell r="BA678" t="e">
            <v>#N/A</v>
          </cell>
          <cell r="BB678" t="e">
            <v>#N/A</v>
          </cell>
          <cell r="CJ678">
            <v>0</v>
          </cell>
          <cell r="CK678">
            <v>0</v>
          </cell>
          <cell r="CN678">
            <v>0</v>
          </cell>
          <cell r="CO678" t="e">
            <v>#N/A</v>
          </cell>
          <cell r="CP678" t="e">
            <v>#N/A</v>
          </cell>
          <cell r="CQ678" t="e">
            <v>#N/A</v>
          </cell>
          <cell r="CX678" t="e">
            <v>#N/A</v>
          </cell>
          <cell r="CY678">
            <v>0</v>
          </cell>
          <cell r="CZ678" t="e">
            <v>#N/A</v>
          </cell>
        </row>
        <row r="679">
          <cell r="D679" t="str">
            <v>681-2026</v>
          </cell>
          <cell r="H679" t="e">
            <v>#N/A</v>
          </cell>
          <cell r="I679" t="e">
            <v>#N/A</v>
          </cell>
          <cell r="K679">
            <v>0</v>
          </cell>
          <cell r="L679" t="e">
            <v>#N/A</v>
          </cell>
          <cell r="M679" t="e">
            <v>#N/A</v>
          </cell>
          <cell r="N679" t="e">
            <v>#N/A</v>
          </cell>
          <cell r="O679" t="e">
            <v>#N/A</v>
          </cell>
          <cell r="P679">
            <v>46192</v>
          </cell>
          <cell r="Q679" t="e">
            <v>#N/A</v>
          </cell>
          <cell r="R679" t="e">
            <v>#N/A</v>
          </cell>
          <cell r="S679" t="e">
            <v>#N/A</v>
          </cell>
          <cell r="T679" t="e">
            <v>#N/A</v>
          </cell>
          <cell r="U679" t="e">
            <v>#N/A</v>
          </cell>
          <cell r="V679" t="e">
            <v>#N/A</v>
          </cell>
          <cell r="W679" t="e">
            <v>#N/A</v>
          </cell>
          <cell r="X679" t="e">
            <v>#N/A</v>
          </cell>
          <cell r="Y679" t="e">
            <v>#N/A</v>
          </cell>
          <cell r="Z679" t="e">
            <v>#N/A</v>
          </cell>
          <cell r="AC679" t="str">
            <v/>
          </cell>
          <cell r="AK679">
            <v>0</v>
          </cell>
          <cell r="AY679" t="str">
            <v>Cédula</v>
          </cell>
          <cell r="AZ679" t="e">
            <v>#N/A</v>
          </cell>
          <cell r="BA679" t="e">
            <v>#N/A</v>
          </cell>
          <cell r="BB679" t="e">
            <v>#N/A</v>
          </cell>
          <cell r="CJ679">
            <v>0</v>
          </cell>
          <cell r="CK679">
            <v>0</v>
          </cell>
          <cell r="CN679">
            <v>0</v>
          </cell>
          <cell r="CO679" t="e">
            <v>#N/A</v>
          </cell>
          <cell r="CP679" t="e">
            <v>#N/A</v>
          </cell>
          <cell r="CQ679" t="e">
            <v>#N/A</v>
          </cell>
          <cell r="CX679" t="e">
            <v>#N/A</v>
          </cell>
          <cell r="CY679">
            <v>0</v>
          </cell>
          <cell r="CZ679" t="e">
            <v>#N/A</v>
          </cell>
        </row>
        <row r="680">
          <cell r="D680" t="str">
            <v>682-2026</v>
          </cell>
          <cell r="H680" t="e">
            <v>#N/A</v>
          </cell>
          <cell r="I680" t="e">
            <v>#N/A</v>
          </cell>
          <cell r="K680">
            <v>0</v>
          </cell>
          <cell r="L680" t="e">
            <v>#N/A</v>
          </cell>
          <cell r="M680" t="e">
            <v>#N/A</v>
          </cell>
          <cell r="N680" t="e">
            <v>#N/A</v>
          </cell>
          <cell r="O680" t="e">
            <v>#N/A</v>
          </cell>
          <cell r="P680">
            <v>46192</v>
          </cell>
          <cell r="Q680" t="e">
            <v>#N/A</v>
          </cell>
          <cell r="R680" t="e">
            <v>#N/A</v>
          </cell>
          <cell r="S680" t="e">
            <v>#N/A</v>
          </cell>
          <cell r="T680" t="e">
            <v>#N/A</v>
          </cell>
          <cell r="U680" t="e">
            <v>#N/A</v>
          </cell>
          <cell r="V680" t="e">
            <v>#N/A</v>
          </cell>
          <cell r="W680" t="e">
            <v>#N/A</v>
          </cell>
          <cell r="X680" t="e">
            <v>#N/A</v>
          </cell>
          <cell r="Y680" t="e">
            <v>#N/A</v>
          </cell>
          <cell r="Z680" t="e">
            <v>#N/A</v>
          </cell>
          <cell r="AC680" t="str">
            <v/>
          </cell>
          <cell r="AK680">
            <v>0</v>
          </cell>
          <cell r="AY680" t="str">
            <v>Cédula</v>
          </cell>
          <cell r="AZ680" t="e">
            <v>#N/A</v>
          </cell>
          <cell r="BA680" t="e">
            <v>#N/A</v>
          </cell>
          <cell r="BB680" t="e">
            <v>#N/A</v>
          </cell>
          <cell r="CJ680">
            <v>0</v>
          </cell>
          <cell r="CK680">
            <v>0</v>
          </cell>
          <cell r="CN680">
            <v>0</v>
          </cell>
          <cell r="CO680" t="e">
            <v>#N/A</v>
          </cell>
          <cell r="CP680" t="e">
            <v>#N/A</v>
          </cell>
          <cell r="CQ680" t="e">
            <v>#N/A</v>
          </cell>
          <cell r="CX680" t="e">
            <v>#N/A</v>
          </cell>
          <cell r="CY680">
            <v>0</v>
          </cell>
          <cell r="CZ680" t="e">
            <v>#N/A</v>
          </cell>
        </row>
        <row r="681">
          <cell r="D681" t="str">
            <v>683-2026</v>
          </cell>
          <cell r="H681" t="e">
            <v>#N/A</v>
          </cell>
          <cell r="I681" t="e">
            <v>#N/A</v>
          </cell>
          <cell r="K681">
            <v>0</v>
          </cell>
          <cell r="L681" t="e">
            <v>#N/A</v>
          </cell>
          <cell r="M681" t="e">
            <v>#N/A</v>
          </cell>
          <cell r="N681" t="e">
            <v>#N/A</v>
          </cell>
          <cell r="O681" t="e">
            <v>#N/A</v>
          </cell>
          <cell r="P681">
            <v>46192</v>
          </cell>
          <cell r="Q681" t="e">
            <v>#N/A</v>
          </cell>
          <cell r="R681" t="e">
            <v>#N/A</v>
          </cell>
          <cell r="S681" t="e">
            <v>#N/A</v>
          </cell>
          <cell r="T681" t="e">
            <v>#N/A</v>
          </cell>
          <cell r="U681" t="e">
            <v>#N/A</v>
          </cell>
          <cell r="V681" t="e">
            <v>#N/A</v>
          </cell>
          <cell r="W681" t="e">
            <v>#N/A</v>
          </cell>
          <cell r="X681" t="e">
            <v>#N/A</v>
          </cell>
          <cell r="Y681" t="e">
            <v>#N/A</v>
          </cell>
          <cell r="Z681" t="e">
            <v>#N/A</v>
          </cell>
          <cell r="AC681" t="str">
            <v/>
          </cell>
          <cell r="AK681">
            <v>0</v>
          </cell>
          <cell r="AY681" t="str">
            <v>Cédula</v>
          </cell>
          <cell r="AZ681" t="e">
            <v>#N/A</v>
          </cell>
          <cell r="BA681" t="e">
            <v>#N/A</v>
          </cell>
          <cell r="BB681" t="e">
            <v>#N/A</v>
          </cell>
          <cell r="CJ681">
            <v>0</v>
          </cell>
          <cell r="CK681">
            <v>0</v>
          </cell>
          <cell r="CN681">
            <v>0</v>
          </cell>
          <cell r="CO681" t="e">
            <v>#N/A</v>
          </cell>
          <cell r="CP681" t="e">
            <v>#N/A</v>
          </cell>
          <cell r="CQ681" t="e">
            <v>#N/A</v>
          </cell>
          <cell r="CX681" t="e">
            <v>#N/A</v>
          </cell>
          <cell r="CY681">
            <v>0</v>
          </cell>
          <cell r="CZ681" t="e">
            <v>#N/A</v>
          </cell>
        </row>
        <row r="682">
          <cell r="D682" t="str">
            <v>684-2026</v>
          </cell>
          <cell r="H682" t="e">
            <v>#N/A</v>
          </cell>
          <cell r="I682" t="e">
            <v>#N/A</v>
          </cell>
          <cell r="K682">
            <v>0</v>
          </cell>
          <cell r="L682" t="e">
            <v>#N/A</v>
          </cell>
          <cell r="M682" t="e">
            <v>#N/A</v>
          </cell>
          <cell r="N682" t="e">
            <v>#N/A</v>
          </cell>
          <cell r="O682" t="e">
            <v>#N/A</v>
          </cell>
          <cell r="P682">
            <v>46192</v>
          </cell>
          <cell r="Q682" t="e">
            <v>#N/A</v>
          </cell>
          <cell r="R682" t="e">
            <v>#N/A</v>
          </cell>
          <cell r="S682" t="e">
            <v>#N/A</v>
          </cell>
          <cell r="T682" t="e">
            <v>#N/A</v>
          </cell>
          <cell r="U682" t="e">
            <v>#N/A</v>
          </cell>
          <cell r="V682" t="e">
            <v>#N/A</v>
          </cell>
          <cell r="W682" t="e">
            <v>#N/A</v>
          </cell>
          <cell r="X682" t="e">
            <v>#N/A</v>
          </cell>
          <cell r="Y682" t="e">
            <v>#N/A</v>
          </cell>
          <cell r="Z682" t="e">
            <v>#N/A</v>
          </cell>
          <cell r="AC682" t="str">
            <v/>
          </cell>
          <cell r="AK682">
            <v>0</v>
          </cell>
          <cell r="AY682" t="str">
            <v>Cédula</v>
          </cell>
          <cell r="AZ682" t="e">
            <v>#N/A</v>
          </cell>
          <cell r="BA682" t="e">
            <v>#N/A</v>
          </cell>
          <cell r="BB682" t="e">
            <v>#N/A</v>
          </cell>
          <cell r="CJ682">
            <v>0</v>
          </cell>
          <cell r="CK682">
            <v>0</v>
          </cell>
          <cell r="CN682">
            <v>0</v>
          </cell>
          <cell r="CO682" t="e">
            <v>#N/A</v>
          </cell>
          <cell r="CP682" t="e">
            <v>#N/A</v>
          </cell>
          <cell r="CQ682" t="e">
            <v>#N/A</v>
          </cell>
          <cell r="CX682" t="e">
            <v>#N/A</v>
          </cell>
          <cell r="CY682">
            <v>0</v>
          </cell>
          <cell r="CZ682" t="e">
            <v>#N/A</v>
          </cell>
        </row>
        <row r="683">
          <cell r="D683" t="str">
            <v>685-2026</v>
          </cell>
          <cell r="H683" t="e">
            <v>#N/A</v>
          </cell>
          <cell r="I683" t="e">
            <v>#N/A</v>
          </cell>
          <cell r="K683">
            <v>0</v>
          </cell>
          <cell r="L683" t="e">
            <v>#N/A</v>
          </cell>
          <cell r="M683" t="e">
            <v>#N/A</v>
          </cell>
          <cell r="N683" t="e">
            <v>#N/A</v>
          </cell>
          <cell r="O683" t="e">
            <v>#N/A</v>
          </cell>
          <cell r="P683">
            <v>46192</v>
          </cell>
          <cell r="Q683" t="e">
            <v>#N/A</v>
          </cell>
          <cell r="R683" t="e">
            <v>#N/A</v>
          </cell>
          <cell r="S683" t="e">
            <v>#N/A</v>
          </cell>
          <cell r="T683" t="e">
            <v>#N/A</v>
          </cell>
          <cell r="U683" t="e">
            <v>#N/A</v>
          </cell>
          <cell r="V683" t="e">
            <v>#N/A</v>
          </cell>
          <cell r="W683" t="e">
            <v>#N/A</v>
          </cell>
          <cell r="X683" t="e">
            <v>#N/A</v>
          </cell>
          <cell r="Y683" t="e">
            <v>#N/A</v>
          </cell>
          <cell r="Z683" t="e">
            <v>#N/A</v>
          </cell>
          <cell r="AC683" t="str">
            <v/>
          </cell>
          <cell r="AK683">
            <v>0</v>
          </cell>
          <cell r="AY683" t="str">
            <v>Cédula</v>
          </cell>
          <cell r="AZ683" t="e">
            <v>#N/A</v>
          </cell>
          <cell r="BA683" t="e">
            <v>#N/A</v>
          </cell>
          <cell r="BB683" t="e">
            <v>#N/A</v>
          </cell>
          <cell r="CJ683">
            <v>0</v>
          </cell>
          <cell r="CK683">
            <v>0</v>
          </cell>
          <cell r="CN683">
            <v>0</v>
          </cell>
          <cell r="CO683" t="e">
            <v>#N/A</v>
          </cell>
          <cell r="CP683" t="e">
            <v>#N/A</v>
          </cell>
          <cell r="CQ683" t="e">
            <v>#N/A</v>
          </cell>
          <cell r="CX683" t="e">
            <v>#N/A</v>
          </cell>
          <cell r="CY683">
            <v>0</v>
          </cell>
          <cell r="CZ683" t="e">
            <v>#N/A</v>
          </cell>
        </row>
        <row r="684">
          <cell r="D684" t="str">
            <v>686-2026</v>
          </cell>
          <cell r="H684" t="e">
            <v>#N/A</v>
          </cell>
          <cell r="I684" t="e">
            <v>#N/A</v>
          </cell>
          <cell r="K684">
            <v>0</v>
          </cell>
          <cell r="L684" t="e">
            <v>#N/A</v>
          </cell>
          <cell r="M684" t="e">
            <v>#N/A</v>
          </cell>
          <cell r="N684" t="e">
            <v>#N/A</v>
          </cell>
          <cell r="O684" t="e">
            <v>#N/A</v>
          </cell>
          <cell r="P684">
            <v>46192</v>
          </cell>
          <cell r="Q684" t="e">
            <v>#N/A</v>
          </cell>
          <cell r="R684" t="e">
            <v>#N/A</v>
          </cell>
          <cell r="S684" t="e">
            <v>#N/A</v>
          </cell>
          <cell r="T684" t="e">
            <v>#N/A</v>
          </cell>
          <cell r="U684" t="e">
            <v>#N/A</v>
          </cell>
          <cell r="V684" t="e">
            <v>#N/A</v>
          </cell>
          <cell r="W684" t="e">
            <v>#N/A</v>
          </cell>
          <cell r="X684" t="e">
            <v>#N/A</v>
          </cell>
          <cell r="Y684" t="e">
            <v>#N/A</v>
          </cell>
          <cell r="Z684" t="e">
            <v>#N/A</v>
          </cell>
          <cell r="AC684" t="str">
            <v/>
          </cell>
          <cell r="AK684">
            <v>0</v>
          </cell>
          <cell r="AY684" t="str">
            <v>Cédula</v>
          </cell>
          <cell r="AZ684" t="e">
            <v>#N/A</v>
          </cell>
          <cell r="BA684" t="e">
            <v>#N/A</v>
          </cell>
          <cell r="BB684" t="e">
            <v>#N/A</v>
          </cell>
          <cell r="CJ684">
            <v>0</v>
          </cell>
          <cell r="CK684">
            <v>0</v>
          </cell>
          <cell r="CN684">
            <v>0</v>
          </cell>
          <cell r="CO684" t="e">
            <v>#N/A</v>
          </cell>
          <cell r="CP684" t="e">
            <v>#N/A</v>
          </cell>
          <cell r="CQ684" t="e">
            <v>#N/A</v>
          </cell>
          <cell r="CX684" t="e">
            <v>#N/A</v>
          </cell>
          <cell r="CY684">
            <v>0</v>
          </cell>
          <cell r="CZ684" t="e">
            <v>#N/A</v>
          </cell>
        </row>
        <row r="685">
          <cell r="D685" t="str">
            <v>687-2026</v>
          </cell>
          <cell r="H685" t="e">
            <v>#N/A</v>
          </cell>
          <cell r="I685" t="e">
            <v>#N/A</v>
          </cell>
          <cell r="K685">
            <v>0</v>
          </cell>
          <cell r="L685" t="e">
            <v>#N/A</v>
          </cell>
          <cell r="M685" t="e">
            <v>#N/A</v>
          </cell>
          <cell r="N685" t="e">
            <v>#N/A</v>
          </cell>
          <cell r="O685" t="e">
            <v>#N/A</v>
          </cell>
          <cell r="P685">
            <v>46192</v>
          </cell>
          <cell r="Q685" t="e">
            <v>#N/A</v>
          </cell>
          <cell r="R685" t="e">
            <v>#N/A</v>
          </cell>
          <cell r="S685" t="e">
            <v>#N/A</v>
          </cell>
          <cell r="T685" t="e">
            <v>#N/A</v>
          </cell>
          <cell r="U685" t="e">
            <v>#N/A</v>
          </cell>
          <cell r="V685" t="e">
            <v>#N/A</v>
          </cell>
          <cell r="W685" t="e">
            <v>#N/A</v>
          </cell>
          <cell r="X685" t="e">
            <v>#N/A</v>
          </cell>
          <cell r="Y685" t="e">
            <v>#N/A</v>
          </cell>
          <cell r="Z685" t="e">
            <v>#N/A</v>
          </cell>
          <cell r="AC685" t="str">
            <v/>
          </cell>
          <cell r="AK685">
            <v>0</v>
          </cell>
          <cell r="AY685" t="str">
            <v>Cédula</v>
          </cell>
          <cell r="AZ685" t="e">
            <v>#N/A</v>
          </cell>
          <cell r="BA685" t="e">
            <v>#N/A</v>
          </cell>
          <cell r="BB685" t="e">
            <v>#N/A</v>
          </cell>
          <cell r="CJ685">
            <v>0</v>
          </cell>
          <cell r="CK685">
            <v>0</v>
          </cell>
          <cell r="CN685">
            <v>0</v>
          </cell>
          <cell r="CO685" t="e">
            <v>#N/A</v>
          </cell>
          <cell r="CP685" t="e">
            <v>#N/A</v>
          </cell>
          <cell r="CQ685" t="e">
            <v>#N/A</v>
          </cell>
          <cell r="CX685" t="e">
            <v>#N/A</v>
          </cell>
          <cell r="CY685">
            <v>0</v>
          </cell>
          <cell r="CZ685" t="e">
            <v>#N/A</v>
          </cell>
        </row>
        <row r="686">
          <cell r="D686" t="str">
            <v>688-2026</v>
          </cell>
          <cell r="H686" t="e">
            <v>#N/A</v>
          </cell>
          <cell r="I686" t="e">
            <v>#N/A</v>
          </cell>
          <cell r="K686">
            <v>0</v>
          </cell>
          <cell r="L686" t="e">
            <v>#N/A</v>
          </cell>
          <cell r="M686" t="e">
            <v>#N/A</v>
          </cell>
          <cell r="N686" t="e">
            <v>#N/A</v>
          </cell>
          <cell r="O686" t="e">
            <v>#N/A</v>
          </cell>
          <cell r="P686">
            <v>46192</v>
          </cell>
          <cell r="Q686" t="e">
            <v>#N/A</v>
          </cell>
          <cell r="R686" t="e">
            <v>#N/A</v>
          </cell>
          <cell r="S686" t="e">
            <v>#N/A</v>
          </cell>
          <cell r="T686" t="e">
            <v>#N/A</v>
          </cell>
          <cell r="U686" t="e">
            <v>#N/A</v>
          </cell>
          <cell r="V686" t="e">
            <v>#N/A</v>
          </cell>
          <cell r="W686" t="e">
            <v>#N/A</v>
          </cell>
          <cell r="X686" t="e">
            <v>#N/A</v>
          </cell>
          <cell r="Y686" t="e">
            <v>#N/A</v>
          </cell>
          <cell r="Z686" t="e">
            <v>#N/A</v>
          </cell>
          <cell r="AC686" t="str">
            <v/>
          </cell>
          <cell r="AK686">
            <v>0</v>
          </cell>
          <cell r="AY686" t="str">
            <v>Cédula</v>
          </cell>
          <cell r="AZ686" t="e">
            <v>#N/A</v>
          </cell>
          <cell r="BA686" t="e">
            <v>#N/A</v>
          </cell>
          <cell r="BB686" t="e">
            <v>#N/A</v>
          </cell>
          <cell r="CJ686">
            <v>0</v>
          </cell>
          <cell r="CK686">
            <v>0</v>
          </cell>
          <cell r="CN686">
            <v>0</v>
          </cell>
          <cell r="CO686" t="e">
            <v>#N/A</v>
          </cell>
          <cell r="CP686" t="e">
            <v>#N/A</v>
          </cell>
          <cell r="CQ686" t="e">
            <v>#N/A</v>
          </cell>
          <cell r="CX686" t="e">
            <v>#N/A</v>
          </cell>
          <cell r="CY686">
            <v>0</v>
          </cell>
          <cell r="CZ686" t="e">
            <v>#N/A</v>
          </cell>
        </row>
        <row r="687">
          <cell r="D687" t="str">
            <v>689-2026</v>
          </cell>
          <cell r="H687" t="e">
            <v>#N/A</v>
          </cell>
          <cell r="I687" t="e">
            <v>#N/A</v>
          </cell>
          <cell r="K687">
            <v>0</v>
          </cell>
          <cell r="L687" t="e">
            <v>#N/A</v>
          </cell>
          <cell r="M687" t="e">
            <v>#N/A</v>
          </cell>
          <cell r="N687" t="e">
            <v>#N/A</v>
          </cell>
          <cell r="O687" t="e">
            <v>#N/A</v>
          </cell>
          <cell r="P687">
            <v>46192</v>
          </cell>
          <cell r="Q687" t="e">
            <v>#N/A</v>
          </cell>
          <cell r="R687" t="e">
            <v>#N/A</v>
          </cell>
          <cell r="S687" t="e">
            <v>#N/A</v>
          </cell>
          <cell r="T687" t="e">
            <v>#N/A</v>
          </cell>
          <cell r="U687" t="e">
            <v>#N/A</v>
          </cell>
          <cell r="V687" t="e">
            <v>#N/A</v>
          </cell>
          <cell r="W687" t="e">
            <v>#N/A</v>
          </cell>
          <cell r="X687" t="e">
            <v>#N/A</v>
          </cell>
          <cell r="Y687" t="e">
            <v>#N/A</v>
          </cell>
          <cell r="Z687" t="e">
            <v>#N/A</v>
          </cell>
          <cell r="AC687" t="str">
            <v/>
          </cell>
          <cell r="AK687">
            <v>0</v>
          </cell>
          <cell r="AY687" t="str">
            <v>Cédula</v>
          </cell>
          <cell r="AZ687" t="e">
            <v>#N/A</v>
          </cell>
          <cell r="BA687" t="e">
            <v>#N/A</v>
          </cell>
          <cell r="BB687" t="e">
            <v>#N/A</v>
          </cell>
          <cell r="CJ687">
            <v>0</v>
          </cell>
          <cell r="CK687">
            <v>0</v>
          </cell>
          <cell r="CN687">
            <v>0</v>
          </cell>
          <cell r="CO687" t="e">
            <v>#N/A</v>
          </cell>
          <cell r="CP687" t="e">
            <v>#N/A</v>
          </cell>
          <cell r="CQ687" t="e">
            <v>#N/A</v>
          </cell>
          <cell r="CX687" t="e">
            <v>#N/A</v>
          </cell>
          <cell r="CY687">
            <v>0</v>
          </cell>
          <cell r="CZ687" t="e">
            <v>#N/A</v>
          </cell>
        </row>
        <row r="688">
          <cell r="D688" t="str">
            <v>690-2026</v>
          </cell>
          <cell r="H688" t="e">
            <v>#N/A</v>
          </cell>
          <cell r="I688" t="e">
            <v>#N/A</v>
          </cell>
          <cell r="K688">
            <v>0</v>
          </cell>
          <cell r="L688" t="e">
            <v>#N/A</v>
          </cell>
          <cell r="M688" t="e">
            <v>#N/A</v>
          </cell>
          <cell r="N688" t="e">
            <v>#N/A</v>
          </cell>
          <cell r="O688" t="e">
            <v>#N/A</v>
          </cell>
          <cell r="P688">
            <v>46192</v>
          </cell>
          <cell r="Q688" t="e">
            <v>#N/A</v>
          </cell>
          <cell r="R688" t="e">
            <v>#N/A</v>
          </cell>
          <cell r="S688" t="e">
            <v>#N/A</v>
          </cell>
          <cell r="T688" t="e">
            <v>#N/A</v>
          </cell>
          <cell r="U688" t="e">
            <v>#N/A</v>
          </cell>
          <cell r="V688" t="e">
            <v>#N/A</v>
          </cell>
          <cell r="W688" t="e">
            <v>#N/A</v>
          </cell>
          <cell r="X688" t="e">
            <v>#N/A</v>
          </cell>
          <cell r="Y688" t="e">
            <v>#N/A</v>
          </cell>
          <cell r="Z688" t="e">
            <v>#N/A</v>
          </cell>
          <cell r="AC688" t="str">
            <v/>
          </cell>
          <cell r="AK688">
            <v>0</v>
          </cell>
          <cell r="AY688" t="str">
            <v>Cédula</v>
          </cell>
          <cell r="AZ688" t="e">
            <v>#N/A</v>
          </cell>
          <cell r="BA688" t="e">
            <v>#N/A</v>
          </cell>
          <cell r="BB688" t="e">
            <v>#N/A</v>
          </cell>
          <cell r="CJ688">
            <v>0</v>
          </cell>
          <cell r="CK688">
            <v>0</v>
          </cell>
          <cell r="CN688">
            <v>0</v>
          </cell>
          <cell r="CO688" t="e">
            <v>#N/A</v>
          </cell>
          <cell r="CP688" t="e">
            <v>#N/A</v>
          </cell>
          <cell r="CQ688" t="e">
            <v>#N/A</v>
          </cell>
          <cell r="CX688" t="e">
            <v>#N/A</v>
          </cell>
          <cell r="CY688">
            <v>0</v>
          </cell>
          <cell r="CZ688" t="e">
            <v>#N/A</v>
          </cell>
        </row>
        <row r="689">
          <cell r="D689" t="str">
            <v>691-2026</v>
          </cell>
          <cell r="H689" t="e">
            <v>#N/A</v>
          </cell>
          <cell r="I689" t="e">
            <v>#N/A</v>
          </cell>
          <cell r="K689">
            <v>0</v>
          </cell>
          <cell r="L689" t="e">
            <v>#N/A</v>
          </cell>
          <cell r="M689" t="e">
            <v>#N/A</v>
          </cell>
          <cell r="N689" t="e">
            <v>#N/A</v>
          </cell>
          <cell r="O689" t="e">
            <v>#N/A</v>
          </cell>
          <cell r="P689">
            <v>46192</v>
          </cell>
          <cell r="Q689" t="e">
            <v>#N/A</v>
          </cell>
          <cell r="R689" t="e">
            <v>#N/A</v>
          </cell>
          <cell r="S689" t="e">
            <v>#N/A</v>
          </cell>
          <cell r="T689" t="e">
            <v>#N/A</v>
          </cell>
          <cell r="U689" t="e">
            <v>#N/A</v>
          </cell>
          <cell r="V689" t="e">
            <v>#N/A</v>
          </cell>
          <cell r="W689" t="e">
            <v>#N/A</v>
          </cell>
          <cell r="X689" t="e">
            <v>#N/A</v>
          </cell>
          <cell r="Y689" t="e">
            <v>#N/A</v>
          </cell>
          <cell r="Z689" t="e">
            <v>#N/A</v>
          </cell>
          <cell r="AC689" t="str">
            <v/>
          </cell>
          <cell r="AK689">
            <v>0</v>
          </cell>
          <cell r="AY689" t="str">
            <v>Cédula</v>
          </cell>
          <cell r="AZ689" t="e">
            <v>#N/A</v>
          </cell>
          <cell r="BA689" t="e">
            <v>#N/A</v>
          </cell>
          <cell r="BB689" t="e">
            <v>#N/A</v>
          </cell>
          <cell r="CJ689">
            <v>0</v>
          </cell>
          <cell r="CK689">
            <v>0</v>
          </cell>
          <cell r="CN689">
            <v>0</v>
          </cell>
          <cell r="CO689" t="e">
            <v>#N/A</v>
          </cell>
          <cell r="CP689" t="e">
            <v>#N/A</v>
          </cell>
          <cell r="CQ689" t="e">
            <v>#N/A</v>
          </cell>
          <cell r="CX689" t="e">
            <v>#N/A</v>
          </cell>
          <cell r="CY689">
            <v>0</v>
          </cell>
          <cell r="CZ689" t="e">
            <v>#N/A</v>
          </cell>
        </row>
        <row r="690">
          <cell r="D690" t="str">
            <v>692-2026</v>
          </cell>
          <cell r="H690" t="e">
            <v>#N/A</v>
          </cell>
          <cell r="I690" t="e">
            <v>#N/A</v>
          </cell>
          <cell r="K690">
            <v>0</v>
          </cell>
          <cell r="L690" t="e">
            <v>#N/A</v>
          </cell>
          <cell r="M690" t="e">
            <v>#N/A</v>
          </cell>
          <cell r="N690" t="e">
            <v>#N/A</v>
          </cell>
          <cell r="O690" t="e">
            <v>#N/A</v>
          </cell>
          <cell r="P690">
            <v>46192</v>
          </cell>
          <cell r="Q690" t="e">
            <v>#N/A</v>
          </cell>
          <cell r="R690" t="e">
            <v>#N/A</v>
          </cell>
          <cell r="S690" t="e">
            <v>#N/A</v>
          </cell>
          <cell r="T690" t="e">
            <v>#N/A</v>
          </cell>
          <cell r="U690" t="e">
            <v>#N/A</v>
          </cell>
          <cell r="V690" t="e">
            <v>#N/A</v>
          </cell>
          <cell r="W690" t="e">
            <v>#N/A</v>
          </cell>
          <cell r="X690" t="e">
            <v>#N/A</v>
          </cell>
          <cell r="Y690" t="e">
            <v>#N/A</v>
          </cell>
          <cell r="Z690" t="e">
            <v>#N/A</v>
          </cell>
          <cell r="AC690" t="str">
            <v/>
          </cell>
          <cell r="AK690">
            <v>0</v>
          </cell>
          <cell r="AY690" t="str">
            <v>Cédula</v>
          </cell>
          <cell r="AZ690" t="e">
            <v>#N/A</v>
          </cell>
          <cell r="BA690" t="e">
            <v>#N/A</v>
          </cell>
          <cell r="BB690" t="e">
            <v>#N/A</v>
          </cell>
          <cell r="CJ690">
            <v>0</v>
          </cell>
          <cell r="CK690">
            <v>0</v>
          </cell>
          <cell r="CN690">
            <v>0</v>
          </cell>
          <cell r="CO690" t="e">
            <v>#N/A</v>
          </cell>
          <cell r="CP690" t="e">
            <v>#N/A</v>
          </cell>
          <cell r="CQ690" t="e">
            <v>#N/A</v>
          </cell>
          <cell r="CX690" t="e">
            <v>#N/A</v>
          </cell>
          <cell r="CY690">
            <v>0</v>
          </cell>
          <cell r="CZ690" t="e">
            <v>#N/A</v>
          </cell>
        </row>
        <row r="691">
          <cell r="D691" t="str">
            <v>693-2026</v>
          </cell>
          <cell r="H691" t="e">
            <v>#N/A</v>
          </cell>
          <cell r="I691" t="e">
            <v>#N/A</v>
          </cell>
          <cell r="K691">
            <v>0</v>
          </cell>
          <cell r="L691" t="e">
            <v>#N/A</v>
          </cell>
          <cell r="M691" t="e">
            <v>#N/A</v>
          </cell>
          <cell r="N691" t="e">
            <v>#N/A</v>
          </cell>
          <cell r="O691" t="e">
            <v>#N/A</v>
          </cell>
          <cell r="P691">
            <v>46192</v>
          </cell>
          <cell r="Q691" t="e">
            <v>#N/A</v>
          </cell>
          <cell r="R691" t="e">
            <v>#N/A</v>
          </cell>
          <cell r="S691" t="e">
            <v>#N/A</v>
          </cell>
          <cell r="T691" t="e">
            <v>#N/A</v>
          </cell>
          <cell r="U691" t="e">
            <v>#N/A</v>
          </cell>
          <cell r="V691" t="e">
            <v>#N/A</v>
          </cell>
          <cell r="W691" t="e">
            <v>#N/A</v>
          </cell>
          <cell r="X691" t="e">
            <v>#N/A</v>
          </cell>
          <cell r="Y691" t="e">
            <v>#N/A</v>
          </cell>
          <cell r="Z691" t="e">
            <v>#N/A</v>
          </cell>
          <cell r="AC691" t="str">
            <v/>
          </cell>
          <cell r="AK691">
            <v>0</v>
          </cell>
          <cell r="AY691" t="str">
            <v>Cédula</v>
          </cell>
          <cell r="AZ691" t="e">
            <v>#N/A</v>
          </cell>
          <cell r="BA691" t="e">
            <v>#N/A</v>
          </cell>
          <cell r="BB691" t="e">
            <v>#N/A</v>
          </cell>
          <cell r="CJ691">
            <v>0</v>
          </cell>
          <cell r="CK691">
            <v>0</v>
          </cell>
          <cell r="CN691">
            <v>0</v>
          </cell>
          <cell r="CO691" t="e">
            <v>#N/A</v>
          </cell>
          <cell r="CP691" t="e">
            <v>#N/A</v>
          </cell>
          <cell r="CQ691" t="e">
            <v>#N/A</v>
          </cell>
          <cell r="CX691" t="e">
            <v>#N/A</v>
          </cell>
          <cell r="CY691">
            <v>0</v>
          </cell>
          <cell r="CZ691" t="e">
            <v>#N/A</v>
          </cell>
        </row>
        <row r="692">
          <cell r="D692" t="str">
            <v>694-2026</v>
          </cell>
          <cell r="H692" t="e">
            <v>#N/A</v>
          </cell>
          <cell r="I692" t="e">
            <v>#N/A</v>
          </cell>
          <cell r="K692">
            <v>0</v>
          </cell>
          <cell r="L692" t="e">
            <v>#N/A</v>
          </cell>
          <cell r="M692" t="e">
            <v>#N/A</v>
          </cell>
          <cell r="N692" t="e">
            <v>#N/A</v>
          </cell>
          <cell r="O692" t="e">
            <v>#N/A</v>
          </cell>
          <cell r="P692">
            <v>46192</v>
          </cell>
          <cell r="Q692" t="e">
            <v>#N/A</v>
          </cell>
          <cell r="R692" t="e">
            <v>#N/A</v>
          </cell>
          <cell r="S692" t="e">
            <v>#N/A</v>
          </cell>
          <cell r="T692" t="e">
            <v>#N/A</v>
          </cell>
          <cell r="U692" t="e">
            <v>#N/A</v>
          </cell>
          <cell r="V692" t="e">
            <v>#N/A</v>
          </cell>
          <cell r="W692" t="e">
            <v>#N/A</v>
          </cell>
          <cell r="X692" t="e">
            <v>#N/A</v>
          </cell>
          <cell r="Y692" t="e">
            <v>#N/A</v>
          </cell>
          <cell r="Z692" t="e">
            <v>#N/A</v>
          </cell>
          <cell r="AC692" t="str">
            <v/>
          </cell>
          <cell r="AK692">
            <v>0</v>
          </cell>
          <cell r="AY692" t="str">
            <v>Cédula</v>
          </cell>
          <cell r="AZ692" t="e">
            <v>#N/A</v>
          </cell>
          <cell r="BA692" t="e">
            <v>#N/A</v>
          </cell>
          <cell r="BB692" t="e">
            <v>#N/A</v>
          </cell>
          <cell r="CJ692">
            <v>0</v>
          </cell>
          <cell r="CK692">
            <v>0</v>
          </cell>
          <cell r="CN692">
            <v>0</v>
          </cell>
          <cell r="CO692" t="e">
            <v>#N/A</v>
          </cell>
          <cell r="CP692" t="e">
            <v>#N/A</v>
          </cell>
          <cell r="CQ692" t="e">
            <v>#N/A</v>
          </cell>
          <cell r="CX692" t="e">
            <v>#N/A</v>
          </cell>
          <cell r="CY692">
            <v>0</v>
          </cell>
          <cell r="CZ692" t="e">
            <v>#N/A</v>
          </cell>
        </row>
        <row r="693">
          <cell r="D693" t="str">
            <v>695-2026</v>
          </cell>
          <cell r="H693" t="e">
            <v>#N/A</v>
          </cell>
          <cell r="I693" t="e">
            <v>#N/A</v>
          </cell>
          <cell r="K693">
            <v>0</v>
          </cell>
          <cell r="L693" t="e">
            <v>#N/A</v>
          </cell>
          <cell r="M693" t="e">
            <v>#N/A</v>
          </cell>
          <cell r="N693" t="e">
            <v>#N/A</v>
          </cell>
          <cell r="O693" t="e">
            <v>#N/A</v>
          </cell>
          <cell r="P693">
            <v>46192</v>
          </cell>
          <cell r="Q693" t="e">
            <v>#N/A</v>
          </cell>
          <cell r="R693" t="e">
            <v>#N/A</v>
          </cell>
          <cell r="S693" t="e">
            <v>#N/A</v>
          </cell>
          <cell r="T693" t="e">
            <v>#N/A</v>
          </cell>
          <cell r="U693" t="e">
            <v>#N/A</v>
          </cell>
          <cell r="V693" t="e">
            <v>#N/A</v>
          </cell>
          <cell r="W693" t="e">
            <v>#N/A</v>
          </cell>
          <cell r="X693" t="e">
            <v>#N/A</v>
          </cell>
          <cell r="Y693" t="e">
            <v>#N/A</v>
          </cell>
          <cell r="Z693" t="e">
            <v>#N/A</v>
          </cell>
          <cell r="AC693" t="str">
            <v/>
          </cell>
          <cell r="AK693">
            <v>0</v>
          </cell>
          <cell r="AY693" t="str">
            <v>Cédula</v>
          </cell>
          <cell r="AZ693" t="e">
            <v>#N/A</v>
          </cell>
          <cell r="BA693" t="e">
            <v>#N/A</v>
          </cell>
          <cell r="BB693" t="e">
            <v>#N/A</v>
          </cell>
          <cell r="CJ693">
            <v>0</v>
          </cell>
          <cell r="CK693">
            <v>0</v>
          </cell>
          <cell r="CN693">
            <v>0</v>
          </cell>
          <cell r="CO693" t="e">
            <v>#N/A</v>
          </cell>
          <cell r="CP693" t="e">
            <v>#N/A</v>
          </cell>
          <cell r="CQ693" t="e">
            <v>#N/A</v>
          </cell>
          <cell r="CX693" t="e">
            <v>#N/A</v>
          </cell>
          <cell r="CY693">
            <v>0</v>
          </cell>
          <cell r="CZ693" t="e">
            <v>#N/A</v>
          </cell>
        </row>
        <row r="694">
          <cell r="D694" t="str">
            <v>696-2026</v>
          </cell>
          <cell r="H694" t="e">
            <v>#N/A</v>
          </cell>
          <cell r="I694" t="e">
            <v>#N/A</v>
          </cell>
          <cell r="K694">
            <v>0</v>
          </cell>
          <cell r="L694" t="e">
            <v>#N/A</v>
          </cell>
          <cell r="M694" t="e">
            <v>#N/A</v>
          </cell>
          <cell r="N694" t="e">
            <v>#N/A</v>
          </cell>
          <cell r="O694" t="e">
            <v>#N/A</v>
          </cell>
          <cell r="P694">
            <v>46192</v>
          </cell>
          <cell r="Q694" t="e">
            <v>#N/A</v>
          </cell>
          <cell r="R694" t="e">
            <v>#N/A</v>
          </cell>
          <cell r="S694" t="e">
            <v>#N/A</v>
          </cell>
          <cell r="T694" t="e">
            <v>#N/A</v>
          </cell>
          <cell r="U694" t="e">
            <v>#N/A</v>
          </cell>
          <cell r="V694" t="e">
            <v>#N/A</v>
          </cell>
          <cell r="W694" t="e">
            <v>#N/A</v>
          </cell>
          <cell r="X694" t="e">
            <v>#N/A</v>
          </cell>
          <cell r="Y694" t="e">
            <v>#N/A</v>
          </cell>
          <cell r="Z694" t="e">
            <v>#N/A</v>
          </cell>
          <cell r="AC694" t="str">
            <v/>
          </cell>
          <cell r="AK694">
            <v>0</v>
          </cell>
          <cell r="AY694" t="str">
            <v>Cédula</v>
          </cell>
          <cell r="AZ694" t="e">
            <v>#N/A</v>
          </cell>
          <cell r="BA694" t="e">
            <v>#N/A</v>
          </cell>
          <cell r="BB694" t="e">
            <v>#N/A</v>
          </cell>
          <cell r="CJ694">
            <v>0</v>
          </cell>
          <cell r="CK694">
            <v>0</v>
          </cell>
          <cell r="CN694">
            <v>0</v>
          </cell>
          <cell r="CO694" t="e">
            <v>#N/A</v>
          </cell>
          <cell r="CP694" t="e">
            <v>#N/A</v>
          </cell>
          <cell r="CQ694" t="e">
            <v>#N/A</v>
          </cell>
          <cell r="CX694" t="e">
            <v>#N/A</v>
          </cell>
          <cell r="CY694">
            <v>0</v>
          </cell>
          <cell r="CZ694" t="e">
            <v>#N/A</v>
          </cell>
        </row>
        <row r="695">
          <cell r="D695" t="str">
            <v>697-2026</v>
          </cell>
          <cell r="H695" t="e">
            <v>#N/A</v>
          </cell>
          <cell r="I695" t="e">
            <v>#N/A</v>
          </cell>
          <cell r="K695">
            <v>0</v>
          </cell>
          <cell r="L695" t="e">
            <v>#N/A</v>
          </cell>
          <cell r="M695" t="e">
            <v>#N/A</v>
          </cell>
          <cell r="N695" t="e">
            <v>#N/A</v>
          </cell>
          <cell r="O695" t="e">
            <v>#N/A</v>
          </cell>
          <cell r="P695">
            <v>46192</v>
          </cell>
          <cell r="Q695" t="e">
            <v>#N/A</v>
          </cell>
          <cell r="R695" t="e">
            <v>#N/A</v>
          </cell>
          <cell r="S695" t="e">
            <v>#N/A</v>
          </cell>
          <cell r="T695" t="e">
            <v>#N/A</v>
          </cell>
          <cell r="U695" t="e">
            <v>#N/A</v>
          </cell>
          <cell r="V695" t="e">
            <v>#N/A</v>
          </cell>
          <cell r="W695" t="e">
            <v>#N/A</v>
          </cell>
          <cell r="X695" t="e">
            <v>#N/A</v>
          </cell>
          <cell r="Y695" t="e">
            <v>#N/A</v>
          </cell>
          <cell r="Z695" t="e">
            <v>#N/A</v>
          </cell>
          <cell r="AC695" t="str">
            <v/>
          </cell>
          <cell r="AK695">
            <v>0</v>
          </cell>
          <cell r="AY695" t="str">
            <v>Cédula</v>
          </cell>
          <cell r="AZ695" t="e">
            <v>#N/A</v>
          </cell>
          <cell r="BA695" t="e">
            <v>#N/A</v>
          </cell>
          <cell r="BB695" t="e">
            <v>#N/A</v>
          </cell>
          <cell r="CJ695">
            <v>0</v>
          </cell>
          <cell r="CK695">
            <v>0</v>
          </cell>
          <cell r="CN695">
            <v>0</v>
          </cell>
          <cell r="CO695" t="e">
            <v>#N/A</v>
          </cell>
          <cell r="CP695" t="e">
            <v>#N/A</v>
          </cell>
          <cell r="CQ695" t="e">
            <v>#N/A</v>
          </cell>
          <cell r="CX695" t="e">
            <v>#N/A</v>
          </cell>
          <cell r="CY695">
            <v>0</v>
          </cell>
          <cell r="CZ695" t="e">
            <v>#N/A</v>
          </cell>
        </row>
        <row r="696">
          <cell r="D696" t="str">
            <v>698-2026</v>
          </cell>
          <cell r="H696" t="e">
            <v>#N/A</v>
          </cell>
          <cell r="I696" t="e">
            <v>#N/A</v>
          </cell>
          <cell r="K696">
            <v>0</v>
          </cell>
          <cell r="L696" t="e">
            <v>#N/A</v>
          </cell>
          <cell r="M696" t="e">
            <v>#N/A</v>
          </cell>
          <cell r="N696" t="e">
            <v>#N/A</v>
          </cell>
          <cell r="O696" t="e">
            <v>#N/A</v>
          </cell>
          <cell r="P696">
            <v>46192</v>
          </cell>
          <cell r="Q696" t="e">
            <v>#N/A</v>
          </cell>
          <cell r="R696" t="e">
            <v>#N/A</v>
          </cell>
          <cell r="S696" t="e">
            <v>#N/A</v>
          </cell>
          <cell r="T696" t="e">
            <v>#N/A</v>
          </cell>
          <cell r="U696" t="e">
            <v>#N/A</v>
          </cell>
          <cell r="V696" t="e">
            <v>#N/A</v>
          </cell>
          <cell r="W696" t="e">
            <v>#N/A</v>
          </cell>
          <cell r="X696" t="e">
            <v>#N/A</v>
          </cell>
          <cell r="Y696" t="e">
            <v>#N/A</v>
          </cell>
          <cell r="Z696" t="e">
            <v>#N/A</v>
          </cell>
          <cell r="AC696" t="str">
            <v/>
          </cell>
          <cell r="AK696">
            <v>0</v>
          </cell>
          <cell r="AY696" t="str">
            <v>Cédula</v>
          </cell>
          <cell r="AZ696" t="e">
            <v>#N/A</v>
          </cell>
          <cell r="BA696" t="e">
            <v>#N/A</v>
          </cell>
          <cell r="BB696" t="e">
            <v>#N/A</v>
          </cell>
          <cell r="CJ696">
            <v>0</v>
          </cell>
          <cell r="CK696">
            <v>0</v>
          </cell>
          <cell r="CN696">
            <v>0</v>
          </cell>
          <cell r="CO696" t="e">
            <v>#N/A</v>
          </cell>
          <cell r="CP696" t="e">
            <v>#N/A</v>
          </cell>
          <cell r="CQ696" t="e">
            <v>#N/A</v>
          </cell>
          <cell r="CX696" t="e">
            <v>#N/A</v>
          </cell>
          <cell r="CY696">
            <v>0</v>
          </cell>
          <cell r="CZ696" t="e">
            <v>#N/A</v>
          </cell>
        </row>
        <row r="697">
          <cell r="D697" t="str">
            <v>699-2026</v>
          </cell>
          <cell r="H697" t="e">
            <v>#N/A</v>
          </cell>
          <cell r="I697" t="e">
            <v>#N/A</v>
          </cell>
          <cell r="K697">
            <v>0</v>
          </cell>
          <cell r="L697" t="e">
            <v>#N/A</v>
          </cell>
          <cell r="M697" t="e">
            <v>#N/A</v>
          </cell>
          <cell r="N697" t="e">
            <v>#N/A</v>
          </cell>
          <cell r="O697" t="e">
            <v>#N/A</v>
          </cell>
          <cell r="P697">
            <v>46192</v>
          </cell>
          <cell r="Q697" t="e">
            <v>#N/A</v>
          </cell>
          <cell r="R697" t="e">
            <v>#N/A</v>
          </cell>
          <cell r="S697" t="e">
            <v>#N/A</v>
          </cell>
          <cell r="T697" t="e">
            <v>#N/A</v>
          </cell>
          <cell r="U697" t="e">
            <v>#N/A</v>
          </cell>
          <cell r="V697" t="e">
            <v>#N/A</v>
          </cell>
          <cell r="W697" t="e">
            <v>#N/A</v>
          </cell>
          <cell r="X697" t="e">
            <v>#N/A</v>
          </cell>
          <cell r="Y697" t="e">
            <v>#N/A</v>
          </cell>
          <cell r="Z697" t="e">
            <v>#N/A</v>
          </cell>
          <cell r="AC697" t="str">
            <v/>
          </cell>
          <cell r="AK697">
            <v>0</v>
          </cell>
          <cell r="AY697" t="str">
            <v>Cédula</v>
          </cell>
          <cell r="AZ697" t="e">
            <v>#N/A</v>
          </cell>
          <cell r="BA697" t="e">
            <v>#N/A</v>
          </cell>
          <cell r="BB697" t="e">
            <v>#N/A</v>
          </cell>
          <cell r="CJ697">
            <v>0</v>
          </cell>
          <cell r="CK697">
            <v>0</v>
          </cell>
          <cell r="CN697">
            <v>0</v>
          </cell>
          <cell r="CO697" t="e">
            <v>#N/A</v>
          </cell>
          <cell r="CP697" t="e">
            <v>#N/A</v>
          </cell>
          <cell r="CQ697" t="e">
            <v>#N/A</v>
          </cell>
          <cell r="CX697" t="e">
            <v>#N/A</v>
          </cell>
          <cell r="CY697">
            <v>0</v>
          </cell>
          <cell r="CZ697" t="e">
            <v>#N/A</v>
          </cell>
        </row>
        <row r="698">
          <cell r="D698" t="str">
            <v>700-2026</v>
          </cell>
          <cell r="H698" t="e">
            <v>#N/A</v>
          </cell>
          <cell r="I698" t="e">
            <v>#N/A</v>
          </cell>
          <cell r="K698">
            <v>0</v>
          </cell>
          <cell r="L698" t="e">
            <v>#N/A</v>
          </cell>
          <cell r="M698" t="e">
            <v>#N/A</v>
          </cell>
          <cell r="N698" t="e">
            <v>#N/A</v>
          </cell>
          <cell r="O698" t="e">
            <v>#N/A</v>
          </cell>
          <cell r="P698">
            <v>46192</v>
          </cell>
          <cell r="Q698" t="e">
            <v>#N/A</v>
          </cell>
          <cell r="R698" t="e">
            <v>#N/A</v>
          </cell>
          <cell r="S698" t="e">
            <v>#N/A</v>
          </cell>
          <cell r="T698" t="e">
            <v>#N/A</v>
          </cell>
          <cell r="U698" t="e">
            <v>#N/A</v>
          </cell>
          <cell r="V698" t="e">
            <v>#N/A</v>
          </cell>
          <cell r="W698" t="e">
            <v>#N/A</v>
          </cell>
          <cell r="X698" t="e">
            <v>#N/A</v>
          </cell>
          <cell r="Y698" t="e">
            <v>#N/A</v>
          </cell>
          <cell r="Z698" t="e">
            <v>#N/A</v>
          </cell>
          <cell r="AC698" t="str">
            <v/>
          </cell>
          <cell r="AK698">
            <v>0</v>
          </cell>
          <cell r="AY698" t="str">
            <v>Cédula</v>
          </cell>
          <cell r="AZ698" t="e">
            <v>#N/A</v>
          </cell>
          <cell r="BA698" t="e">
            <v>#N/A</v>
          </cell>
          <cell r="BB698" t="e">
            <v>#N/A</v>
          </cell>
          <cell r="CJ698">
            <v>0</v>
          </cell>
          <cell r="CK698">
            <v>0</v>
          </cell>
          <cell r="CN698">
            <v>0</v>
          </cell>
          <cell r="CO698" t="e">
            <v>#N/A</v>
          </cell>
          <cell r="CP698" t="e">
            <v>#N/A</v>
          </cell>
          <cell r="CQ698" t="e">
            <v>#N/A</v>
          </cell>
          <cell r="CX698" t="e">
            <v>#N/A</v>
          </cell>
          <cell r="CY698">
            <v>0</v>
          </cell>
          <cell r="CZ698" t="e">
            <v>#N/A</v>
          </cell>
        </row>
        <row r="699">
          <cell r="D699" t="str">
            <v>701-2026</v>
          </cell>
          <cell r="H699" t="e">
            <v>#N/A</v>
          </cell>
          <cell r="I699" t="e">
            <v>#N/A</v>
          </cell>
          <cell r="K699">
            <v>0</v>
          </cell>
          <cell r="L699" t="e">
            <v>#N/A</v>
          </cell>
          <cell r="M699" t="e">
            <v>#N/A</v>
          </cell>
          <cell r="N699" t="e">
            <v>#N/A</v>
          </cell>
          <cell r="O699" t="e">
            <v>#N/A</v>
          </cell>
          <cell r="P699">
            <v>46192</v>
          </cell>
          <cell r="Q699" t="e">
            <v>#N/A</v>
          </cell>
          <cell r="R699" t="e">
            <v>#N/A</v>
          </cell>
          <cell r="S699" t="e">
            <v>#N/A</v>
          </cell>
          <cell r="T699" t="e">
            <v>#N/A</v>
          </cell>
          <cell r="U699" t="e">
            <v>#N/A</v>
          </cell>
          <cell r="V699" t="e">
            <v>#N/A</v>
          </cell>
          <cell r="W699" t="e">
            <v>#N/A</v>
          </cell>
          <cell r="X699" t="e">
            <v>#N/A</v>
          </cell>
          <cell r="Y699" t="e">
            <v>#N/A</v>
          </cell>
          <cell r="Z699" t="e">
            <v>#N/A</v>
          </cell>
          <cell r="AC699" t="str">
            <v/>
          </cell>
          <cell r="AK699">
            <v>0</v>
          </cell>
          <cell r="AY699" t="str">
            <v>Cédula</v>
          </cell>
          <cell r="AZ699" t="e">
            <v>#N/A</v>
          </cell>
          <cell r="BA699" t="e">
            <v>#N/A</v>
          </cell>
          <cell r="BB699" t="e">
            <v>#N/A</v>
          </cell>
          <cell r="CJ699">
            <v>0</v>
          </cell>
          <cell r="CK699">
            <v>0</v>
          </cell>
          <cell r="CN699">
            <v>0</v>
          </cell>
          <cell r="CO699" t="e">
            <v>#N/A</v>
          </cell>
          <cell r="CP699" t="e">
            <v>#N/A</v>
          </cell>
          <cell r="CQ699" t="e">
            <v>#N/A</v>
          </cell>
          <cell r="CX699" t="e">
            <v>#N/A</v>
          </cell>
          <cell r="CY699">
            <v>0</v>
          </cell>
          <cell r="CZ699" t="e">
            <v>#N/A</v>
          </cell>
        </row>
        <row r="700">
          <cell r="D700" t="str">
            <v>702-2026</v>
          </cell>
          <cell r="H700" t="e">
            <v>#N/A</v>
          </cell>
          <cell r="I700" t="e">
            <v>#N/A</v>
          </cell>
          <cell r="K700">
            <v>0</v>
          </cell>
          <cell r="L700" t="e">
            <v>#N/A</v>
          </cell>
          <cell r="M700" t="e">
            <v>#N/A</v>
          </cell>
          <cell r="N700" t="e">
            <v>#N/A</v>
          </cell>
          <cell r="O700" t="e">
            <v>#N/A</v>
          </cell>
          <cell r="P700">
            <v>46192</v>
          </cell>
          <cell r="Q700" t="e">
            <v>#N/A</v>
          </cell>
          <cell r="R700" t="e">
            <v>#N/A</v>
          </cell>
          <cell r="S700" t="e">
            <v>#N/A</v>
          </cell>
          <cell r="T700" t="e">
            <v>#N/A</v>
          </cell>
          <cell r="U700" t="e">
            <v>#N/A</v>
          </cell>
          <cell r="V700" t="e">
            <v>#N/A</v>
          </cell>
          <cell r="W700" t="e">
            <v>#N/A</v>
          </cell>
          <cell r="X700" t="e">
            <v>#N/A</v>
          </cell>
          <cell r="Y700" t="e">
            <v>#N/A</v>
          </cell>
          <cell r="Z700" t="e">
            <v>#N/A</v>
          </cell>
          <cell r="AC700" t="str">
            <v/>
          </cell>
          <cell r="AK700">
            <v>0</v>
          </cell>
          <cell r="AY700" t="str">
            <v>Cédula</v>
          </cell>
          <cell r="AZ700" t="e">
            <v>#N/A</v>
          </cell>
          <cell r="BA700" t="e">
            <v>#N/A</v>
          </cell>
          <cell r="BB700" t="e">
            <v>#N/A</v>
          </cell>
          <cell r="CJ700">
            <v>0</v>
          </cell>
          <cell r="CK700">
            <v>0</v>
          </cell>
          <cell r="CN700">
            <v>0</v>
          </cell>
          <cell r="CO700" t="e">
            <v>#N/A</v>
          </cell>
          <cell r="CP700" t="e">
            <v>#N/A</v>
          </cell>
          <cell r="CQ700" t="e">
            <v>#N/A</v>
          </cell>
          <cell r="CX700" t="e">
            <v>#N/A</v>
          </cell>
          <cell r="CY700">
            <v>0</v>
          </cell>
          <cell r="CZ700" t="e">
            <v>#N/A</v>
          </cell>
        </row>
        <row r="701">
          <cell r="D701" t="str">
            <v>703-2026</v>
          </cell>
          <cell r="H701" t="e">
            <v>#N/A</v>
          </cell>
          <cell r="I701" t="e">
            <v>#N/A</v>
          </cell>
          <cell r="K701">
            <v>0</v>
          </cell>
          <cell r="L701" t="e">
            <v>#N/A</v>
          </cell>
          <cell r="M701" t="e">
            <v>#N/A</v>
          </cell>
          <cell r="N701" t="e">
            <v>#N/A</v>
          </cell>
          <cell r="O701" t="e">
            <v>#N/A</v>
          </cell>
          <cell r="P701">
            <v>46192</v>
          </cell>
          <cell r="Q701" t="e">
            <v>#N/A</v>
          </cell>
          <cell r="R701" t="e">
            <v>#N/A</v>
          </cell>
          <cell r="S701" t="e">
            <v>#N/A</v>
          </cell>
          <cell r="T701" t="e">
            <v>#N/A</v>
          </cell>
          <cell r="U701" t="e">
            <v>#N/A</v>
          </cell>
          <cell r="V701" t="e">
            <v>#N/A</v>
          </cell>
          <cell r="W701" t="e">
            <v>#N/A</v>
          </cell>
          <cell r="X701" t="e">
            <v>#N/A</v>
          </cell>
          <cell r="Y701" t="e">
            <v>#N/A</v>
          </cell>
          <cell r="Z701" t="e">
            <v>#N/A</v>
          </cell>
          <cell r="AC701" t="str">
            <v/>
          </cell>
          <cell r="AK701">
            <v>0</v>
          </cell>
          <cell r="AY701" t="str">
            <v>Cédula</v>
          </cell>
          <cell r="AZ701" t="e">
            <v>#N/A</v>
          </cell>
          <cell r="BA701" t="e">
            <v>#N/A</v>
          </cell>
          <cell r="BB701" t="e">
            <v>#N/A</v>
          </cell>
          <cell r="CJ701">
            <v>0</v>
          </cell>
          <cell r="CK701">
            <v>0</v>
          </cell>
          <cell r="CN701">
            <v>0</v>
          </cell>
          <cell r="CO701" t="e">
            <v>#N/A</v>
          </cell>
          <cell r="CP701" t="e">
            <v>#N/A</v>
          </cell>
          <cell r="CQ701" t="e">
            <v>#N/A</v>
          </cell>
          <cell r="CX701" t="e">
            <v>#N/A</v>
          </cell>
          <cell r="CY701">
            <v>0</v>
          </cell>
          <cell r="CZ701" t="e">
            <v>#N/A</v>
          </cell>
        </row>
        <row r="702">
          <cell r="D702" t="str">
            <v>704-2026</v>
          </cell>
          <cell r="H702" t="e">
            <v>#N/A</v>
          </cell>
          <cell r="I702" t="e">
            <v>#N/A</v>
          </cell>
          <cell r="K702">
            <v>0</v>
          </cell>
          <cell r="L702" t="e">
            <v>#N/A</v>
          </cell>
          <cell r="M702" t="e">
            <v>#N/A</v>
          </cell>
          <cell r="N702" t="e">
            <v>#N/A</v>
          </cell>
          <cell r="O702" t="e">
            <v>#N/A</v>
          </cell>
          <cell r="P702">
            <v>46192</v>
          </cell>
          <cell r="Q702" t="e">
            <v>#N/A</v>
          </cell>
          <cell r="R702" t="e">
            <v>#N/A</v>
          </cell>
          <cell r="S702" t="e">
            <v>#N/A</v>
          </cell>
          <cell r="T702" t="e">
            <v>#N/A</v>
          </cell>
          <cell r="U702" t="e">
            <v>#N/A</v>
          </cell>
          <cell r="V702" t="e">
            <v>#N/A</v>
          </cell>
          <cell r="W702" t="e">
            <v>#N/A</v>
          </cell>
          <cell r="X702" t="e">
            <v>#N/A</v>
          </cell>
          <cell r="Y702" t="e">
            <v>#N/A</v>
          </cell>
          <cell r="Z702" t="e">
            <v>#N/A</v>
          </cell>
          <cell r="AC702" t="str">
            <v/>
          </cell>
          <cell r="AK702">
            <v>0</v>
          </cell>
          <cell r="AY702" t="str">
            <v>Cédula</v>
          </cell>
          <cell r="AZ702" t="e">
            <v>#N/A</v>
          </cell>
          <cell r="BA702" t="e">
            <v>#N/A</v>
          </cell>
          <cell r="BB702" t="e">
            <v>#N/A</v>
          </cell>
          <cell r="CJ702">
            <v>0</v>
          </cell>
          <cell r="CK702">
            <v>0</v>
          </cell>
          <cell r="CN702">
            <v>0</v>
          </cell>
          <cell r="CO702" t="e">
            <v>#N/A</v>
          </cell>
          <cell r="CP702" t="e">
            <v>#N/A</v>
          </cell>
          <cell r="CQ702" t="e">
            <v>#N/A</v>
          </cell>
          <cell r="CX702" t="e">
            <v>#N/A</v>
          </cell>
          <cell r="CY702">
            <v>0</v>
          </cell>
          <cell r="CZ702" t="e">
            <v>#N/A</v>
          </cell>
        </row>
        <row r="703">
          <cell r="D703" t="str">
            <v>705-2026</v>
          </cell>
          <cell r="H703" t="e">
            <v>#N/A</v>
          </cell>
          <cell r="I703" t="e">
            <v>#N/A</v>
          </cell>
          <cell r="K703">
            <v>0</v>
          </cell>
          <cell r="L703" t="e">
            <v>#N/A</v>
          </cell>
          <cell r="M703" t="e">
            <v>#N/A</v>
          </cell>
          <cell r="N703" t="e">
            <v>#N/A</v>
          </cell>
          <cell r="O703" t="e">
            <v>#N/A</v>
          </cell>
          <cell r="P703">
            <v>46192</v>
          </cell>
          <cell r="Q703" t="e">
            <v>#N/A</v>
          </cell>
          <cell r="R703" t="e">
            <v>#N/A</v>
          </cell>
          <cell r="S703" t="e">
            <v>#N/A</v>
          </cell>
          <cell r="T703" t="e">
            <v>#N/A</v>
          </cell>
          <cell r="U703" t="e">
            <v>#N/A</v>
          </cell>
          <cell r="V703" t="e">
            <v>#N/A</v>
          </cell>
          <cell r="W703" t="e">
            <v>#N/A</v>
          </cell>
          <cell r="X703" t="e">
            <v>#N/A</v>
          </cell>
          <cell r="Y703" t="e">
            <v>#N/A</v>
          </cell>
          <cell r="Z703" t="e">
            <v>#N/A</v>
          </cell>
          <cell r="AC703" t="str">
            <v/>
          </cell>
          <cell r="AK703">
            <v>0</v>
          </cell>
          <cell r="AY703" t="str">
            <v>Cédula</v>
          </cell>
          <cell r="AZ703" t="e">
            <v>#N/A</v>
          </cell>
          <cell r="BA703" t="e">
            <v>#N/A</v>
          </cell>
          <cell r="BB703" t="e">
            <v>#N/A</v>
          </cell>
          <cell r="CJ703">
            <v>0</v>
          </cell>
          <cell r="CK703">
            <v>0</v>
          </cell>
          <cell r="CN703">
            <v>0</v>
          </cell>
          <cell r="CO703" t="e">
            <v>#N/A</v>
          </cell>
          <cell r="CP703" t="e">
            <v>#N/A</v>
          </cell>
          <cell r="CQ703" t="e">
            <v>#N/A</v>
          </cell>
          <cell r="CX703" t="e">
            <v>#N/A</v>
          </cell>
          <cell r="CY703">
            <v>0</v>
          </cell>
          <cell r="CZ703" t="e">
            <v>#N/A</v>
          </cell>
        </row>
        <row r="704">
          <cell r="D704" t="str">
            <v>706-2026</v>
          </cell>
          <cell r="H704" t="e">
            <v>#N/A</v>
          </cell>
          <cell r="I704" t="e">
            <v>#N/A</v>
          </cell>
          <cell r="K704">
            <v>0</v>
          </cell>
          <cell r="L704" t="e">
            <v>#N/A</v>
          </cell>
          <cell r="M704" t="e">
            <v>#N/A</v>
          </cell>
          <cell r="N704" t="e">
            <v>#N/A</v>
          </cell>
          <cell r="O704" t="e">
            <v>#N/A</v>
          </cell>
          <cell r="P704">
            <v>46192</v>
          </cell>
          <cell r="Q704" t="e">
            <v>#N/A</v>
          </cell>
          <cell r="R704" t="e">
            <v>#N/A</v>
          </cell>
          <cell r="S704" t="e">
            <v>#N/A</v>
          </cell>
          <cell r="T704" t="e">
            <v>#N/A</v>
          </cell>
          <cell r="U704" t="e">
            <v>#N/A</v>
          </cell>
          <cell r="V704" t="e">
            <v>#N/A</v>
          </cell>
          <cell r="W704" t="e">
            <v>#N/A</v>
          </cell>
          <cell r="X704" t="e">
            <v>#N/A</v>
          </cell>
          <cell r="Y704" t="e">
            <v>#N/A</v>
          </cell>
          <cell r="Z704" t="e">
            <v>#N/A</v>
          </cell>
          <cell r="AC704" t="str">
            <v/>
          </cell>
          <cell r="AK704">
            <v>0</v>
          </cell>
          <cell r="AY704" t="str">
            <v>Cédula</v>
          </cell>
          <cell r="AZ704" t="e">
            <v>#N/A</v>
          </cell>
          <cell r="BA704" t="e">
            <v>#N/A</v>
          </cell>
          <cell r="BB704" t="e">
            <v>#N/A</v>
          </cell>
          <cell r="CJ704">
            <v>0</v>
          </cell>
          <cell r="CK704">
            <v>0</v>
          </cell>
          <cell r="CN704">
            <v>0</v>
          </cell>
          <cell r="CO704" t="e">
            <v>#N/A</v>
          </cell>
          <cell r="CP704" t="e">
            <v>#N/A</v>
          </cell>
          <cell r="CQ704" t="e">
            <v>#N/A</v>
          </cell>
          <cell r="CX704" t="e">
            <v>#N/A</v>
          </cell>
          <cell r="CY704">
            <v>0</v>
          </cell>
          <cell r="CZ704" t="e">
            <v>#N/A</v>
          </cell>
        </row>
        <row r="705">
          <cell r="D705" t="str">
            <v>707-2026</v>
          </cell>
          <cell r="H705" t="e">
            <v>#N/A</v>
          </cell>
          <cell r="I705" t="e">
            <v>#N/A</v>
          </cell>
          <cell r="K705">
            <v>0</v>
          </cell>
          <cell r="L705" t="e">
            <v>#N/A</v>
          </cell>
          <cell r="M705" t="e">
            <v>#N/A</v>
          </cell>
          <cell r="N705" t="e">
            <v>#N/A</v>
          </cell>
          <cell r="O705" t="e">
            <v>#N/A</v>
          </cell>
          <cell r="P705">
            <v>46192</v>
          </cell>
          <cell r="Q705" t="e">
            <v>#N/A</v>
          </cell>
          <cell r="R705" t="e">
            <v>#N/A</v>
          </cell>
          <cell r="S705" t="e">
            <v>#N/A</v>
          </cell>
          <cell r="T705" t="e">
            <v>#N/A</v>
          </cell>
          <cell r="U705" t="e">
            <v>#N/A</v>
          </cell>
          <cell r="V705" t="e">
            <v>#N/A</v>
          </cell>
          <cell r="W705" t="e">
            <v>#N/A</v>
          </cell>
          <cell r="X705" t="e">
            <v>#N/A</v>
          </cell>
          <cell r="Y705" t="e">
            <v>#N/A</v>
          </cell>
          <cell r="Z705" t="e">
            <v>#N/A</v>
          </cell>
          <cell r="AC705" t="str">
            <v/>
          </cell>
          <cell r="AK705">
            <v>0</v>
          </cell>
          <cell r="AY705" t="str">
            <v>Cédula</v>
          </cell>
          <cell r="AZ705" t="e">
            <v>#N/A</v>
          </cell>
          <cell r="BA705" t="e">
            <v>#N/A</v>
          </cell>
          <cell r="BB705" t="e">
            <v>#N/A</v>
          </cell>
          <cell r="CJ705">
            <v>0</v>
          </cell>
          <cell r="CK705">
            <v>0</v>
          </cell>
          <cell r="CN705">
            <v>0</v>
          </cell>
          <cell r="CO705" t="e">
            <v>#N/A</v>
          </cell>
          <cell r="CP705" t="e">
            <v>#N/A</v>
          </cell>
          <cell r="CQ705" t="e">
            <v>#N/A</v>
          </cell>
          <cell r="CX705" t="e">
            <v>#N/A</v>
          </cell>
          <cell r="CY705">
            <v>0</v>
          </cell>
          <cell r="CZ705" t="e">
            <v>#N/A</v>
          </cell>
        </row>
        <row r="706">
          <cell r="D706" t="str">
            <v>708-2026</v>
          </cell>
          <cell r="H706" t="e">
            <v>#N/A</v>
          </cell>
          <cell r="I706" t="e">
            <v>#N/A</v>
          </cell>
          <cell r="K706">
            <v>0</v>
          </cell>
          <cell r="L706" t="e">
            <v>#N/A</v>
          </cell>
          <cell r="M706" t="e">
            <v>#N/A</v>
          </cell>
          <cell r="N706" t="e">
            <v>#N/A</v>
          </cell>
          <cell r="O706" t="e">
            <v>#N/A</v>
          </cell>
          <cell r="P706">
            <v>46192</v>
          </cell>
          <cell r="Q706" t="e">
            <v>#N/A</v>
          </cell>
          <cell r="R706" t="e">
            <v>#N/A</v>
          </cell>
          <cell r="S706" t="e">
            <v>#N/A</v>
          </cell>
          <cell r="T706" t="e">
            <v>#N/A</v>
          </cell>
          <cell r="U706" t="e">
            <v>#N/A</v>
          </cell>
          <cell r="V706" t="e">
            <v>#N/A</v>
          </cell>
          <cell r="W706" t="e">
            <v>#N/A</v>
          </cell>
          <cell r="X706" t="e">
            <v>#N/A</v>
          </cell>
          <cell r="Y706" t="e">
            <v>#N/A</v>
          </cell>
          <cell r="Z706" t="e">
            <v>#N/A</v>
          </cell>
          <cell r="AC706" t="str">
            <v/>
          </cell>
          <cell r="AK706">
            <v>0</v>
          </cell>
          <cell r="AY706" t="str">
            <v>Cédula</v>
          </cell>
          <cell r="AZ706" t="e">
            <v>#N/A</v>
          </cell>
          <cell r="BA706" t="e">
            <v>#N/A</v>
          </cell>
          <cell r="BB706" t="e">
            <v>#N/A</v>
          </cell>
          <cell r="CJ706">
            <v>0</v>
          </cell>
          <cell r="CK706">
            <v>0</v>
          </cell>
          <cell r="CN706">
            <v>0</v>
          </cell>
          <cell r="CO706" t="e">
            <v>#N/A</v>
          </cell>
          <cell r="CP706" t="e">
            <v>#N/A</v>
          </cell>
          <cell r="CQ706" t="e">
            <v>#N/A</v>
          </cell>
          <cell r="CX706" t="e">
            <v>#N/A</v>
          </cell>
          <cell r="CY706">
            <v>0</v>
          </cell>
          <cell r="CZ706" t="e">
            <v>#N/A</v>
          </cell>
        </row>
        <row r="707">
          <cell r="D707" t="str">
            <v>709-2026</v>
          </cell>
          <cell r="H707" t="e">
            <v>#N/A</v>
          </cell>
          <cell r="I707" t="e">
            <v>#N/A</v>
          </cell>
          <cell r="K707">
            <v>0</v>
          </cell>
          <cell r="L707" t="e">
            <v>#N/A</v>
          </cell>
          <cell r="M707" t="e">
            <v>#N/A</v>
          </cell>
          <cell r="N707" t="e">
            <v>#N/A</v>
          </cell>
          <cell r="O707" t="e">
            <v>#N/A</v>
          </cell>
          <cell r="P707">
            <v>46192</v>
          </cell>
          <cell r="Q707" t="e">
            <v>#N/A</v>
          </cell>
          <cell r="R707" t="e">
            <v>#N/A</v>
          </cell>
          <cell r="S707" t="e">
            <v>#N/A</v>
          </cell>
          <cell r="T707" t="e">
            <v>#N/A</v>
          </cell>
          <cell r="U707" t="e">
            <v>#N/A</v>
          </cell>
          <cell r="V707" t="e">
            <v>#N/A</v>
          </cell>
          <cell r="W707" t="e">
            <v>#N/A</v>
          </cell>
          <cell r="X707" t="e">
            <v>#N/A</v>
          </cell>
          <cell r="Y707" t="e">
            <v>#N/A</v>
          </cell>
          <cell r="Z707" t="e">
            <v>#N/A</v>
          </cell>
          <cell r="AC707" t="str">
            <v/>
          </cell>
          <cell r="AK707">
            <v>0</v>
          </cell>
          <cell r="AY707" t="str">
            <v>Cédula</v>
          </cell>
          <cell r="AZ707" t="e">
            <v>#N/A</v>
          </cell>
          <cell r="BA707" t="e">
            <v>#N/A</v>
          </cell>
          <cell r="BB707" t="e">
            <v>#N/A</v>
          </cell>
          <cell r="CJ707">
            <v>0</v>
          </cell>
          <cell r="CK707">
            <v>0</v>
          </cell>
          <cell r="CN707">
            <v>0</v>
          </cell>
          <cell r="CO707" t="e">
            <v>#N/A</v>
          </cell>
          <cell r="CP707" t="e">
            <v>#N/A</v>
          </cell>
          <cell r="CQ707" t="e">
            <v>#N/A</v>
          </cell>
          <cell r="CX707" t="e">
            <v>#N/A</v>
          </cell>
          <cell r="CY707">
            <v>0</v>
          </cell>
          <cell r="CZ707" t="e">
            <v>#N/A</v>
          </cell>
        </row>
        <row r="708">
          <cell r="D708" t="str">
            <v>710-2026</v>
          </cell>
          <cell r="H708" t="e">
            <v>#N/A</v>
          </cell>
          <cell r="I708" t="e">
            <v>#N/A</v>
          </cell>
          <cell r="K708">
            <v>0</v>
          </cell>
          <cell r="L708" t="e">
            <v>#N/A</v>
          </cell>
          <cell r="M708" t="e">
            <v>#N/A</v>
          </cell>
          <cell r="N708" t="e">
            <v>#N/A</v>
          </cell>
          <cell r="O708" t="e">
            <v>#N/A</v>
          </cell>
          <cell r="P708">
            <v>46192</v>
          </cell>
          <cell r="Q708" t="e">
            <v>#N/A</v>
          </cell>
          <cell r="R708" t="e">
            <v>#N/A</v>
          </cell>
          <cell r="S708" t="e">
            <v>#N/A</v>
          </cell>
          <cell r="T708" t="e">
            <v>#N/A</v>
          </cell>
          <cell r="U708" t="e">
            <v>#N/A</v>
          </cell>
          <cell r="V708" t="e">
            <v>#N/A</v>
          </cell>
          <cell r="W708" t="e">
            <v>#N/A</v>
          </cell>
          <cell r="X708" t="e">
            <v>#N/A</v>
          </cell>
          <cell r="Y708" t="e">
            <v>#N/A</v>
          </cell>
          <cell r="Z708" t="e">
            <v>#N/A</v>
          </cell>
          <cell r="AC708" t="str">
            <v/>
          </cell>
          <cell r="AK708">
            <v>0</v>
          </cell>
          <cell r="AY708" t="str">
            <v>Cédula</v>
          </cell>
          <cell r="AZ708" t="e">
            <v>#N/A</v>
          </cell>
          <cell r="BA708" t="e">
            <v>#N/A</v>
          </cell>
          <cell r="BB708" t="e">
            <v>#N/A</v>
          </cell>
          <cell r="CJ708">
            <v>0</v>
          </cell>
          <cell r="CK708">
            <v>0</v>
          </cell>
          <cell r="CN708">
            <v>0</v>
          </cell>
          <cell r="CO708" t="e">
            <v>#N/A</v>
          </cell>
          <cell r="CP708" t="e">
            <v>#N/A</v>
          </cell>
          <cell r="CQ708" t="e">
            <v>#N/A</v>
          </cell>
          <cell r="CX708" t="e">
            <v>#N/A</v>
          </cell>
          <cell r="CY708">
            <v>0</v>
          </cell>
          <cell r="CZ708" t="e">
            <v>#N/A</v>
          </cell>
        </row>
        <row r="709">
          <cell r="D709" t="str">
            <v>711-2026</v>
          </cell>
          <cell r="H709" t="e">
            <v>#N/A</v>
          </cell>
          <cell r="I709" t="e">
            <v>#N/A</v>
          </cell>
          <cell r="K709">
            <v>0</v>
          </cell>
          <cell r="L709" t="e">
            <v>#N/A</v>
          </cell>
          <cell r="M709" t="e">
            <v>#N/A</v>
          </cell>
          <cell r="N709" t="e">
            <v>#N/A</v>
          </cell>
          <cell r="O709" t="e">
            <v>#N/A</v>
          </cell>
          <cell r="P709">
            <v>46192</v>
          </cell>
          <cell r="Q709" t="e">
            <v>#N/A</v>
          </cell>
          <cell r="R709" t="e">
            <v>#N/A</v>
          </cell>
          <cell r="S709" t="e">
            <v>#N/A</v>
          </cell>
          <cell r="T709" t="e">
            <v>#N/A</v>
          </cell>
          <cell r="U709" t="e">
            <v>#N/A</v>
          </cell>
          <cell r="V709" t="e">
            <v>#N/A</v>
          </cell>
          <cell r="W709" t="e">
            <v>#N/A</v>
          </cell>
          <cell r="X709" t="e">
            <v>#N/A</v>
          </cell>
          <cell r="Y709" t="e">
            <v>#N/A</v>
          </cell>
          <cell r="Z709" t="e">
            <v>#N/A</v>
          </cell>
          <cell r="AC709" t="str">
            <v/>
          </cell>
          <cell r="AK709">
            <v>0</v>
          </cell>
          <cell r="AY709" t="str">
            <v>Cédula</v>
          </cell>
          <cell r="AZ709" t="e">
            <v>#N/A</v>
          </cell>
          <cell r="BA709" t="e">
            <v>#N/A</v>
          </cell>
          <cell r="BB709" t="e">
            <v>#N/A</v>
          </cell>
          <cell r="CJ709">
            <v>0</v>
          </cell>
          <cell r="CK709">
            <v>0</v>
          </cell>
          <cell r="CN709">
            <v>0</v>
          </cell>
          <cell r="CO709" t="e">
            <v>#N/A</v>
          </cell>
          <cell r="CP709" t="e">
            <v>#N/A</v>
          </cell>
          <cell r="CQ709" t="e">
            <v>#N/A</v>
          </cell>
          <cell r="CX709" t="e">
            <v>#N/A</v>
          </cell>
          <cell r="CY709">
            <v>0</v>
          </cell>
          <cell r="CZ709" t="e">
            <v>#N/A</v>
          </cell>
        </row>
        <row r="710">
          <cell r="D710" t="str">
            <v>712-2026</v>
          </cell>
          <cell r="H710" t="e">
            <v>#N/A</v>
          </cell>
          <cell r="I710" t="e">
            <v>#N/A</v>
          </cell>
          <cell r="K710">
            <v>0</v>
          </cell>
          <cell r="L710" t="e">
            <v>#N/A</v>
          </cell>
          <cell r="M710" t="e">
            <v>#N/A</v>
          </cell>
          <cell r="N710" t="e">
            <v>#N/A</v>
          </cell>
          <cell r="O710" t="e">
            <v>#N/A</v>
          </cell>
          <cell r="P710">
            <v>46192</v>
          </cell>
          <cell r="Q710" t="e">
            <v>#N/A</v>
          </cell>
          <cell r="R710" t="e">
            <v>#N/A</v>
          </cell>
          <cell r="S710" t="e">
            <v>#N/A</v>
          </cell>
          <cell r="T710" t="e">
            <v>#N/A</v>
          </cell>
          <cell r="U710" t="e">
            <v>#N/A</v>
          </cell>
          <cell r="V710" t="e">
            <v>#N/A</v>
          </cell>
          <cell r="W710" t="e">
            <v>#N/A</v>
          </cell>
          <cell r="X710" t="e">
            <v>#N/A</v>
          </cell>
          <cell r="Y710" t="e">
            <v>#N/A</v>
          </cell>
          <cell r="Z710" t="e">
            <v>#N/A</v>
          </cell>
          <cell r="AC710" t="str">
            <v/>
          </cell>
          <cell r="AK710">
            <v>0</v>
          </cell>
          <cell r="AY710" t="str">
            <v>Cédula</v>
          </cell>
          <cell r="AZ710" t="e">
            <v>#N/A</v>
          </cell>
          <cell r="BA710" t="e">
            <v>#N/A</v>
          </cell>
          <cell r="BB710" t="e">
            <v>#N/A</v>
          </cell>
          <cell r="CJ710">
            <v>0</v>
          </cell>
          <cell r="CK710">
            <v>0</v>
          </cell>
          <cell r="CN710">
            <v>0</v>
          </cell>
          <cell r="CO710" t="e">
            <v>#N/A</v>
          </cell>
          <cell r="CP710" t="e">
            <v>#N/A</v>
          </cell>
          <cell r="CQ710" t="e">
            <v>#N/A</v>
          </cell>
          <cell r="CX710" t="e">
            <v>#N/A</v>
          </cell>
          <cell r="CY710">
            <v>0</v>
          </cell>
          <cell r="CZ710" t="e">
            <v>#N/A</v>
          </cell>
        </row>
        <row r="711">
          <cell r="D711" t="str">
            <v>713-2026</v>
          </cell>
          <cell r="H711" t="e">
            <v>#N/A</v>
          </cell>
          <cell r="I711" t="e">
            <v>#N/A</v>
          </cell>
          <cell r="K711">
            <v>0</v>
          </cell>
          <cell r="L711" t="e">
            <v>#N/A</v>
          </cell>
          <cell r="M711" t="e">
            <v>#N/A</v>
          </cell>
          <cell r="N711" t="e">
            <v>#N/A</v>
          </cell>
          <cell r="O711" t="e">
            <v>#N/A</v>
          </cell>
          <cell r="P711">
            <v>46192</v>
          </cell>
          <cell r="Q711" t="e">
            <v>#N/A</v>
          </cell>
          <cell r="R711" t="e">
            <v>#N/A</v>
          </cell>
          <cell r="S711" t="e">
            <v>#N/A</v>
          </cell>
          <cell r="T711" t="e">
            <v>#N/A</v>
          </cell>
          <cell r="U711" t="e">
            <v>#N/A</v>
          </cell>
          <cell r="V711" t="e">
            <v>#N/A</v>
          </cell>
          <cell r="W711" t="e">
            <v>#N/A</v>
          </cell>
          <cell r="X711" t="e">
            <v>#N/A</v>
          </cell>
          <cell r="Y711" t="e">
            <v>#N/A</v>
          </cell>
          <cell r="Z711" t="e">
            <v>#N/A</v>
          </cell>
          <cell r="AC711" t="str">
            <v/>
          </cell>
          <cell r="AK711">
            <v>0</v>
          </cell>
          <cell r="AY711" t="str">
            <v>Cédula</v>
          </cell>
          <cell r="AZ711" t="e">
            <v>#N/A</v>
          </cell>
          <cell r="BA711" t="e">
            <v>#N/A</v>
          </cell>
          <cell r="BB711" t="e">
            <v>#N/A</v>
          </cell>
          <cell r="CJ711">
            <v>0</v>
          </cell>
          <cell r="CK711">
            <v>0</v>
          </cell>
          <cell r="CN711">
            <v>0</v>
          </cell>
          <cell r="CO711" t="e">
            <v>#N/A</v>
          </cell>
          <cell r="CP711" t="e">
            <v>#N/A</v>
          </cell>
          <cell r="CQ711" t="e">
            <v>#N/A</v>
          </cell>
          <cell r="CX711" t="e">
            <v>#N/A</v>
          </cell>
          <cell r="CY711">
            <v>0</v>
          </cell>
          <cell r="CZ711" t="e">
            <v>#N/A</v>
          </cell>
        </row>
        <row r="712">
          <cell r="D712" t="str">
            <v>714-2026</v>
          </cell>
          <cell r="H712" t="e">
            <v>#N/A</v>
          </cell>
          <cell r="I712" t="e">
            <v>#N/A</v>
          </cell>
          <cell r="K712">
            <v>0</v>
          </cell>
          <cell r="L712" t="e">
            <v>#N/A</v>
          </cell>
          <cell r="M712" t="e">
            <v>#N/A</v>
          </cell>
          <cell r="N712" t="e">
            <v>#N/A</v>
          </cell>
          <cell r="O712" t="e">
            <v>#N/A</v>
          </cell>
          <cell r="P712">
            <v>46192</v>
          </cell>
          <cell r="Q712" t="e">
            <v>#N/A</v>
          </cell>
          <cell r="R712" t="e">
            <v>#N/A</v>
          </cell>
          <cell r="S712" t="e">
            <v>#N/A</v>
          </cell>
          <cell r="T712" t="e">
            <v>#N/A</v>
          </cell>
          <cell r="U712" t="e">
            <v>#N/A</v>
          </cell>
          <cell r="V712" t="e">
            <v>#N/A</v>
          </cell>
          <cell r="W712" t="e">
            <v>#N/A</v>
          </cell>
          <cell r="X712" t="e">
            <v>#N/A</v>
          </cell>
          <cell r="Y712" t="e">
            <v>#N/A</v>
          </cell>
          <cell r="Z712" t="e">
            <v>#N/A</v>
          </cell>
          <cell r="AC712" t="str">
            <v/>
          </cell>
          <cell r="AK712">
            <v>0</v>
          </cell>
          <cell r="AY712" t="str">
            <v>Cédula</v>
          </cell>
          <cell r="AZ712" t="e">
            <v>#N/A</v>
          </cell>
          <cell r="BA712" t="e">
            <v>#N/A</v>
          </cell>
          <cell r="BB712" t="e">
            <v>#N/A</v>
          </cell>
          <cell r="CJ712">
            <v>0</v>
          </cell>
          <cell r="CK712">
            <v>0</v>
          </cell>
          <cell r="CN712">
            <v>0</v>
          </cell>
          <cell r="CO712" t="e">
            <v>#N/A</v>
          </cell>
          <cell r="CP712" t="e">
            <v>#N/A</v>
          </cell>
          <cell r="CQ712" t="e">
            <v>#N/A</v>
          </cell>
          <cell r="CX712" t="e">
            <v>#N/A</v>
          </cell>
          <cell r="CY712">
            <v>0</v>
          </cell>
          <cell r="CZ712" t="e">
            <v>#N/A</v>
          </cell>
        </row>
        <row r="713">
          <cell r="D713" t="str">
            <v>715-2026</v>
          </cell>
          <cell r="H713" t="e">
            <v>#N/A</v>
          </cell>
          <cell r="I713" t="e">
            <v>#N/A</v>
          </cell>
          <cell r="K713">
            <v>0</v>
          </cell>
          <cell r="L713" t="e">
            <v>#N/A</v>
          </cell>
          <cell r="M713" t="e">
            <v>#N/A</v>
          </cell>
          <cell r="N713" t="e">
            <v>#N/A</v>
          </cell>
          <cell r="O713" t="e">
            <v>#N/A</v>
          </cell>
          <cell r="P713">
            <v>46192</v>
          </cell>
          <cell r="Q713" t="e">
            <v>#N/A</v>
          </cell>
          <cell r="R713" t="e">
            <v>#N/A</v>
          </cell>
          <cell r="S713" t="e">
            <v>#N/A</v>
          </cell>
          <cell r="T713" t="e">
            <v>#N/A</v>
          </cell>
          <cell r="U713" t="e">
            <v>#N/A</v>
          </cell>
          <cell r="V713" t="e">
            <v>#N/A</v>
          </cell>
          <cell r="W713" t="e">
            <v>#N/A</v>
          </cell>
          <cell r="X713" t="e">
            <v>#N/A</v>
          </cell>
          <cell r="Y713" t="e">
            <v>#N/A</v>
          </cell>
          <cell r="Z713" t="e">
            <v>#N/A</v>
          </cell>
          <cell r="AC713" t="str">
            <v/>
          </cell>
          <cell r="AK713">
            <v>0</v>
          </cell>
          <cell r="AY713" t="str">
            <v>Cédula</v>
          </cell>
          <cell r="AZ713" t="e">
            <v>#N/A</v>
          </cell>
          <cell r="BA713" t="e">
            <v>#N/A</v>
          </cell>
          <cell r="BB713" t="e">
            <v>#N/A</v>
          </cell>
          <cell r="CJ713">
            <v>0</v>
          </cell>
          <cell r="CK713">
            <v>0</v>
          </cell>
          <cell r="CN713">
            <v>0</v>
          </cell>
          <cell r="CO713" t="e">
            <v>#N/A</v>
          </cell>
          <cell r="CP713" t="e">
            <v>#N/A</v>
          </cell>
          <cell r="CQ713" t="e">
            <v>#N/A</v>
          </cell>
          <cell r="CX713" t="e">
            <v>#N/A</v>
          </cell>
          <cell r="CY713">
            <v>0</v>
          </cell>
          <cell r="CZ713" t="e">
            <v>#N/A</v>
          </cell>
        </row>
        <row r="714">
          <cell r="D714" t="str">
            <v>716-2026</v>
          </cell>
          <cell r="H714" t="e">
            <v>#N/A</v>
          </cell>
          <cell r="I714" t="e">
            <v>#N/A</v>
          </cell>
          <cell r="K714">
            <v>0</v>
          </cell>
          <cell r="L714" t="e">
            <v>#N/A</v>
          </cell>
          <cell r="M714" t="e">
            <v>#N/A</v>
          </cell>
          <cell r="N714" t="e">
            <v>#N/A</v>
          </cell>
          <cell r="O714" t="e">
            <v>#N/A</v>
          </cell>
          <cell r="P714">
            <v>46192</v>
          </cell>
          <cell r="Q714" t="e">
            <v>#N/A</v>
          </cell>
          <cell r="R714" t="e">
            <v>#N/A</v>
          </cell>
          <cell r="S714" t="e">
            <v>#N/A</v>
          </cell>
          <cell r="T714" t="e">
            <v>#N/A</v>
          </cell>
          <cell r="U714" t="e">
            <v>#N/A</v>
          </cell>
          <cell r="V714" t="e">
            <v>#N/A</v>
          </cell>
          <cell r="W714" t="e">
            <v>#N/A</v>
          </cell>
          <cell r="X714" t="e">
            <v>#N/A</v>
          </cell>
          <cell r="Y714" t="e">
            <v>#N/A</v>
          </cell>
          <cell r="Z714" t="e">
            <v>#N/A</v>
          </cell>
          <cell r="AC714" t="str">
            <v/>
          </cell>
          <cell r="AK714">
            <v>0</v>
          </cell>
          <cell r="AY714" t="str">
            <v>Cédula</v>
          </cell>
          <cell r="AZ714" t="e">
            <v>#N/A</v>
          </cell>
          <cell r="BA714" t="e">
            <v>#N/A</v>
          </cell>
          <cell r="BB714" t="e">
            <v>#N/A</v>
          </cell>
          <cell r="CJ714">
            <v>0</v>
          </cell>
          <cell r="CK714">
            <v>0</v>
          </cell>
          <cell r="CN714">
            <v>0</v>
          </cell>
          <cell r="CO714" t="e">
            <v>#N/A</v>
          </cell>
          <cell r="CP714" t="e">
            <v>#N/A</v>
          </cell>
          <cell r="CQ714" t="e">
            <v>#N/A</v>
          </cell>
          <cell r="CX714" t="e">
            <v>#N/A</v>
          </cell>
          <cell r="CY714">
            <v>0</v>
          </cell>
          <cell r="CZ714" t="e">
            <v>#N/A</v>
          </cell>
        </row>
        <row r="715">
          <cell r="D715" t="str">
            <v>717-2026</v>
          </cell>
          <cell r="H715" t="e">
            <v>#N/A</v>
          </cell>
          <cell r="I715" t="e">
            <v>#N/A</v>
          </cell>
          <cell r="K715">
            <v>0</v>
          </cell>
          <cell r="L715" t="e">
            <v>#N/A</v>
          </cell>
          <cell r="M715" t="e">
            <v>#N/A</v>
          </cell>
          <cell r="N715" t="e">
            <v>#N/A</v>
          </cell>
          <cell r="O715" t="e">
            <v>#N/A</v>
          </cell>
          <cell r="P715">
            <v>46192</v>
          </cell>
          <cell r="Q715" t="e">
            <v>#N/A</v>
          </cell>
          <cell r="R715" t="e">
            <v>#N/A</v>
          </cell>
          <cell r="S715" t="e">
            <v>#N/A</v>
          </cell>
          <cell r="T715" t="e">
            <v>#N/A</v>
          </cell>
          <cell r="U715" t="e">
            <v>#N/A</v>
          </cell>
          <cell r="V715" t="e">
            <v>#N/A</v>
          </cell>
          <cell r="W715" t="e">
            <v>#N/A</v>
          </cell>
          <cell r="X715" t="e">
            <v>#N/A</v>
          </cell>
          <cell r="Y715" t="e">
            <v>#N/A</v>
          </cell>
          <cell r="Z715" t="e">
            <v>#N/A</v>
          </cell>
          <cell r="AC715" t="str">
            <v/>
          </cell>
          <cell r="AK715">
            <v>0</v>
          </cell>
          <cell r="AY715" t="str">
            <v>Cédula</v>
          </cell>
          <cell r="AZ715" t="e">
            <v>#N/A</v>
          </cell>
          <cell r="BA715" t="e">
            <v>#N/A</v>
          </cell>
          <cell r="BB715" t="e">
            <v>#N/A</v>
          </cell>
          <cell r="CJ715">
            <v>0</v>
          </cell>
          <cell r="CK715">
            <v>0</v>
          </cell>
          <cell r="CN715">
            <v>0</v>
          </cell>
          <cell r="CO715" t="e">
            <v>#N/A</v>
          </cell>
          <cell r="CP715" t="e">
            <v>#N/A</v>
          </cell>
          <cell r="CQ715" t="e">
            <v>#N/A</v>
          </cell>
          <cell r="CX715" t="e">
            <v>#N/A</v>
          </cell>
          <cell r="CY715">
            <v>0</v>
          </cell>
          <cell r="CZ715" t="e">
            <v>#N/A</v>
          </cell>
        </row>
        <row r="716">
          <cell r="D716" t="str">
            <v>718-2026</v>
          </cell>
          <cell r="H716" t="e">
            <v>#N/A</v>
          </cell>
          <cell r="I716" t="e">
            <v>#N/A</v>
          </cell>
          <cell r="K716">
            <v>0</v>
          </cell>
          <cell r="L716" t="e">
            <v>#N/A</v>
          </cell>
          <cell r="M716" t="e">
            <v>#N/A</v>
          </cell>
          <cell r="N716" t="e">
            <v>#N/A</v>
          </cell>
          <cell r="O716" t="e">
            <v>#N/A</v>
          </cell>
          <cell r="P716">
            <v>46192</v>
          </cell>
          <cell r="Q716" t="e">
            <v>#N/A</v>
          </cell>
          <cell r="R716" t="e">
            <v>#N/A</v>
          </cell>
          <cell r="S716" t="e">
            <v>#N/A</v>
          </cell>
          <cell r="T716" t="e">
            <v>#N/A</v>
          </cell>
          <cell r="U716" t="e">
            <v>#N/A</v>
          </cell>
          <cell r="V716" t="e">
            <v>#N/A</v>
          </cell>
          <cell r="W716" t="e">
            <v>#N/A</v>
          </cell>
          <cell r="X716" t="e">
            <v>#N/A</v>
          </cell>
          <cell r="Y716" t="e">
            <v>#N/A</v>
          </cell>
          <cell r="Z716" t="e">
            <v>#N/A</v>
          </cell>
          <cell r="AC716" t="str">
            <v/>
          </cell>
          <cell r="AK716">
            <v>0</v>
          </cell>
          <cell r="AY716" t="str">
            <v>Cédula</v>
          </cell>
          <cell r="AZ716" t="e">
            <v>#N/A</v>
          </cell>
          <cell r="BA716" t="e">
            <v>#N/A</v>
          </cell>
          <cell r="BB716" t="e">
            <v>#N/A</v>
          </cell>
          <cell r="CJ716">
            <v>0</v>
          </cell>
          <cell r="CK716">
            <v>0</v>
          </cell>
          <cell r="CN716">
            <v>0</v>
          </cell>
          <cell r="CO716" t="e">
            <v>#N/A</v>
          </cell>
          <cell r="CP716" t="e">
            <v>#N/A</v>
          </cell>
          <cell r="CQ716" t="e">
            <v>#N/A</v>
          </cell>
          <cell r="CX716" t="e">
            <v>#N/A</v>
          </cell>
          <cell r="CY716">
            <v>0</v>
          </cell>
          <cell r="CZ716" t="e">
            <v>#N/A</v>
          </cell>
        </row>
        <row r="717">
          <cell r="D717" t="str">
            <v>719-2026</v>
          </cell>
          <cell r="H717" t="e">
            <v>#N/A</v>
          </cell>
          <cell r="I717" t="e">
            <v>#N/A</v>
          </cell>
          <cell r="K717">
            <v>0</v>
          </cell>
          <cell r="L717" t="e">
            <v>#N/A</v>
          </cell>
          <cell r="M717" t="e">
            <v>#N/A</v>
          </cell>
          <cell r="N717" t="e">
            <v>#N/A</v>
          </cell>
          <cell r="O717" t="e">
            <v>#N/A</v>
          </cell>
          <cell r="P717">
            <v>46192</v>
          </cell>
          <cell r="Q717" t="e">
            <v>#N/A</v>
          </cell>
          <cell r="R717" t="e">
            <v>#N/A</v>
          </cell>
          <cell r="S717" t="e">
            <v>#N/A</v>
          </cell>
          <cell r="T717" t="e">
            <v>#N/A</v>
          </cell>
          <cell r="U717" t="e">
            <v>#N/A</v>
          </cell>
          <cell r="V717" t="e">
            <v>#N/A</v>
          </cell>
          <cell r="W717" t="e">
            <v>#N/A</v>
          </cell>
          <cell r="X717" t="e">
            <v>#N/A</v>
          </cell>
          <cell r="Y717" t="e">
            <v>#N/A</v>
          </cell>
          <cell r="Z717" t="e">
            <v>#N/A</v>
          </cell>
          <cell r="AC717" t="str">
            <v/>
          </cell>
          <cell r="AK717">
            <v>0</v>
          </cell>
          <cell r="AY717" t="str">
            <v>Cédula</v>
          </cell>
          <cell r="AZ717" t="e">
            <v>#N/A</v>
          </cell>
          <cell r="BA717" t="e">
            <v>#N/A</v>
          </cell>
          <cell r="BB717" t="e">
            <v>#N/A</v>
          </cell>
          <cell r="CJ717">
            <v>0</v>
          </cell>
          <cell r="CK717">
            <v>0</v>
          </cell>
          <cell r="CN717">
            <v>0</v>
          </cell>
          <cell r="CO717" t="e">
            <v>#N/A</v>
          </cell>
          <cell r="CP717" t="e">
            <v>#N/A</v>
          </cell>
          <cell r="CQ717" t="e">
            <v>#N/A</v>
          </cell>
          <cell r="CX717" t="e">
            <v>#N/A</v>
          </cell>
          <cell r="CY717">
            <v>0</v>
          </cell>
          <cell r="CZ717" t="e">
            <v>#N/A</v>
          </cell>
        </row>
        <row r="718">
          <cell r="D718" t="str">
            <v>720-2026</v>
          </cell>
          <cell r="H718" t="e">
            <v>#N/A</v>
          </cell>
          <cell r="I718" t="e">
            <v>#N/A</v>
          </cell>
          <cell r="K718">
            <v>0</v>
          </cell>
          <cell r="L718" t="e">
            <v>#N/A</v>
          </cell>
          <cell r="M718" t="e">
            <v>#N/A</v>
          </cell>
          <cell r="N718" t="e">
            <v>#N/A</v>
          </cell>
          <cell r="O718" t="e">
            <v>#N/A</v>
          </cell>
          <cell r="P718">
            <v>46192</v>
          </cell>
          <cell r="Q718" t="e">
            <v>#N/A</v>
          </cell>
          <cell r="R718" t="e">
            <v>#N/A</v>
          </cell>
          <cell r="S718" t="e">
            <v>#N/A</v>
          </cell>
          <cell r="T718" t="e">
            <v>#N/A</v>
          </cell>
          <cell r="U718" t="e">
            <v>#N/A</v>
          </cell>
          <cell r="V718" t="e">
            <v>#N/A</v>
          </cell>
          <cell r="W718" t="e">
            <v>#N/A</v>
          </cell>
          <cell r="X718" t="e">
            <v>#N/A</v>
          </cell>
          <cell r="Y718" t="e">
            <v>#N/A</v>
          </cell>
          <cell r="Z718" t="e">
            <v>#N/A</v>
          </cell>
          <cell r="AC718" t="str">
            <v/>
          </cell>
          <cell r="AK718">
            <v>0</v>
          </cell>
          <cell r="AY718" t="str">
            <v>Cédula</v>
          </cell>
          <cell r="AZ718" t="e">
            <v>#N/A</v>
          </cell>
          <cell r="BA718" t="e">
            <v>#N/A</v>
          </cell>
          <cell r="BB718" t="e">
            <v>#N/A</v>
          </cell>
          <cell r="CJ718">
            <v>0</v>
          </cell>
          <cell r="CK718">
            <v>0</v>
          </cell>
          <cell r="CN718">
            <v>0</v>
          </cell>
          <cell r="CO718" t="e">
            <v>#N/A</v>
          </cell>
          <cell r="CP718" t="e">
            <v>#N/A</v>
          </cell>
          <cell r="CQ718" t="e">
            <v>#N/A</v>
          </cell>
          <cell r="CX718" t="e">
            <v>#N/A</v>
          </cell>
          <cell r="CY718">
            <v>0</v>
          </cell>
          <cell r="CZ718" t="e">
            <v>#N/A</v>
          </cell>
        </row>
        <row r="719">
          <cell r="D719" t="str">
            <v>721-2026</v>
          </cell>
          <cell r="H719" t="e">
            <v>#N/A</v>
          </cell>
          <cell r="I719" t="e">
            <v>#N/A</v>
          </cell>
          <cell r="K719">
            <v>0</v>
          </cell>
          <cell r="L719" t="e">
            <v>#N/A</v>
          </cell>
          <cell r="M719" t="e">
            <v>#N/A</v>
          </cell>
          <cell r="N719" t="e">
            <v>#N/A</v>
          </cell>
          <cell r="O719" t="e">
            <v>#N/A</v>
          </cell>
          <cell r="P719">
            <v>46192</v>
          </cell>
          <cell r="Q719" t="e">
            <v>#N/A</v>
          </cell>
          <cell r="R719" t="e">
            <v>#N/A</v>
          </cell>
          <cell r="S719" t="e">
            <v>#N/A</v>
          </cell>
          <cell r="T719" t="e">
            <v>#N/A</v>
          </cell>
          <cell r="U719" t="e">
            <v>#N/A</v>
          </cell>
          <cell r="V719" t="e">
            <v>#N/A</v>
          </cell>
          <cell r="W719" t="e">
            <v>#N/A</v>
          </cell>
          <cell r="X719" t="e">
            <v>#N/A</v>
          </cell>
          <cell r="Y719" t="e">
            <v>#N/A</v>
          </cell>
          <cell r="Z719" t="e">
            <v>#N/A</v>
          </cell>
          <cell r="AC719" t="str">
            <v/>
          </cell>
          <cell r="AK719">
            <v>0</v>
          </cell>
          <cell r="AY719" t="str">
            <v>Cédula</v>
          </cell>
          <cell r="AZ719" t="e">
            <v>#N/A</v>
          </cell>
          <cell r="BA719" t="e">
            <v>#N/A</v>
          </cell>
          <cell r="BB719" t="e">
            <v>#N/A</v>
          </cell>
          <cell r="CJ719">
            <v>0</v>
          </cell>
          <cell r="CK719">
            <v>0</v>
          </cell>
          <cell r="CN719">
            <v>0</v>
          </cell>
          <cell r="CO719" t="e">
            <v>#N/A</v>
          </cell>
          <cell r="CP719" t="e">
            <v>#N/A</v>
          </cell>
          <cell r="CQ719" t="e">
            <v>#N/A</v>
          </cell>
          <cell r="CX719" t="e">
            <v>#N/A</v>
          </cell>
          <cell r="CY719">
            <v>0</v>
          </cell>
          <cell r="CZ719" t="e">
            <v>#N/A</v>
          </cell>
        </row>
        <row r="720">
          <cell r="D720" t="str">
            <v>722-2026</v>
          </cell>
          <cell r="H720" t="e">
            <v>#N/A</v>
          </cell>
          <cell r="I720" t="e">
            <v>#N/A</v>
          </cell>
          <cell r="K720">
            <v>0</v>
          </cell>
          <cell r="L720" t="e">
            <v>#N/A</v>
          </cell>
          <cell r="M720" t="e">
            <v>#N/A</v>
          </cell>
          <cell r="N720" t="e">
            <v>#N/A</v>
          </cell>
          <cell r="O720" t="e">
            <v>#N/A</v>
          </cell>
          <cell r="P720">
            <v>46192</v>
          </cell>
          <cell r="Q720" t="e">
            <v>#N/A</v>
          </cell>
          <cell r="R720" t="e">
            <v>#N/A</v>
          </cell>
          <cell r="S720" t="e">
            <v>#N/A</v>
          </cell>
          <cell r="T720" t="e">
            <v>#N/A</v>
          </cell>
          <cell r="U720" t="e">
            <v>#N/A</v>
          </cell>
          <cell r="V720" t="e">
            <v>#N/A</v>
          </cell>
          <cell r="W720" t="e">
            <v>#N/A</v>
          </cell>
          <cell r="X720" t="e">
            <v>#N/A</v>
          </cell>
          <cell r="Y720" t="e">
            <v>#N/A</v>
          </cell>
          <cell r="Z720" t="e">
            <v>#N/A</v>
          </cell>
          <cell r="AC720" t="str">
            <v/>
          </cell>
          <cell r="AK720">
            <v>0</v>
          </cell>
          <cell r="AY720" t="str">
            <v>Cédula</v>
          </cell>
          <cell r="AZ720" t="e">
            <v>#N/A</v>
          </cell>
          <cell r="BA720" t="e">
            <v>#N/A</v>
          </cell>
          <cell r="BB720" t="e">
            <v>#N/A</v>
          </cell>
          <cell r="CJ720">
            <v>0</v>
          </cell>
          <cell r="CK720">
            <v>0</v>
          </cell>
          <cell r="CN720">
            <v>0</v>
          </cell>
          <cell r="CO720" t="e">
            <v>#N/A</v>
          </cell>
          <cell r="CP720" t="e">
            <v>#N/A</v>
          </cell>
          <cell r="CQ720" t="e">
            <v>#N/A</v>
          </cell>
          <cell r="CX720" t="e">
            <v>#N/A</v>
          </cell>
          <cell r="CY720">
            <v>0</v>
          </cell>
          <cell r="CZ720" t="e">
            <v>#N/A</v>
          </cell>
        </row>
        <row r="721">
          <cell r="D721" t="str">
            <v>723-2026</v>
          </cell>
          <cell r="H721" t="e">
            <v>#N/A</v>
          </cell>
          <cell r="I721" t="e">
            <v>#N/A</v>
          </cell>
          <cell r="K721">
            <v>0</v>
          </cell>
          <cell r="L721" t="e">
            <v>#N/A</v>
          </cell>
          <cell r="M721" t="e">
            <v>#N/A</v>
          </cell>
          <cell r="N721" t="e">
            <v>#N/A</v>
          </cell>
          <cell r="O721" t="e">
            <v>#N/A</v>
          </cell>
          <cell r="P721">
            <v>46192</v>
          </cell>
          <cell r="Q721" t="e">
            <v>#N/A</v>
          </cell>
          <cell r="R721" t="e">
            <v>#N/A</v>
          </cell>
          <cell r="S721" t="e">
            <v>#N/A</v>
          </cell>
          <cell r="T721" t="e">
            <v>#N/A</v>
          </cell>
          <cell r="U721" t="e">
            <v>#N/A</v>
          </cell>
          <cell r="V721" t="e">
            <v>#N/A</v>
          </cell>
          <cell r="W721" t="e">
            <v>#N/A</v>
          </cell>
          <cell r="X721" t="e">
            <v>#N/A</v>
          </cell>
          <cell r="Y721" t="e">
            <v>#N/A</v>
          </cell>
          <cell r="Z721" t="e">
            <v>#N/A</v>
          </cell>
          <cell r="AC721" t="str">
            <v/>
          </cell>
          <cell r="AK721">
            <v>0</v>
          </cell>
          <cell r="AY721" t="str">
            <v>Cédula</v>
          </cell>
          <cell r="AZ721" t="e">
            <v>#N/A</v>
          </cell>
          <cell r="BA721" t="e">
            <v>#N/A</v>
          </cell>
          <cell r="BB721" t="e">
            <v>#N/A</v>
          </cell>
          <cell r="CJ721">
            <v>0</v>
          </cell>
          <cell r="CK721">
            <v>0</v>
          </cell>
          <cell r="CN721">
            <v>0</v>
          </cell>
          <cell r="CO721" t="e">
            <v>#N/A</v>
          </cell>
          <cell r="CP721" t="e">
            <v>#N/A</v>
          </cell>
          <cell r="CQ721" t="e">
            <v>#N/A</v>
          </cell>
          <cell r="CX721" t="e">
            <v>#N/A</v>
          </cell>
          <cell r="CY721">
            <v>0</v>
          </cell>
          <cell r="CZ721" t="e">
            <v>#N/A</v>
          </cell>
        </row>
        <row r="722">
          <cell r="D722" t="str">
            <v>724-2026</v>
          </cell>
          <cell r="H722" t="e">
            <v>#N/A</v>
          </cell>
          <cell r="I722" t="e">
            <v>#N/A</v>
          </cell>
          <cell r="K722">
            <v>0</v>
          </cell>
          <cell r="L722" t="e">
            <v>#N/A</v>
          </cell>
          <cell r="M722" t="e">
            <v>#N/A</v>
          </cell>
          <cell r="N722" t="e">
            <v>#N/A</v>
          </cell>
          <cell r="O722" t="e">
            <v>#N/A</v>
          </cell>
          <cell r="P722">
            <v>46192</v>
          </cell>
          <cell r="Q722" t="e">
            <v>#N/A</v>
          </cell>
          <cell r="R722" t="e">
            <v>#N/A</v>
          </cell>
          <cell r="S722" t="e">
            <v>#N/A</v>
          </cell>
          <cell r="T722" t="e">
            <v>#N/A</v>
          </cell>
          <cell r="U722" t="e">
            <v>#N/A</v>
          </cell>
          <cell r="V722" t="e">
            <v>#N/A</v>
          </cell>
          <cell r="W722" t="e">
            <v>#N/A</v>
          </cell>
          <cell r="X722" t="e">
            <v>#N/A</v>
          </cell>
          <cell r="Y722" t="e">
            <v>#N/A</v>
          </cell>
          <cell r="Z722" t="e">
            <v>#N/A</v>
          </cell>
          <cell r="AC722" t="str">
            <v/>
          </cell>
          <cell r="AK722">
            <v>0</v>
          </cell>
          <cell r="AY722" t="str">
            <v>Cédula</v>
          </cell>
          <cell r="AZ722" t="e">
            <v>#N/A</v>
          </cell>
          <cell r="BA722" t="e">
            <v>#N/A</v>
          </cell>
          <cell r="BB722" t="e">
            <v>#N/A</v>
          </cell>
          <cell r="CJ722">
            <v>0</v>
          </cell>
          <cell r="CK722">
            <v>0</v>
          </cell>
          <cell r="CN722">
            <v>0</v>
          </cell>
          <cell r="CO722" t="e">
            <v>#N/A</v>
          </cell>
          <cell r="CP722" t="e">
            <v>#N/A</v>
          </cell>
          <cell r="CQ722" t="e">
            <v>#N/A</v>
          </cell>
          <cell r="CX722" t="e">
            <v>#N/A</v>
          </cell>
          <cell r="CY722">
            <v>0</v>
          </cell>
          <cell r="CZ722" t="e">
            <v>#N/A</v>
          </cell>
        </row>
        <row r="723">
          <cell r="D723" t="str">
            <v>725-2026</v>
          </cell>
          <cell r="H723" t="e">
            <v>#N/A</v>
          </cell>
          <cell r="I723" t="e">
            <v>#N/A</v>
          </cell>
          <cell r="K723">
            <v>0</v>
          </cell>
          <cell r="L723" t="e">
            <v>#N/A</v>
          </cell>
          <cell r="M723" t="e">
            <v>#N/A</v>
          </cell>
          <cell r="N723" t="e">
            <v>#N/A</v>
          </cell>
          <cell r="O723" t="e">
            <v>#N/A</v>
          </cell>
          <cell r="P723">
            <v>46192</v>
          </cell>
          <cell r="Q723" t="e">
            <v>#N/A</v>
          </cell>
          <cell r="R723" t="e">
            <v>#N/A</v>
          </cell>
          <cell r="S723" t="e">
            <v>#N/A</v>
          </cell>
          <cell r="T723" t="e">
            <v>#N/A</v>
          </cell>
          <cell r="U723" t="e">
            <v>#N/A</v>
          </cell>
          <cell r="V723" t="e">
            <v>#N/A</v>
          </cell>
          <cell r="W723" t="e">
            <v>#N/A</v>
          </cell>
          <cell r="X723" t="e">
            <v>#N/A</v>
          </cell>
          <cell r="Y723" t="e">
            <v>#N/A</v>
          </cell>
          <cell r="Z723" t="e">
            <v>#N/A</v>
          </cell>
          <cell r="AC723" t="str">
            <v/>
          </cell>
          <cell r="AK723">
            <v>0</v>
          </cell>
          <cell r="AY723" t="str">
            <v>Cédula</v>
          </cell>
          <cell r="AZ723" t="e">
            <v>#N/A</v>
          </cell>
          <cell r="BA723" t="e">
            <v>#N/A</v>
          </cell>
          <cell r="BB723" t="e">
            <v>#N/A</v>
          </cell>
          <cell r="CJ723">
            <v>0</v>
          </cell>
          <cell r="CK723">
            <v>0</v>
          </cell>
          <cell r="CN723">
            <v>0</v>
          </cell>
          <cell r="CO723" t="e">
            <v>#N/A</v>
          </cell>
          <cell r="CP723" t="e">
            <v>#N/A</v>
          </cell>
          <cell r="CQ723" t="e">
            <v>#N/A</v>
          </cell>
          <cell r="CX723" t="e">
            <v>#N/A</v>
          </cell>
          <cell r="CY723">
            <v>0</v>
          </cell>
          <cell r="CZ723" t="e">
            <v>#N/A</v>
          </cell>
        </row>
        <row r="724">
          <cell r="D724" t="str">
            <v>726-2026</v>
          </cell>
          <cell r="H724" t="e">
            <v>#N/A</v>
          </cell>
          <cell r="I724" t="e">
            <v>#N/A</v>
          </cell>
          <cell r="K724">
            <v>0</v>
          </cell>
          <cell r="L724" t="e">
            <v>#N/A</v>
          </cell>
          <cell r="M724" t="e">
            <v>#N/A</v>
          </cell>
          <cell r="N724" t="e">
            <v>#N/A</v>
          </cell>
          <cell r="O724" t="e">
            <v>#N/A</v>
          </cell>
          <cell r="P724">
            <v>46192</v>
          </cell>
          <cell r="Q724" t="e">
            <v>#N/A</v>
          </cell>
          <cell r="R724" t="e">
            <v>#N/A</v>
          </cell>
          <cell r="S724" t="e">
            <v>#N/A</v>
          </cell>
          <cell r="T724" t="e">
            <v>#N/A</v>
          </cell>
          <cell r="U724" t="e">
            <v>#N/A</v>
          </cell>
          <cell r="V724" t="e">
            <v>#N/A</v>
          </cell>
          <cell r="W724" t="e">
            <v>#N/A</v>
          </cell>
          <cell r="X724" t="e">
            <v>#N/A</v>
          </cell>
          <cell r="Y724" t="e">
            <v>#N/A</v>
          </cell>
          <cell r="Z724" t="e">
            <v>#N/A</v>
          </cell>
          <cell r="AC724" t="str">
            <v/>
          </cell>
          <cell r="AK724">
            <v>0</v>
          </cell>
          <cell r="AY724" t="str">
            <v>Cédula</v>
          </cell>
          <cell r="AZ724" t="e">
            <v>#N/A</v>
          </cell>
          <cell r="BA724" t="e">
            <v>#N/A</v>
          </cell>
          <cell r="BB724" t="e">
            <v>#N/A</v>
          </cell>
          <cell r="CJ724">
            <v>0</v>
          </cell>
          <cell r="CK724">
            <v>0</v>
          </cell>
          <cell r="CN724">
            <v>0</v>
          </cell>
          <cell r="CO724" t="e">
            <v>#N/A</v>
          </cell>
          <cell r="CP724" t="e">
            <v>#N/A</v>
          </cell>
          <cell r="CQ724" t="e">
            <v>#N/A</v>
          </cell>
          <cell r="CX724" t="e">
            <v>#N/A</v>
          </cell>
          <cell r="CY724">
            <v>0</v>
          </cell>
          <cell r="CZ724" t="e">
            <v>#N/A</v>
          </cell>
        </row>
        <row r="725">
          <cell r="D725" t="str">
            <v>727-2026</v>
          </cell>
          <cell r="H725" t="e">
            <v>#N/A</v>
          </cell>
          <cell r="I725" t="e">
            <v>#N/A</v>
          </cell>
          <cell r="K725">
            <v>0</v>
          </cell>
          <cell r="L725" t="e">
            <v>#N/A</v>
          </cell>
          <cell r="M725" t="e">
            <v>#N/A</v>
          </cell>
          <cell r="N725" t="e">
            <v>#N/A</v>
          </cell>
          <cell r="O725" t="e">
            <v>#N/A</v>
          </cell>
          <cell r="P725">
            <v>46192</v>
          </cell>
          <cell r="Q725" t="e">
            <v>#N/A</v>
          </cell>
          <cell r="R725" t="e">
            <v>#N/A</v>
          </cell>
          <cell r="S725" t="e">
            <v>#N/A</v>
          </cell>
          <cell r="T725" t="e">
            <v>#N/A</v>
          </cell>
          <cell r="U725" t="e">
            <v>#N/A</v>
          </cell>
          <cell r="V725" t="e">
            <v>#N/A</v>
          </cell>
          <cell r="W725" t="e">
            <v>#N/A</v>
          </cell>
          <cell r="X725" t="e">
            <v>#N/A</v>
          </cell>
          <cell r="Y725" t="e">
            <v>#N/A</v>
          </cell>
          <cell r="Z725" t="e">
            <v>#N/A</v>
          </cell>
          <cell r="AC725" t="str">
            <v/>
          </cell>
          <cell r="AK725">
            <v>0</v>
          </cell>
          <cell r="AY725" t="str">
            <v>Cédula</v>
          </cell>
          <cell r="AZ725" t="e">
            <v>#N/A</v>
          </cell>
          <cell r="BA725" t="e">
            <v>#N/A</v>
          </cell>
          <cell r="BB725" t="e">
            <v>#N/A</v>
          </cell>
          <cell r="CJ725">
            <v>0</v>
          </cell>
          <cell r="CK725">
            <v>0</v>
          </cell>
          <cell r="CN725">
            <v>0</v>
          </cell>
          <cell r="CO725" t="e">
            <v>#N/A</v>
          </cell>
          <cell r="CP725" t="e">
            <v>#N/A</v>
          </cell>
          <cell r="CQ725" t="e">
            <v>#N/A</v>
          </cell>
          <cell r="CX725" t="e">
            <v>#N/A</v>
          </cell>
          <cell r="CY725">
            <v>0</v>
          </cell>
          <cell r="CZ725" t="e">
            <v>#N/A</v>
          </cell>
        </row>
        <row r="726">
          <cell r="D726" t="str">
            <v>728-2026</v>
          </cell>
          <cell r="H726" t="e">
            <v>#N/A</v>
          </cell>
          <cell r="I726" t="e">
            <v>#N/A</v>
          </cell>
          <cell r="K726">
            <v>0</v>
          </cell>
          <cell r="L726" t="e">
            <v>#N/A</v>
          </cell>
          <cell r="M726" t="e">
            <v>#N/A</v>
          </cell>
          <cell r="N726" t="e">
            <v>#N/A</v>
          </cell>
          <cell r="O726" t="e">
            <v>#N/A</v>
          </cell>
          <cell r="P726">
            <v>46192</v>
          </cell>
          <cell r="Q726" t="e">
            <v>#N/A</v>
          </cell>
          <cell r="R726" t="e">
            <v>#N/A</v>
          </cell>
          <cell r="S726" t="e">
            <v>#N/A</v>
          </cell>
          <cell r="T726" t="e">
            <v>#N/A</v>
          </cell>
          <cell r="U726" t="e">
            <v>#N/A</v>
          </cell>
          <cell r="V726" t="e">
            <v>#N/A</v>
          </cell>
          <cell r="W726" t="e">
            <v>#N/A</v>
          </cell>
          <cell r="X726" t="e">
            <v>#N/A</v>
          </cell>
          <cell r="Y726" t="e">
            <v>#N/A</v>
          </cell>
          <cell r="Z726" t="e">
            <v>#N/A</v>
          </cell>
          <cell r="AC726" t="str">
            <v/>
          </cell>
          <cell r="AK726">
            <v>0</v>
          </cell>
          <cell r="AY726" t="str">
            <v>Cédula</v>
          </cell>
          <cell r="AZ726" t="e">
            <v>#N/A</v>
          </cell>
          <cell r="BA726" t="e">
            <v>#N/A</v>
          </cell>
          <cell r="BB726" t="e">
            <v>#N/A</v>
          </cell>
          <cell r="CJ726">
            <v>0</v>
          </cell>
          <cell r="CK726">
            <v>0</v>
          </cell>
          <cell r="CN726">
            <v>0</v>
          </cell>
          <cell r="CO726" t="e">
            <v>#N/A</v>
          </cell>
          <cell r="CP726" t="e">
            <v>#N/A</v>
          </cell>
          <cell r="CQ726" t="e">
            <v>#N/A</v>
          </cell>
          <cell r="CX726" t="e">
            <v>#N/A</v>
          </cell>
          <cell r="CY726">
            <v>0</v>
          </cell>
          <cell r="CZ726" t="e">
            <v>#N/A</v>
          </cell>
        </row>
        <row r="727">
          <cell r="D727" t="str">
            <v>729-2026</v>
          </cell>
          <cell r="H727" t="e">
            <v>#N/A</v>
          </cell>
          <cell r="I727" t="e">
            <v>#N/A</v>
          </cell>
          <cell r="K727">
            <v>0</v>
          </cell>
          <cell r="L727" t="e">
            <v>#N/A</v>
          </cell>
          <cell r="M727" t="e">
            <v>#N/A</v>
          </cell>
          <cell r="N727" t="e">
            <v>#N/A</v>
          </cell>
          <cell r="O727" t="e">
            <v>#N/A</v>
          </cell>
          <cell r="P727">
            <v>46192</v>
          </cell>
          <cell r="Q727" t="e">
            <v>#N/A</v>
          </cell>
          <cell r="R727" t="e">
            <v>#N/A</v>
          </cell>
          <cell r="S727" t="e">
            <v>#N/A</v>
          </cell>
          <cell r="T727" t="e">
            <v>#N/A</v>
          </cell>
          <cell r="U727" t="e">
            <v>#N/A</v>
          </cell>
          <cell r="V727" t="e">
            <v>#N/A</v>
          </cell>
          <cell r="W727" t="e">
            <v>#N/A</v>
          </cell>
          <cell r="X727" t="e">
            <v>#N/A</v>
          </cell>
          <cell r="Y727" t="e">
            <v>#N/A</v>
          </cell>
          <cell r="Z727" t="e">
            <v>#N/A</v>
          </cell>
          <cell r="AC727" t="str">
            <v/>
          </cell>
          <cell r="AK727">
            <v>0</v>
          </cell>
          <cell r="AY727" t="str">
            <v>Cédula</v>
          </cell>
          <cell r="AZ727" t="e">
            <v>#N/A</v>
          </cell>
          <cell r="BA727" t="e">
            <v>#N/A</v>
          </cell>
          <cell r="BB727" t="e">
            <v>#N/A</v>
          </cell>
          <cell r="CJ727">
            <v>0</v>
          </cell>
          <cell r="CK727">
            <v>0</v>
          </cell>
          <cell r="CN727">
            <v>0</v>
          </cell>
          <cell r="CO727" t="e">
            <v>#N/A</v>
          </cell>
          <cell r="CP727" t="e">
            <v>#N/A</v>
          </cell>
          <cell r="CQ727" t="e">
            <v>#N/A</v>
          </cell>
          <cell r="CX727" t="e">
            <v>#N/A</v>
          </cell>
          <cell r="CY727">
            <v>0</v>
          </cell>
          <cell r="CZ727" t="e">
            <v>#N/A</v>
          </cell>
        </row>
        <row r="728">
          <cell r="D728" t="str">
            <v>730-2026</v>
          </cell>
          <cell r="H728" t="e">
            <v>#N/A</v>
          </cell>
          <cell r="I728" t="e">
            <v>#N/A</v>
          </cell>
          <cell r="K728">
            <v>0</v>
          </cell>
          <cell r="L728" t="e">
            <v>#N/A</v>
          </cell>
          <cell r="M728" t="e">
            <v>#N/A</v>
          </cell>
          <cell r="N728" t="e">
            <v>#N/A</v>
          </cell>
          <cell r="O728" t="e">
            <v>#N/A</v>
          </cell>
          <cell r="P728">
            <v>46192</v>
          </cell>
          <cell r="Q728" t="e">
            <v>#N/A</v>
          </cell>
          <cell r="R728" t="e">
            <v>#N/A</v>
          </cell>
          <cell r="S728" t="e">
            <v>#N/A</v>
          </cell>
          <cell r="T728" t="e">
            <v>#N/A</v>
          </cell>
          <cell r="U728" t="e">
            <v>#N/A</v>
          </cell>
          <cell r="V728" t="e">
            <v>#N/A</v>
          </cell>
          <cell r="W728" t="e">
            <v>#N/A</v>
          </cell>
          <cell r="X728" t="e">
            <v>#N/A</v>
          </cell>
          <cell r="Y728" t="e">
            <v>#N/A</v>
          </cell>
          <cell r="Z728" t="e">
            <v>#N/A</v>
          </cell>
          <cell r="AC728" t="str">
            <v/>
          </cell>
          <cell r="AK728">
            <v>0</v>
          </cell>
          <cell r="AY728" t="str">
            <v>Cédula</v>
          </cell>
          <cell r="AZ728" t="e">
            <v>#N/A</v>
          </cell>
          <cell r="BA728" t="e">
            <v>#N/A</v>
          </cell>
          <cell r="BB728" t="e">
            <v>#N/A</v>
          </cell>
          <cell r="CJ728">
            <v>0</v>
          </cell>
          <cell r="CK728">
            <v>0</v>
          </cell>
          <cell r="CN728">
            <v>0</v>
          </cell>
          <cell r="CO728" t="e">
            <v>#N/A</v>
          </cell>
          <cell r="CP728" t="e">
            <v>#N/A</v>
          </cell>
          <cell r="CQ728" t="e">
            <v>#N/A</v>
          </cell>
          <cell r="CX728" t="e">
            <v>#N/A</v>
          </cell>
          <cell r="CY728">
            <v>0</v>
          </cell>
          <cell r="CZ728" t="e">
            <v>#N/A</v>
          </cell>
        </row>
        <row r="729">
          <cell r="D729" t="str">
            <v>731-2026</v>
          </cell>
          <cell r="H729" t="e">
            <v>#N/A</v>
          </cell>
          <cell r="I729" t="e">
            <v>#N/A</v>
          </cell>
          <cell r="K729">
            <v>0</v>
          </cell>
          <cell r="L729" t="e">
            <v>#N/A</v>
          </cell>
          <cell r="M729" t="e">
            <v>#N/A</v>
          </cell>
          <cell r="N729" t="e">
            <v>#N/A</v>
          </cell>
          <cell r="O729" t="e">
            <v>#N/A</v>
          </cell>
          <cell r="P729">
            <v>46192</v>
          </cell>
          <cell r="Q729" t="e">
            <v>#N/A</v>
          </cell>
          <cell r="R729" t="e">
            <v>#N/A</v>
          </cell>
          <cell r="S729" t="e">
            <v>#N/A</v>
          </cell>
          <cell r="T729" t="e">
            <v>#N/A</v>
          </cell>
          <cell r="U729" t="e">
            <v>#N/A</v>
          </cell>
          <cell r="V729" t="e">
            <v>#N/A</v>
          </cell>
          <cell r="W729" t="e">
            <v>#N/A</v>
          </cell>
          <cell r="X729" t="e">
            <v>#N/A</v>
          </cell>
          <cell r="Y729" t="e">
            <v>#N/A</v>
          </cell>
          <cell r="Z729" t="e">
            <v>#N/A</v>
          </cell>
          <cell r="AC729" t="str">
            <v/>
          </cell>
          <cell r="AK729">
            <v>0</v>
          </cell>
          <cell r="AY729" t="str">
            <v>Cédula</v>
          </cell>
          <cell r="AZ729" t="e">
            <v>#N/A</v>
          </cell>
          <cell r="BA729" t="e">
            <v>#N/A</v>
          </cell>
          <cell r="BB729" t="e">
            <v>#N/A</v>
          </cell>
          <cell r="CJ729">
            <v>0</v>
          </cell>
          <cell r="CK729">
            <v>0</v>
          </cell>
          <cell r="CN729">
            <v>0</v>
          </cell>
          <cell r="CO729" t="e">
            <v>#N/A</v>
          </cell>
          <cell r="CP729" t="e">
            <v>#N/A</v>
          </cell>
          <cell r="CQ729" t="e">
            <v>#N/A</v>
          </cell>
          <cell r="CX729" t="e">
            <v>#N/A</v>
          </cell>
          <cell r="CY729">
            <v>0</v>
          </cell>
          <cell r="CZ729" t="e">
            <v>#N/A</v>
          </cell>
        </row>
        <row r="730">
          <cell r="D730" t="str">
            <v>731-2027</v>
          </cell>
          <cell r="H730" t="e">
            <v>#N/A</v>
          </cell>
          <cell r="I730" t="e">
            <v>#N/A</v>
          </cell>
          <cell r="K730">
            <v>0</v>
          </cell>
          <cell r="L730" t="e">
            <v>#N/A</v>
          </cell>
          <cell r="M730" t="e">
            <v>#N/A</v>
          </cell>
          <cell r="N730" t="e">
            <v>#N/A</v>
          </cell>
          <cell r="O730" t="e">
            <v>#N/A</v>
          </cell>
          <cell r="P730">
            <v>46192</v>
          </cell>
          <cell r="Q730" t="e">
            <v>#N/A</v>
          </cell>
          <cell r="R730" t="e">
            <v>#N/A</v>
          </cell>
          <cell r="S730" t="e">
            <v>#N/A</v>
          </cell>
          <cell r="T730" t="e">
            <v>#N/A</v>
          </cell>
          <cell r="U730" t="e">
            <v>#N/A</v>
          </cell>
          <cell r="V730" t="e">
            <v>#N/A</v>
          </cell>
          <cell r="W730" t="e">
            <v>#N/A</v>
          </cell>
          <cell r="X730" t="e">
            <v>#N/A</v>
          </cell>
          <cell r="Y730" t="e">
            <v>#N/A</v>
          </cell>
          <cell r="Z730" t="e">
            <v>#N/A</v>
          </cell>
          <cell r="AC730" t="str">
            <v/>
          </cell>
          <cell r="AK730">
            <v>0</v>
          </cell>
          <cell r="AY730" t="str">
            <v>Cédula</v>
          </cell>
          <cell r="AZ730" t="e">
            <v>#N/A</v>
          </cell>
          <cell r="BA730" t="e">
            <v>#N/A</v>
          </cell>
          <cell r="BB730" t="e">
            <v>#N/A</v>
          </cell>
          <cell r="CJ730">
            <v>0</v>
          </cell>
          <cell r="CK730">
            <v>0</v>
          </cell>
          <cell r="CN730">
            <v>0</v>
          </cell>
          <cell r="CO730" t="e">
            <v>#N/A</v>
          </cell>
          <cell r="CP730" t="e">
            <v>#N/A</v>
          </cell>
          <cell r="CQ730" t="e">
            <v>#N/A</v>
          </cell>
          <cell r="CX730" t="e">
            <v>#N/A</v>
          </cell>
          <cell r="CY730">
            <v>0</v>
          </cell>
          <cell r="CZ730" t="e">
            <v>#N/A</v>
          </cell>
        </row>
        <row r="731">
          <cell r="D731" t="str">
            <v>731-2028</v>
          </cell>
          <cell r="H731" t="e">
            <v>#N/A</v>
          </cell>
          <cell r="I731" t="e">
            <v>#N/A</v>
          </cell>
          <cell r="K731">
            <v>0</v>
          </cell>
          <cell r="L731" t="e">
            <v>#N/A</v>
          </cell>
          <cell r="M731" t="e">
            <v>#N/A</v>
          </cell>
          <cell r="N731" t="e">
            <v>#N/A</v>
          </cell>
          <cell r="O731" t="e">
            <v>#N/A</v>
          </cell>
          <cell r="P731">
            <v>46192</v>
          </cell>
          <cell r="Q731" t="e">
            <v>#N/A</v>
          </cell>
          <cell r="R731" t="e">
            <v>#N/A</v>
          </cell>
          <cell r="S731" t="e">
            <v>#N/A</v>
          </cell>
          <cell r="T731" t="e">
            <v>#N/A</v>
          </cell>
          <cell r="U731" t="e">
            <v>#N/A</v>
          </cell>
          <cell r="V731" t="e">
            <v>#N/A</v>
          </cell>
          <cell r="W731" t="e">
            <v>#N/A</v>
          </cell>
          <cell r="X731" t="e">
            <v>#N/A</v>
          </cell>
          <cell r="Y731" t="e">
            <v>#N/A</v>
          </cell>
          <cell r="Z731" t="e">
            <v>#N/A</v>
          </cell>
          <cell r="AC731" t="str">
            <v/>
          </cell>
          <cell r="AK731">
            <v>0</v>
          </cell>
          <cell r="AY731" t="str">
            <v>Cédula</v>
          </cell>
          <cell r="AZ731" t="e">
            <v>#N/A</v>
          </cell>
          <cell r="BA731" t="e">
            <v>#N/A</v>
          </cell>
          <cell r="BB731" t="e">
            <v>#N/A</v>
          </cell>
          <cell r="CJ731">
            <v>0</v>
          </cell>
          <cell r="CK731">
            <v>0</v>
          </cell>
          <cell r="CN731">
            <v>0</v>
          </cell>
          <cell r="CO731" t="e">
            <v>#N/A</v>
          </cell>
          <cell r="CP731" t="e">
            <v>#N/A</v>
          </cell>
          <cell r="CQ731" t="e">
            <v>#N/A</v>
          </cell>
          <cell r="CX731" t="e">
            <v>#N/A</v>
          </cell>
          <cell r="CY731">
            <v>0</v>
          </cell>
          <cell r="CZ731" t="e">
            <v>#N/A</v>
          </cell>
        </row>
        <row r="732">
          <cell r="D732" t="str">
            <v>731-2029</v>
          </cell>
          <cell r="H732" t="e">
            <v>#N/A</v>
          </cell>
          <cell r="I732" t="e">
            <v>#N/A</v>
          </cell>
          <cell r="K732">
            <v>0</v>
          </cell>
          <cell r="L732" t="e">
            <v>#N/A</v>
          </cell>
          <cell r="M732" t="e">
            <v>#N/A</v>
          </cell>
          <cell r="N732" t="e">
            <v>#N/A</v>
          </cell>
          <cell r="O732" t="e">
            <v>#N/A</v>
          </cell>
          <cell r="P732">
            <v>46192</v>
          </cell>
          <cell r="Q732" t="e">
            <v>#N/A</v>
          </cell>
          <cell r="R732" t="e">
            <v>#N/A</v>
          </cell>
          <cell r="S732" t="e">
            <v>#N/A</v>
          </cell>
          <cell r="T732" t="e">
            <v>#N/A</v>
          </cell>
          <cell r="U732" t="e">
            <v>#N/A</v>
          </cell>
          <cell r="V732" t="e">
            <v>#N/A</v>
          </cell>
          <cell r="W732" t="e">
            <v>#N/A</v>
          </cell>
          <cell r="X732" t="e">
            <v>#N/A</v>
          </cell>
          <cell r="Y732" t="e">
            <v>#N/A</v>
          </cell>
          <cell r="Z732" t="e">
            <v>#N/A</v>
          </cell>
          <cell r="AC732" t="str">
            <v/>
          </cell>
          <cell r="AK732">
            <v>0</v>
          </cell>
          <cell r="AY732" t="str">
            <v>Cédula</v>
          </cell>
          <cell r="AZ732" t="e">
            <v>#N/A</v>
          </cell>
          <cell r="BA732" t="e">
            <v>#N/A</v>
          </cell>
          <cell r="BB732" t="e">
            <v>#N/A</v>
          </cell>
          <cell r="CJ732">
            <v>0</v>
          </cell>
          <cell r="CK732">
            <v>0</v>
          </cell>
          <cell r="CN732">
            <v>0</v>
          </cell>
          <cell r="CO732" t="e">
            <v>#N/A</v>
          </cell>
          <cell r="CP732" t="e">
            <v>#N/A</v>
          </cell>
          <cell r="CQ732" t="e">
            <v>#N/A</v>
          </cell>
          <cell r="CX732" t="e">
            <v>#N/A</v>
          </cell>
          <cell r="CY732">
            <v>0</v>
          </cell>
          <cell r="CZ732" t="e">
            <v>#N/A</v>
          </cell>
        </row>
        <row r="733">
          <cell r="D733" t="str">
            <v>731-2030</v>
          </cell>
          <cell r="H733" t="e">
            <v>#N/A</v>
          </cell>
          <cell r="I733" t="e">
            <v>#N/A</v>
          </cell>
          <cell r="K733">
            <v>0</v>
          </cell>
          <cell r="L733" t="e">
            <v>#N/A</v>
          </cell>
          <cell r="M733" t="e">
            <v>#N/A</v>
          </cell>
          <cell r="N733" t="e">
            <v>#N/A</v>
          </cell>
          <cell r="O733" t="e">
            <v>#N/A</v>
          </cell>
          <cell r="P733">
            <v>46192</v>
          </cell>
          <cell r="Q733" t="e">
            <v>#N/A</v>
          </cell>
          <cell r="R733" t="e">
            <v>#N/A</v>
          </cell>
          <cell r="S733" t="e">
            <v>#N/A</v>
          </cell>
          <cell r="T733" t="e">
            <v>#N/A</v>
          </cell>
          <cell r="U733" t="e">
            <v>#N/A</v>
          </cell>
          <cell r="V733" t="e">
            <v>#N/A</v>
          </cell>
          <cell r="W733" t="e">
            <v>#N/A</v>
          </cell>
          <cell r="X733" t="e">
            <v>#N/A</v>
          </cell>
          <cell r="Y733" t="e">
            <v>#N/A</v>
          </cell>
          <cell r="Z733" t="e">
            <v>#N/A</v>
          </cell>
          <cell r="AC733" t="str">
            <v/>
          </cell>
          <cell r="AK733">
            <v>0</v>
          </cell>
          <cell r="AY733" t="str">
            <v>Cédula</v>
          </cell>
          <cell r="AZ733" t="e">
            <v>#N/A</v>
          </cell>
          <cell r="BA733" t="e">
            <v>#N/A</v>
          </cell>
          <cell r="BB733" t="e">
            <v>#N/A</v>
          </cell>
          <cell r="CJ733">
            <v>0</v>
          </cell>
          <cell r="CK733">
            <v>0</v>
          </cell>
          <cell r="CN733">
            <v>0</v>
          </cell>
          <cell r="CO733" t="e">
            <v>#N/A</v>
          </cell>
          <cell r="CP733" t="e">
            <v>#N/A</v>
          </cell>
          <cell r="CQ733" t="e">
            <v>#N/A</v>
          </cell>
          <cell r="CX733" t="e">
            <v>#N/A</v>
          </cell>
          <cell r="CY733">
            <v>0</v>
          </cell>
          <cell r="CZ733" t="e">
            <v>#N/A</v>
          </cell>
        </row>
        <row r="734">
          <cell r="D734" t="str">
            <v>731-2031</v>
          </cell>
          <cell r="H734" t="e">
            <v>#N/A</v>
          </cell>
          <cell r="I734" t="e">
            <v>#N/A</v>
          </cell>
          <cell r="K734">
            <v>0</v>
          </cell>
          <cell r="L734" t="e">
            <v>#N/A</v>
          </cell>
          <cell r="M734" t="e">
            <v>#N/A</v>
          </cell>
          <cell r="N734" t="e">
            <v>#N/A</v>
          </cell>
          <cell r="O734" t="e">
            <v>#N/A</v>
          </cell>
          <cell r="P734">
            <v>46192</v>
          </cell>
          <cell r="Q734" t="e">
            <v>#N/A</v>
          </cell>
          <cell r="R734" t="e">
            <v>#N/A</v>
          </cell>
          <cell r="S734" t="e">
            <v>#N/A</v>
          </cell>
          <cell r="T734" t="e">
            <v>#N/A</v>
          </cell>
          <cell r="U734" t="e">
            <v>#N/A</v>
          </cell>
          <cell r="V734" t="e">
            <v>#N/A</v>
          </cell>
          <cell r="W734" t="e">
            <v>#N/A</v>
          </cell>
          <cell r="X734" t="e">
            <v>#N/A</v>
          </cell>
          <cell r="Y734" t="e">
            <v>#N/A</v>
          </cell>
          <cell r="Z734" t="e">
            <v>#N/A</v>
          </cell>
          <cell r="AC734" t="str">
            <v/>
          </cell>
          <cell r="AK734">
            <v>0</v>
          </cell>
          <cell r="AY734" t="str">
            <v>Cédula</v>
          </cell>
          <cell r="AZ734" t="e">
            <v>#N/A</v>
          </cell>
          <cell r="BA734" t="e">
            <v>#N/A</v>
          </cell>
          <cell r="BB734" t="e">
            <v>#N/A</v>
          </cell>
          <cell r="CJ734">
            <v>0</v>
          </cell>
          <cell r="CK734">
            <v>0</v>
          </cell>
          <cell r="CN734">
            <v>0</v>
          </cell>
          <cell r="CO734" t="e">
            <v>#N/A</v>
          </cell>
          <cell r="CP734" t="e">
            <v>#N/A</v>
          </cell>
          <cell r="CQ734" t="e">
            <v>#N/A</v>
          </cell>
          <cell r="CX734" t="e">
            <v>#N/A</v>
          </cell>
          <cell r="CY734">
            <v>0</v>
          </cell>
          <cell r="CZ734" t="e">
            <v>#N/A</v>
          </cell>
        </row>
        <row r="735">
          <cell r="D735" t="str">
            <v>731-2032</v>
          </cell>
          <cell r="H735" t="e">
            <v>#N/A</v>
          </cell>
          <cell r="I735" t="e">
            <v>#N/A</v>
          </cell>
          <cell r="K735">
            <v>0</v>
          </cell>
          <cell r="L735" t="e">
            <v>#N/A</v>
          </cell>
          <cell r="M735" t="e">
            <v>#N/A</v>
          </cell>
          <cell r="N735" t="e">
            <v>#N/A</v>
          </cell>
          <cell r="O735" t="e">
            <v>#N/A</v>
          </cell>
          <cell r="P735">
            <v>46192</v>
          </cell>
          <cell r="Q735" t="e">
            <v>#N/A</v>
          </cell>
          <cell r="R735" t="e">
            <v>#N/A</v>
          </cell>
          <cell r="S735" t="e">
            <v>#N/A</v>
          </cell>
          <cell r="T735" t="e">
            <v>#N/A</v>
          </cell>
          <cell r="U735" t="e">
            <v>#N/A</v>
          </cell>
          <cell r="V735" t="e">
            <v>#N/A</v>
          </cell>
          <cell r="W735" t="e">
            <v>#N/A</v>
          </cell>
          <cell r="X735" t="e">
            <v>#N/A</v>
          </cell>
          <cell r="Y735" t="e">
            <v>#N/A</v>
          </cell>
          <cell r="Z735" t="e">
            <v>#N/A</v>
          </cell>
          <cell r="AC735" t="str">
            <v/>
          </cell>
          <cell r="AK735">
            <v>0</v>
          </cell>
          <cell r="AY735" t="str">
            <v>Cédula</v>
          </cell>
          <cell r="AZ735" t="e">
            <v>#N/A</v>
          </cell>
          <cell r="BA735" t="e">
            <v>#N/A</v>
          </cell>
          <cell r="BB735" t="e">
            <v>#N/A</v>
          </cell>
          <cell r="CJ735">
            <v>0</v>
          </cell>
          <cell r="CK735">
            <v>0</v>
          </cell>
          <cell r="CN735">
            <v>0</v>
          </cell>
          <cell r="CO735" t="e">
            <v>#N/A</v>
          </cell>
          <cell r="CP735" t="e">
            <v>#N/A</v>
          </cell>
          <cell r="CQ735" t="e">
            <v>#N/A</v>
          </cell>
          <cell r="CX735" t="e">
            <v>#N/A</v>
          </cell>
          <cell r="CY735">
            <v>0</v>
          </cell>
          <cell r="CZ735" t="e">
            <v>#N/A</v>
          </cell>
        </row>
        <row r="736">
          <cell r="D736" t="str">
            <v>731-2033</v>
          </cell>
          <cell r="H736" t="e">
            <v>#N/A</v>
          </cell>
          <cell r="I736" t="e">
            <v>#N/A</v>
          </cell>
          <cell r="K736">
            <v>0</v>
          </cell>
          <cell r="L736" t="e">
            <v>#N/A</v>
          </cell>
          <cell r="M736" t="e">
            <v>#N/A</v>
          </cell>
          <cell r="N736" t="e">
            <v>#N/A</v>
          </cell>
          <cell r="O736" t="e">
            <v>#N/A</v>
          </cell>
          <cell r="P736">
            <v>46192</v>
          </cell>
          <cell r="Q736" t="e">
            <v>#N/A</v>
          </cell>
          <cell r="R736" t="e">
            <v>#N/A</v>
          </cell>
          <cell r="S736" t="e">
            <v>#N/A</v>
          </cell>
          <cell r="T736" t="e">
            <v>#N/A</v>
          </cell>
          <cell r="U736" t="e">
            <v>#N/A</v>
          </cell>
          <cell r="V736" t="e">
            <v>#N/A</v>
          </cell>
          <cell r="W736" t="e">
            <v>#N/A</v>
          </cell>
          <cell r="X736" t="e">
            <v>#N/A</v>
          </cell>
          <cell r="Y736" t="e">
            <v>#N/A</v>
          </cell>
          <cell r="Z736" t="e">
            <v>#N/A</v>
          </cell>
          <cell r="AC736" t="str">
            <v/>
          </cell>
          <cell r="AK736">
            <v>0</v>
          </cell>
          <cell r="AY736" t="str">
            <v>Cédula</v>
          </cell>
          <cell r="AZ736" t="e">
            <v>#N/A</v>
          </cell>
          <cell r="BA736" t="e">
            <v>#N/A</v>
          </cell>
          <cell r="BB736" t="e">
            <v>#N/A</v>
          </cell>
          <cell r="CJ736">
            <v>0</v>
          </cell>
          <cell r="CK736">
            <v>0</v>
          </cell>
          <cell r="CN736">
            <v>0</v>
          </cell>
          <cell r="CO736" t="e">
            <v>#N/A</v>
          </cell>
          <cell r="CP736" t="e">
            <v>#N/A</v>
          </cell>
          <cell r="CQ736" t="e">
            <v>#N/A</v>
          </cell>
          <cell r="CX736" t="e">
            <v>#N/A</v>
          </cell>
          <cell r="CY736">
            <v>0</v>
          </cell>
          <cell r="CZ736" t="e">
            <v>#N/A</v>
          </cell>
        </row>
        <row r="737">
          <cell r="D737" t="str">
            <v>731-2034</v>
          </cell>
          <cell r="H737" t="e">
            <v>#N/A</v>
          </cell>
          <cell r="I737" t="e">
            <v>#N/A</v>
          </cell>
          <cell r="K737">
            <v>0</v>
          </cell>
          <cell r="L737" t="e">
            <v>#N/A</v>
          </cell>
          <cell r="M737" t="e">
            <v>#N/A</v>
          </cell>
          <cell r="N737" t="e">
            <v>#N/A</v>
          </cell>
          <cell r="O737" t="e">
            <v>#N/A</v>
          </cell>
          <cell r="P737">
            <v>46192</v>
          </cell>
          <cell r="Q737" t="e">
            <v>#N/A</v>
          </cell>
          <cell r="R737" t="e">
            <v>#N/A</v>
          </cell>
          <cell r="S737" t="e">
            <v>#N/A</v>
          </cell>
          <cell r="T737" t="e">
            <v>#N/A</v>
          </cell>
          <cell r="U737" t="e">
            <v>#N/A</v>
          </cell>
          <cell r="V737" t="e">
            <v>#N/A</v>
          </cell>
          <cell r="W737" t="e">
            <v>#N/A</v>
          </cell>
          <cell r="X737" t="e">
            <v>#N/A</v>
          </cell>
          <cell r="Y737" t="e">
            <v>#N/A</v>
          </cell>
          <cell r="Z737" t="e">
            <v>#N/A</v>
          </cell>
          <cell r="AC737" t="str">
            <v/>
          </cell>
          <cell r="AK737">
            <v>0</v>
          </cell>
          <cell r="AY737" t="str">
            <v>Cédula</v>
          </cell>
          <cell r="AZ737" t="e">
            <v>#N/A</v>
          </cell>
          <cell r="BA737" t="e">
            <v>#N/A</v>
          </cell>
          <cell r="BB737" t="e">
            <v>#N/A</v>
          </cell>
          <cell r="CJ737">
            <v>0</v>
          </cell>
          <cell r="CK737">
            <v>0</v>
          </cell>
          <cell r="CN737">
            <v>0</v>
          </cell>
          <cell r="CO737" t="e">
            <v>#N/A</v>
          </cell>
          <cell r="CP737" t="e">
            <v>#N/A</v>
          </cell>
          <cell r="CQ737" t="e">
            <v>#N/A</v>
          </cell>
          <cell r="CX737" t="e">
            <v>#N/A</v>
          </cell>
          <cell r="CY737">
            <v>0</v>
          </cell>
          <cell r="CZ737" t="e">
            <v>#N/A</v>
          </cell>
        </row>
      </sheetData>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S323"/>
  <sheetViews>
    <sheetView tabSelected="1" zoomScaleNormal="100" workbookViewId="0">
      <pane xSplit="1" ySplit="1" topLeftCell="B2" activePane="bottomRight" state="frozen"/>
      <selection pane="topRight" activeCell="D1" sqref="D1"/>
      <selection pane="bottomLeft" activeCell="A2" sqref="A2"/>
      <selection pane="bottomRight" activeCell="A2" sqref="A2"/>
    </sheetView>
  </sheetViews>
  <sheetFormatPr baseColWidth="10" defaultColWidth="12.7109375" defaultRowHeight="12.75" x14ac:dyDescent="0.2"/>
  <cols>
    <col min="1" max="1" width="2.28515625" customWidth="1"/>
    <col min="2" max="2" width="11.28515625" customWidth="1"/>
    <col min="3" max="3" width="16.28515625" style="18" customWidth="1"/>
    <col min="4" max="4" width="22.140625" customWidth="1"/>
    <col min="5" max="5" width="11.28515625" customWidth="1"/>
    <col min="6" max="6" width="13" customWidth="1"/>
    <col min="7" max="7" width="21" customWidth="1"/>
    <col min="8" max="8" width="11.140625" customWidth="1"/>
    <col min="9" max="9" width="19.28515625" customWidth="1"/>
    <col min="10" max="10" width="19.140625" customWidth="1"/>
    <col min="11" max="11" width="12.5703125" style="19" customWidth="1"/>
    <col min="12" max="12" width="33" customWidth="1"/>
    <col min="13" max="13" width="57.140625" style="14" customWidth="1"/>
    <col min="14" max="14" width="12.85546875" customWidth="1"/>
    <col min="15" max="17" width="11.28515625" customWidth="1"/>
    <col min="18" max="18" width="14.140625" customWidth="1"/>
    <col min="19" max="19" width="33.85546875" customWidth="1"/>
    <col min="20" max="20" width="12.28515625" customWidth="1"/>
  </cols>
  <sheetData>
    <row r="1" spans="1:19" ht="36" x14ac:dyDescent="0.2">
      <c r="A1" s="1" t="s">
        <v>0</v>
      </c>
      <c r="B1" s="2" t="s">
        <v>1</v>
      </c>
      <c r="C1" s="3" t="s">
        <v>2</v>
      </c>
      <c r="D1" s="3" t="s">
        <v>3</v>
      </c>
      <c r="E1" s="4" t="s">
        <v>10</v>
      </c>
      <c r="F1" s="4" t="s">
        <v>11</v>
      </c>
      <c r="G1" s="4" t="s">
        <v>337</v>
      </c>
      <c r="H1" s="4" t="s">
        <v>338</v>
      </c>
      <c r="I1" s="4" t="s">
        <v>5</v>
      </c>
      <c r="J1" s="4" t="s">
        <v>12</v>
      </c>
      <c r="K1" s="4" t="s">
        <v>340</v>
      </c>
      <c r="L1" s="21" t="s">
        <v>341</v>
      </c>
      <c r="M1" s="5" t="s">
        <v>4</v>
      </c>
      <c r="N1" s="6" t="s">
        <v>8</v>
      </c>
      <c r="O1" s="4" t="s">
        <v>6</v>
      </c>
      <c r="P1" s="4" t="s">
        <v>7</v>
      </c>
      <c r="Q1" s="4" t="s">
        <v>14</v>
      </c>
      <c r="R1" s="22" t="s">
        <v>342</v>
      </c>
      <c r="S1" s="7" t="s">
        <v>9</v>
      </c>
    </row>
    <row r="2" spans="1:19" ht="84" x14ac:dyDescent="0.2">
      <c r="B2" s="8" t="s">
        <v>15</v>
      </c>
      <c r="C2" s="17" t="str">
        <f>VLOOKUP(B2,'[1]EJECUCIÓN 2026'!$D:$CZ,3,FALSE)</f>
        <v>Contrato de Prestacion De Servicios Profesionales</v>
      </c>
      <c r="D2" s="9" t="str">
        <f>VLOOKUP(B2,'[1]EJECUCIÓN 2026'!$D:$CZ,5,FALSE)</f>
        <v>SANDRA PAOLA ROMERO JIMENEZ</v>
      </c>
      <c r="E2" s="10" t="str">
        <f>VLOOKUP(B2,'[1]EJECUCIÓN 2026'!$D:$CZ,18,FALSE)</f>
        <v>COLOMBIA</v>
      </c>
      <c r="F2" s="10" t="str">
        <f>VLOOKUP(B2,'[1]EJECUCIÓN 2026'!$D:$CZ,17,FALSE)</f>
        <v>BOGOTA D.C.</v>
      </c>
      <c r="G2" s="10" t="str">
        <f>VLOOKUP(B2,'[1]EJECUCIÓN 2026'!$D:$CZ,15,FALSE)</f>
        <v>ABOGADO</v>
      </c>
      <c r="H2" s="10" t="s">
        <v>339</v>
      </c>
      <c r="I2" s="10" t="str">
        <f>VLOOKUP(B2,'[1]EJECUCIÓN 2026'!$D:$CZ,27,FALSE)</f>
        <v>Secretaría General</v>
      </c>
      <c r="J2" s="15" t="s">
        <v>13</v>
      </c>
      <c r="K2" s="20">
        <v>6016258480</v>
      </c>
      <c r="L2" s="10" t="str">
        <f>VLOOKUP(B2,'[1]EJECUCIÓN 2026'!$D:$CZ,23,FALSE)</f>
        <v>Titulo profesional + titulo especializacion de 22 meses de experiencia profesional a 32 meses de experiencia profesional (Resolución 861 de 2025)</v>
      </c>
      <c r="M2" s="16" t="str">
        <f>VLOOKUP(B2,'[1]EJECUCIÓN 2026'!$D:$CZ,24,FALSE)</f>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
      <c r="N2" s="12">
        <f>VLOOKUP(B2,'[1]EJECUCIÓN 2026'!$D:$CZ,37,FALSE)</f>
        <v>9017650</v>
      </c>
      <c r="O2" s="11">
        <f>VLOOKUP(B2,'[1]EJECUCIÓN 2026'!$D:$CZ,31,FALSE)</f>
        <v>46029</v>
      </c>
      <c r="P2" s="11">
        <f>VLOOKUP(B2,'[1]EJECUCIÓN 2026'!$D:$CZ,32,FALSE)</f>
        <v>46030</v>
      </c>
      <c r="Q2" s="11">
        <f>VLOOKUP(B2,'[1]EJECUCIÓN 2026'!$D:$CZ,33,FALSE)</f>
        <v>46210</v>
      </c>
      <c r="R2" s="10" t="str">
        <f>VLOOKUP(B2,'[1]EJECUCIÓN 2026'!$D:$CZ,95,FALSE)</f>
        <v>En Ejecucion</v>
      </c>
      <c r="S2" s="13" t="str">
        <f>VLOOKUP(B2,'[1]EJECUCIÓN 2026'!$D:$CZ,94,FALSE)</f>
        <v>https://community.secop.gov.co/Public/Tendering/OpportunityDetail/Index?noticeUID=CO1.NTC.9397884&amp;isFromPublicArea=True&amp;isModal=true&amp;asPopupView=true</v>
      </c>
    </row>
    <row r="3" spans="1:19" ht="84" x14ac:dyDescent="0.2">
      <c r="B3" s="8" t="s">
        <v>16</v>
      </c>
      <c r="C3" s="17" t="str">
        <f>VLOOKUP(B3,'[1]EJECUCIÓN 2026'!$D:$CZ,3,FALSE)</f>
        <v>Contrato de Prestacion De Servicios Profesionales</v>
      </c>
      <c r="D3" s="9" t="str">
        <f>VLOOKUP(B3,'[1]EJECUCIÓN 2026'!$D:$CZ,5,FALSE)</f>
        <v>JENNIFER BRAVO GALLO</v>
      </c>
      <c r="E3" s="10" t="str">
        <f>VLOOKUP(B3,'[1]EJECUCIÓN 2026'!$D:$CZ,18,FALSE)</f>
        <v>COLOMBIA</v>
      </c>
      <c r="F3" s="10" t="str">
        <f>VLOOKUP(B3,'[1]EJECUCIÓN 2026'!$D:$CZ,17,FALSE)</f>
        <v>BOGOTA D.C.</v>
      </c>
      <c r="G3" s="10" t="str">
        <f>VLOOKUP(B3,'[1]EJECUCIÓN 2026'!$D:$CZ,15,FALSE)</f>
        <v>ABOGADO</v>
      </c>
      <c r="H3" s="10" t="s">
        <v>339</v>
      </c>
      <c r="I3" s="10" t="str">
        <f>VLOOKUP(B3,'[1]EJECUCIÓN 2026'!$D:$CZ,27,FALSE)</f>
        <v>Secretaría General</v>
      </c>
      <c r="J3" s="15" t="s">
        <v>13</v>
      </c>
      <c r="K3" s="20">
        <v>6016258480</v>
      </c>
      <c r="L3" s="10" t="str">
        <f>VLOOKUP(B3,'[1]EJECUCIÓN 2026'!$D:$CZ,23,FALSE)</f>
        <v>Titulo profesional + titulo especializacion de 22 meses de experiencia profesional a 32 meses de experiencia profesional (Resolución 861 de 2025)</v>
      </c>
      <c r="M3" s="16" t="str">
        <f>VLOOKUP(B3,'[1]EJECUCIÓN 2026'!$D:$CZ,24,FALSE)</f>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
      <c r="N3" s="12">
        <f>VLOOKUP(B3,'[1]EJECUCIÓN 2026'!$D:$CZ,37,FALSE)</f>
        <v>7900000</v>
      </c>
      <c r="O3" s="11">
        <f>VLOOKUP(B3,'[1]EJECUCIÓN 2026'!$D:$CZ,31,FALSE)</f>
        <v>46029</v>
      </c>
      <c r="P3" s="11">
        <f>VLOOKUP(B3,'[1]EJECUCIÓN 2026'!$D:$CZ,32,FALSE)</f>
        <v>46030</v>
      </c>
      <c r="Q3" s="11">
        <f>VLOOKUP(B3,'[1]EJECUCIÓN 2026'!$D:$CZ,33,FALSE)</f>
        <v>46210</v>
      </c>
      <c r="R3" s="10" t="str">
        <f>VLOOKUP(B3,'[1]EJECUCIÓN 2026'!$D:$CZ,95,FALSE)</f>
        <v>En Ejecucion</v>
      </c>
      <c r="S3" s="13" t="str">
        <f>VLOOKUP(B3,'[1]EJECUCIÓN 2026'!$D:$CZ,94,FALSE)</f>
        <v>https://community.secop.gov.co/Public/Tendering/OpportunityDetail/Index?noticeUID=CO1.NTC.9395665&amp;isFromPublicArea=True&amp;isModal=true&amp;asPopupView=true</v>
      </c>
    </row>
    <row r="4" spans="1:19" ht="84" x14ac:dyDescent="0.2">
      <c r="B4" s="8" t="s">
        <v>17</v>
      </c>
      <c r="C4" s="17" t="str">
        <f>VLOOKUP(B4,'[1]EJECUCIÓN 2026'!$D:$CZ,3,FALSE)</f>
        <v>Contrato de Prestacion De Servicios Profesionales</v>
      </c>
      <c r="D4" s="9" t="str">
        <f>VLOOKUP(B4,'[1]EJECUCIÓN 2026'!$D:$CZ,5,FALSE)</f>
        <v>JULIA ANDREA HURTADO TRIVIÑO</v>
      </c>
      <c r="E4" s="10" t="str">
        <f>VLOOKUP(B4,'[1]EJECUCIÓN 2026'!$D:$CZ,18,FALSE)</f>
        <v>COLOMBIA</v>
      </c>
      <c r="F4" s="10" t="str">
        <f>VLOOKUP(B4,'[1]EJECUCIÓN 2026'!$D:$CZ,17,FALSE)</f>
        <v>BOGOTA D.C.</v>
      </c>
      <c r="G4" s="10" t="str">
        <f>VLOOKUP(B4,'[1]EJECUCIÓN 2026'!$D:$CZ,15,FALSE)</f>
        <v>ABOGADO</v>
      </c>
      <c r="H4" s="10" t="s">
        <v>339</v>
      </c>
      <c r="I4" s="10" t="str">
        <f>VLOOKUP(B4,'[1]EJECUCIÓN 2026'!$D:$CZ,27,FALSE)</f>
        <v>Secretaría General</v>
      </c>
      <c r="J4" s="15" t="s">
        <v>13</v>
      </c>
      <c r="K4" s="20">
        <v>6016258480</v>
      </c>
      <c r="L4" s="10" t="str">
        <f>VLOOKUP(B4,'[1]EJECUCIÓN 2026'!$D:$CZ,23,FALSE)</f>
        <v>Titulo profesional + titulo especializacion de 22 meses de experiencia profesional a 32 meses de experiencia profesional (Resolución 861 de 2025)</v>
      </c>
      <c r="M4" s="16" t="str">
        <f>VLOOKUP(B4,'[1]EJECUCIÓN 2026'!$D:$CZ,24,FALSE)</f>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
      <c r="N4" s="12">
        <f>VLOOKUP(B4,'[1]EJECUCIÓN 2026'!$D:$CZ,37,FALSE)</f>
        <v>9017650</v>
      </c>
      <c r="O4" s="11">
        <f>VLOOKUP(B4,'[1]EJECUCIÓN 2026'!$D:$CZ,31,FALSE)</f>
        <v>46029</v>
      </c>
      <c r="P4" s="11">
        <f>VLOOKUP(B4,'[1]EJECUCIÓN 2026'!$D:$CZ,32,FALSE)</f>
        <v>46030</v>
      </c>
      <c r="Q4" s="11">
        <f>VLOOKUP(B4,'[1]EJECUCIÓN 2026'!$D:$CZ,33,FALSE)</f>
        <v>46210</v>
      </c>
      <c r="R4" s="10" t="str">
        <f>VLOOKUP(B4,'[1]EJECUCIÓN 2026'!$D:$CZ,95,FALSE)</f>
        <v>En Ejecucion</v>
      </c>
      <c r="S4" s="13" t="str">
        <f>VLOOKUP(B4,'[1]EJECUCIÓN 2026'!$D:$CZ,94,FALSE)</f>
        <v>https://community.secop.gov.co/Public/Tendering/OpportunityDetail/Index?noticeUID=CO1.NTC.9395738&amp;isFromPublicArea=True&amp;isModal=true&amp;asPopupView=true</v>
      </c>
    </row>
    <row r="5" spans="1:19" ht="84" x14ac:dyDescent="0.2">
      <c r="B5" s="8" t="s">
        <v>18</v>
      </c>
      <c r="C5" s="17" t="str">
        <f>VLOOKUP(B5,'[1]EJECUCIÓN 2026'!$D:$CZ,3,FALSE)</f>
        <v>Contrato de Prestacion De Servicios Profesionales</v>
      </c>
      <c r="D5" s="9" t="str">
        <f>VLOOKUP(B5,'[1]EJECUCIÓN 2026'!$D:$CZ,5,FALSE)</f>
        <v>ERIKA LIZETH TORRES MALES</v>
      </c>
      <c r="E5" s="10" t="str">
        <f>VLOOKUP(B5,'[1]EJECUCIÓN 2026'!$D:$CZ,18,FALSE)</f>
        <v>COLOMBIA</v>
      </c>
      <c r="F5" s="10" t="str">
        <f>VLOOKUP(B5,'[1]EJECUCIÓN 2026'!$D:$CZ,17,FALSE)</f>
        <v>BOGOTA D.C.</v>
      </c>
      <c r="G5" s="10" t="str">
        <f>VLOOKUP(B5,'[1]EJECUCIÓN 2026'!$D:$CZ,15,FALSE)</f>
        <v>ABOGADO</v>
      </c>
      <c r="H5" s="10" t="s">
        <v>339</v>
      </c>
      <c r="I5" s="10" t="str">
        <f>VLOOKUP(B5,'[1]EJECUCIÓN 2026'!$D:$CZ,27,FALSE)</f>
        <v>Secretaría General</v>
      </c>
      <c r="J5" s="15" t="s">
        <v>13</v>
      </c>
      <c r="K5" s="20">
        <v>6016258480</v>
      </c>
      <c r="L5" s="10" t="str">
        <f>VLOOKUP(B5,'[1]EJECUCIÓN 2026'!$D:$CZ,23,FALSE)</f>
        <v>Titulo profesional + titulo especializacion de 0 meses de experiencia profesional a 22 meses de experiencia profesional (Resolución 861 de 2025)</v>
      </c>
      <c r="M5" s="16" t="str">
        <f>VLOOKUP(B5,'[1]EJECUCIÓN 2026'!$D:$CZ,24,FALSE)</f>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
      <c r="N5" s="12">
        <f>VLOOKUP(B5,'[1]EJECUCIÓN 2026'!$D:$CZ,37,FALSE)</f>
        <v>6300000</v>
      </c>
      <c r="O5" s="11">
        <f>VLOOKUP(B5,'[1]EJECUCIÓN 2026'!$D:$CZ,31,FALSE)</f>
        <v>46029</v>
      </c>
      <c r="P5" s="11">
        <f>VLOOKUP(B5,'[1]EJECUCIÓN 2026'!$D:$CZ,32,FALSE)</f>
        <v>46030</v>
      </c>
      <c r="Q5" s="11">
        <f>VLOOKUP(B5,'[1]EJECUCIÓN 2026'!$D:$CZ,33,FALSE)</f>
        <v>46210</v>
      </c>
      <c r="R5" s="10" t="str">
        <f>VLOOKUP(B5,'[1]EJECUCIÓN 2026'!$D:$CZ,95,FALSE)</f>
        <v>En Ejecucion</v>
      </c>
      <c r="S5" s="13" t="str">
        <f>VLOOKUP(B5,'[1]EJECUCIÓN 2026'!$D:$CZ,94,FALSE)</f>
        <v>https://community.secop.gov.co/Public/Tendering/OpportunityDetail/Index?noticeUID=CO1.NTC.9398521&amp;isFromPublicArea=True&amp;isModal=true&amp;asPopupView=true</v>
      </c>
    </row>
    <row r="6" spans="1:19" ht="72" x14ac:dyDescent="0.2">
      <c r="B6" s="8" t="s">
        <v>19</v>
      </c>
      <c r="C6" s="17" t="str">
        <f>VLOOKUP(B6,'[1]EJECUCIÓN 2026'!$D:$CZ,3,FALSE)</f>
        <v>Contrato de Prestacion De Servicios De Apoyo a La Gestion</v>
      </c>
      <c r="D6" s="9" t="str">
        <f>VLOOKUP(B6,'[1]EJECUCIÓN 2026'!$D:$CZ,5,FALSE)</f>
        <v>MARIA FERNANDA CEDIEL FRAILE</v>
      </c>
      <c r="E6" s="10" t="str">
        <f>VLOOKUP(B6,'[1]EJECUCIÓN 2026'!$D:$CZ,18,FALSE)</f>
        <v>COLOMBIA</v>
      </c>
      <c r="F6" s="10" t="str">
        <f>VLOOKUP(B6,'[1]EJECUCIÓN 2026'!$D:$CZ,17,FALSE)</f>
        <v>BOGOTA D.C.</v>
      </c>
      <c r="G6" s="10" t="str">
        <f>VLOOKUP(B6,'[1]EJECUCIÓN 2026'!$D:$CZ,15,FALSE)</f>
        <v>BACHILLER</v>
      </c>
      <c r="H6" s="10" t="s">
        <v>339</v>
      </c>
      <c r="I6" s="10" t="str">
        <f>VLOOKUP(B6,'[1]EJECUCIÓN 2026'!$D:$CZ,27,FALSE)</f>
        <v>Secretaría General</v>
      </c>
      <c r="J6" s="15" t="s">
        <v>13</v>
      </c>
      <c r="K6" s="20">
        <v>6016258480</v>
      </c>
      <c r="L6" s="10" t="str">
        <f>VLOOKUP(B6,'[1]EJECUCIÓN 2026'!$D:$CZ,23,FALSE)</f>
        <v>Titulo de tecnico de 0 a 12 meses de experiencia laboral (tecnico o tecnologo) o 24 meses de experiencia laboral relacionada (bachiller) (Resolución 861 de 2025)</v>
      </c>
      <c r="M6" s="16" t="str">
        <f>VLOOKUP(B6,'[1]EJECUCIÓN 2026'!$D:$CZ,24,FALSE)</f>
        <v>EL CONTRATISTA se obliga a prestar a LA ENTIDAD, con autonomía técnica y administrativa, los servicios de apoyo a la gestión, relacionados con la ejecución de actividades logísticas y administrativas requeridas por la Secretaría General del Ministerio de Ciencia, Tecnología e Innovación, conforme a los lineamientos, procesos y procedimientos de la entidad.</v>
      </c>
      <c r="N6" s="12">
        <f>VLOOKUP(B6,'[1]EJECUCIÓN 2026'!$D:$CZ,37,FALSE)</f>
        <v>3084144</v>
      </c>
      <c r="O6" s="11">
        <f>VLOOKUP(B6,'[1]EJECUCIÓN 2026'!$D:$CZ,31,FALSE)</f>
        <v>46029</v>
      </c>
      <c r="P6" s="11">
        <f>VLOOKUP(B6,'[1]EJECUCIÓN 2026'!$D:$CZ,32,FALSE)</f>
        <v>46030</v>
      </c>
      <c r="Q6" s="11">
        <f>VLOOKUP(B6,'[1]EJECUCIÓN 2026'!$D:$CZ,33,FALSE)</f>
        <v>46210</v>
      </c>
      <c r="R6" s="10" t="str">
        <f>VLOOKUP(B6,'[1]EJECUCIÓN 2026'!$D:$CZ,95,FALSE)</f>
        <v>En Ejecucion</v>
      </c>
      <c r="S6" s="13" t="str">
        <f>VLOOKUP(B6,'[1]EJECUCIÓN 2026'!$D:$CZ,94,FALSE)</f>
        <v>https://community.secop.gov.co/Public/Tendering/OpportunityDetail/Index?noticeUID=CO1.NTC.9397015&amp;isFromPublicArea=True&amp;isModal=true&amp;asPopupView=true</v>
      </c>
    </row>
    <row r="7" spans="1:19" ht="84" x14ac:dyDescent="0.2">
      <c r="B7" s="8" t="s">
        <v>20</v>
      </c>
      <c r="C7" s="17" t="str">
        <f>VLOOKUP(B7,'[1]EJECUCIÓN 2026'!$D:$CZ,3,FALSE)</f>
        <v>Contrato de Prestacion De Servicios Profesionales</v>
      </c>
      <c r="D7" s="9" t="str">
        <f>VLOOKUP(B7,'[1]EJECUCIÓN 2026'!$D:$CZ,5,FALSE)</f>
        <v>CESAR AUGUSTO ANGARITA GRACIA
CEDIDO A:
FRANKLIN JUNIOR RADA CHARRIS</v>
      </c>
      <c r="E7" s="10" t="str">
        <f>VLOOKUP(B7,'[1]EJECUCIÓN 2026'!$D:$CZ,18,FALSE)</f>
        <v>COLOMBIA</v>
      </c>
      <c r="F7" s="10" t="str">
        <f>VLOOKUP(B7,'[1]EJECUCIÓN 2026'!$D:$CZ,17,FALSE)</f>
        <v>BARRANQUILLA</v>
      </c>
      <c r="G7" s="10" t="str">
        <f>VLOOKUP(B7,'[1]EJECUCIÓN 2026'!$D:$CZ,15,FALSE)</f>
        <v>ABOGADO</v>
      </c>
      <c r="H7" s="10" t="s">
        <v>339</v>
      </c>
      <c r="I7" s="10" t="str">
        <f>VLOOKUP(B7,'[1]EJECUCIÓN 2026'!$D:$CZ,27,FALSE)</f>
        <v>Secretaría General</v>
      </c>
      <c r="J7" s="15" t="s">
        <v>13</v>
      </c>
      <c r="K7" s="20">
        <v>6016258480</v>
      </c>
      <c r="L7" s="10" t="str">
        <f>VLOOKUP(B7,'[1]EJECUCIÓN 2026'!$D:$CZ,23,FALSE)</f>
        <v>Titulo profesional + titulo especializacion de 22 meses de experiencia profesional a 32 meses de experiencia profesional (Resolución 861 de 2025)</v>
      </c>
      <c r="M7" s="16" t="str">
        <f>VLOOKUP(B7,'[1]EJECUCIÓN 2026'!$D:$CZ,24,FALSE)</f>
        <v>El CONTRATISTA se obliga a prestar a LA ENTIDAD, con plena autonomía técnica y administrativa, los servicios profesionales especializados a la Secretaría General del Ministerio de Ciencia, Tecnología e Innovación para apoyar las actividades relacionadas con la proyección, análisis, revisión de asuntos jurídicos y contractuales, de conformidad con el proceso, procedimientos definidos por la Entidad y las normas que regulan la materia.</v>
      </c>
      <c r="N7" s="12">
        <f>VLOOKUP(B7,'[1]EJECUCIÓN 2026'!$D:$CZ,37,FALSE)</f>
        <v>7300000</v>
      </c>
      <c r="O7" s="11">
        <f>VLOOKUP(B7,'[1]EJECUCIÓN 2026'!$D:$CZ,31,FALSE)</f>
        <v>46029</v>
      </c>
      <c r="P7" s="11">
        <f>VLOOKUP(B7,'[1]EJECUCIÓN 2026'!$D:$CZ,32,FALSE)</f>
        <v>46030</v>
      </c>
      <c r="Q7" s="11">
        <f>VLOOKUP(B7,'[1]EJECUCIÓN 2026'!$D:$CZ,33,FALSE)</f>
        <v>46210</v>
      </c>
      <c r="R7" s="10" t="str">
        <f>VLOOKUP(B7,'[1]EJECUCIÓN 2026'!$D:$CZ,95,FALSE)</f>
        <v>En Ejecucion</v>
      </c>
      <c r="S7" s="13" t="str">
        <f>VLOOKUP(B7,'[1]EJECUCIÓN 2026'!$D:$CZ,94,FALSE)</f>
        <v>https://community.secop.gov.co/Public/Tendering/OpportunityDetail/Index?noticeUID=CO1.NTC.9397144&amp;isFromPublicArea=True&amp;isModal=true&amp;asPopupView=true</v>
      </c>
    </row>
    <row r="8" spans="1:19" ht="72" x14ac:dyDescent="0.2">
      <c r="B8" s="8" t="s">
        <v>21</v>
      </c>
      <c r="C8" s="17" t="str">
        <f>VLOOKUP(B8,'[1]EJECUCIÓN 2026'!$D:$CZ,3,FALSE)</f>
        <v>Contrato de Prestacion De Servicios De Apoyo a La Gestion</v>
      </c>
      <c r="D8" s="9" t="str">
        <f>VLOOKUP(B8,'[1]EJECUCIÓN 2026'!$D:$CZ,5,FALSE)</f>
        <v>DEIVY YAMID BEJARANO VERGARA</v>
      </c>
      <c r="E8" s="10" t="str">
        <f>VLOOKUP(B8,'[1]EJECUCIÓN 2026'!$D:$CZ,18,FALSE)</f>
        <v>COLOMBIA</v>
      </c>
      <c r="F8" s="10" t="str">
        <f>VLOOKUP(B8,'[1]EJECUCIÓN 2026'!$D:$CZ,17,FALSE)</f>
        <v>GACHETA</v>
      </c>
      <c r="G8" s="10" t="str">
        <f>VLOOKUP(B8,'[1]EJECUCIÓN 2026'!$D:$CZ,15,FALSE)</f>
        <v>TECNICO EN PROCESAMIENTO DE LACTEO Y SUS DERIVADOS</v>
      </c>
      <c r="H8" s="10" t="s">
        <v>339</v>
      </c>
      <c r="I8" s="10" t="str">
        <f>VLOOKUP(B8,'[1]EJECUCIÓN 2026'!$D:$CZ,27,FALSE)</f>
        <v>Secretaría General</v>
      </c>
      <c r="J8" s="15" t="s">
        <v>13</v>
      </c>
      <c r="K8" s="20">
        <v>6016258480</v>
      </c>
      <c r="L8" s="10" t="str">
        <f>VLOOKUP(B8,'[1]EJECUCIÓN 2026'!$D:$CZ,23,FALSE)</f>
        <v>Titulo de tecnico de 0 a 12 meses de experiencia laboral (tecnico o tecnologo) o 24 meses de experiencia laboral relacionada (bachiller) (Resolución 861 de 2025)</v>
      </c>
      <c r="M8" s="16" t="str">
        <f>VLOOKUP(B8,'[1]EJECUCIÓN 2026'!$D:$CZ,24,FALSE)</f>
        <v>EL CONTRATISTA se obliga a prestar a LA ENTIDAD, de manera independiente y bajo su exclusiva responsabilidad, los servicios de apoyo a la gestión a la Secretaría General, consistentes en el soporte técnico, administración y seguimiento de las plataformas SECOP I, SECOP II, TVEC y SIGEP, de conformidad con la normatividad vigente y las directrices institucionales aplicables.</v>
      </c>
      <c r="N8" s="12">
        <f>VLOOKUP(B8,'[1]EJECUCIÓN 2026'!$D:$CZ,37,FALSE)</f>
        <v>3084144</v>
      </c>
      <c r="O8" s="11">
        <f>VLOOKUP(B8,'[1]EJECUCIÓN 2026'!$D:$CZ,31,FALSE)</f>
        <v>46029</v>
      </c>
      <c r="P8" s="11">
        <f>VLOOKUP(B8,'[1]EJECUCIÓN 2026'!$D:$CZ,32,FALSE)</f>
        <v>46030</v>
      </c>
      <c r="Q8" s="11">
        <f>VLOOKUP(B8,'[1]EJECUCIÓN 2026'!$D:$CZ,33,FALSE)</f>
        <v>46210</v>
      </c>
      <c r="R8" s="10" t="str">
        <f>VLOOKUP(B8,'[1]EJECUCIÓN 2026'!$D:$CZ,95,FALSE)</f>
        <v>En Ejecucion</v>
      </c>
      <c r="S8" s="13" t="str">
        <f>VLOOKUP(B8,'[1]EJECUCIÓN 2026'!$D:$CZ,94,FALSE)</f>
        <v>https://community.secop.gov.co/Public/Tendering/OpportunityDetail/Index?noticeUID=CO1.NTC.9397134&amp;isFromPublicArea=True&amp;isModal=true&amp;asPopupView=true</v>
      </c>
    </row>
    <row r="9" spans="1:19" ht="84" x14ac:dyDescent="0.2">
      <c r="B9" s="8" t="s">
        <v>22</v>
      </c>
      <c r="C9" s="17" t="str">
        <f>VLOOKUP(B9,'[1]EJECUCIÓN 2026'!$D:$CZ,3,FALSE)</f>
        <v>Contrato de Prestacion De Servicios Profesionales</v>
      </c>
      <c r="D9" s="9" t="str">
        <f>VLOOKUP(B9,'[1]EJECUCIÓN 2026'!$D:$CZ,5,FALSE)</f>
        <v>JUVAL ANTONIO VASQUEZ GALVIS</v>
      </c>
      <c r="E9" s="10" t="str">
        <f>VLOOKUP(B9,'[1]EJECUCIÓN 2026'!$D:$CZ,18,FALSE)</f>
        <v>COLOMBIA</v>
      </c>
      <c r="F9" s="10" t="str">
        <f>VLOOKUP(B9,'[1]EJECUCIÓN 2026'!$D:$CZ,17,FALSE)</f>
        <v>VILLAVICENCIO</v>
      </c>
      <c r="G9" s="10" t="str">
        <f>VLOOKUP(B9,'[1]EJECUCIÓN 2026'!$D:$CZ,15,FALSE)</f>
        <v>ABOGADO</v>
      </c>
      <c r="H9" s="10" t="s">
        <v>339</v>
      </c>
      <c r="I9" s="10" t="str">
        <f>VLOOKUP(B9,'[1]EJECUCIÓN 2026'!$D:$CZ,27,FALSE)</f>
        <v>Secretaría General</v>
      </c>
      <c r="J9" s="15" t="s">
        <v>13</v>
      </c>
      <c r="K9" s="20">
        <v>6016258480</v>
      </c>
      <c r="L9" s="10" t="str">
        <f>VLOOKUP(B9,'[1]EJECUCIÓN 2026'!$D:$CZ,23,FALSE)</f>
        <v>Titulo profesional + titulo especializacion de 22 meses de experiencia profesional a 32 meses de experiencia profesional (Resolución 861 de 2025)</v>
      </c>
      <c r="M9" s="16" t="str">
        <f>VLOOKUP(B9,'[1]EJECUCIÓN 2026'!$D:$CZ,24,FALSE)</f>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
      <c r="N9" s="12">
        <f>VLOOKUP(B9,'[1]EJECUCIÓN 2026'!$D:$CZ,37,FALSE)</f>
        <v>7426000</v>
      </c>
      <c r="O9" s="11">
        <f>VLOOKUP(B9,'[1]EJECUCIÓN 2026'!$D:$CZ,31,FALSE)</f>
        <v>46029</v>
      </c>
      <c r="P9" s="11">
        <f>VLOOKUP(B9,'[1]EJECUCIÓN 2026'!$D:$CZ,32,FALSE)</f>
        <v>46030</v>
      </c>
      <c r="Q9" s="11">
        <f>VLOOKUP(B9,'[1]EJECUCIÓN 2026'!$D:$CZ,33,FALSE)</f>
        <v>46210</v>
      </c>
      <c r="R9" s="10" t="str">
        <f>VLOOKUP(B9,'[1]EJECUCIÓN 2026'!$D:$CZ,95,FALSE)</f>
        <v>En Ejecucion</v>
      </c>
      <c r="S9" s="13" t="str">
        <f>VLOOKUP(B9,'[1]EJECUCIÓN 2026'!$D:$CZ,94,FALSE)</f>
        <v>https://community.secop.gov.co/Public/Tendering/OpportunityDetail/Index?noticeUID=CO1.NTC.9398608&amp;isFromPublicArea=True&amp;isModal=true&amp;asPopupView=true</v>
      </c>
    </row>
    <row r="10" spans="1:19" ht="96" x14ac:dyDescent="0.2">
      <c r="B10" s="8" t="s">
        <v>23</v>
      </c>
      <c r="C10" s="17" t="str">
        <f>VLOOKUP(B10,'[1]EJECUCIÓN 2026'!$D:$CZ,3,FALSE)</f>
        <v>Contrato de Prestacion De Servicios Profesionales</v>
      </c>
      <c r="D10" s="9" t="str">
        <f>VLOOKUP(B10,'[1]EJECUCIÓN 2026'!$D:$CZ,5,FALSE)</f>
        <v>IVONNE DEL PILAR NAVAS MORENO</v>
      </c>
      <c r="E10" s="10" t="str">
        <f>VLOOKUP(B10,'[1]EJECUCIÓN 2026'!$D:$CZ,18,FALSE)</f>
        <v>COLOMBIA</v>
      </c>
      <c r="F10" s="10" t="str">
        <f>VLOOKUP(B10,'[1]EJECUCIÓN 2026'!$D:$CZ,17,FALSE)</f>
        <v>BOGOTA D.C.</v>
      </c>
      <c r="G10" s="10" t="str">
        <f>VLOOKUP(B10,'[1]EJECUCIÓN 2026'!$D:$CZ,15,FALSE)</f>
        <v xml:space="preserve">INGENIERO INDUSTRIAL	</v>
      </c>
      <c r="H10" s="10" t="s">
        <v>339</v>
      </c>
      <c r="I10" s="10" t="str">
        <f>VLOOKUP(B10,'[1]EJECUCIÓN 2026'!$D:$CZ,27,FALSE)</f>
        <v>Secretaría General</v>
      </c>
      <c r="J10" s="15" t="s">
        <v>13</v>
      </c>
      <c r="K10" s="20">
        <v>6016258480</v>
      </c>
      <c r="L10" s="10" t="str">
        <f>VLOOKUP(B10,'[1]EJECUCIÓN 2026'!$D:$CZ,23,FALSE)</f>
        <v>Titulo profesional + titulo especializacion de 22 meses de experiencia profesional a 32 meses de experiencia profesional (Resolución 861 de 2025)</v>
      </c>
      <c r="M10" s="16" t="str">
        <f>VLOOKUP(B10,'[1]EJECUCIÓN 2026'!$D:$CZ,24,FALSE)</f>
        <v>El CONTRATISTA se obliga a prestar a la ENTIDAD, con plena autonomía, técnica y administrativa, los servicios profesionales especializados en la Secretaría General, para apoyar el Sistema de Calidad, respecto de la gestión y actualización de los procesos y procedimientos correspondientes a la dependencia, dando cumplimiento a la normatividad vigente y aplicable, al proceso y procedimientos establecidos por Ministerio de Ciencia, Tecnología e Innovación.</v>
      </c>
      <c r="N10" s="12">
        <f>VLOOKUP(B10,'[1]EJECUCIÓN 2026'!$D:$CZ,37,FALSE)</f>
        <v>7956750</v>
      </c>
      <c r="O10" s="11">
        <f>VLOOKUP(B10,'[1]EJECUCIÓN 2026'!$D:$CZ,31,FALSE)</f>
        <v>46029</v>
      </c>
      <c r="P10" s="11">
        <f>VLOOKUP(B10,'[1]EJECUCIÓN 2026'!$D:$CZ,32,FALSE)</f>
        <v>46030</v>
      </c>
      <c r="Q10" s="11">
        <f>VLOOKUP(B10,'[1]EJECUCIÓN 2026'!$D:$CZ,33,FALSE)</f>
        <v>46210</v>
      </c>
      <c r="R10" s="10" t="str">
        <f>VLOOKUP(B10,'[1]EJECUCIÓN 2026'!$D:$CZ,95,FALSE)</f>
        <v>En Ejecucion</v>
      </c>
      <c r="S10" s="13" t="str">
        <f>VLOOKUP(B10,'[1]EJECUCIÓN 2026'!$D:$CZ,94,FALSE)</f>
        <v>https://community.secop.gov.co/Public/Tendering/OpportunityDetail/Index?noticeUID=CO1.NTC.9397152&amp;isFromPublicArea=True&amp;isModal=true&amp;asPopupView=true</v>
      </c>
    </row>
    <row r="11" spans="1:19" ht="96" x14ac:dyDescent="0.2">
      <c r="B11" s="8" t="s">
        <v>24</v>
      </c>
      <c r="C11" s="17" t="str">
        <f>VLOOKUP(B11,'[1]EJECUCIÓN 2026'!$D:$CZ,3,FALSE)</f>
        <v>Contrato de Prestacion De Servicios Profesionales</v>
      </c>
      <c r="D11" s="9" t="str">
        <f>VLOOKUP(B11,'[1]EJECUCIÓN 2026'!$D:$CZ,5,FALSE)</f>
        <v>ROCIO DEL PILAR PATRICIA RODRIGUEZ RUBIO</v>
      </c>
      <c r="E11" s="10" t="str">
        <f>VLOOKUP(B11,'[1]EJECUCIÓN 2026'!$D:$CZ,18,FALSE)</f>
        <v>COLOMBIA</v>
      </c>
      <c r="F11" s="10" t="str">
        <f>VLOOKUP(B11,'[1]EJECUCIÓN 2026'!$D:$CZ,17,FALSE)</f>
        <v>BOGOTA D.C.</v>
      </c>
      <c r="G11" s="10" t="str">
        <f>VLOOKUP(B11,'[1]EJECUCIÓN 2026'!$D:$CZ,15,FALSE)</f>
        <v>ABOGADO</v>
      </c>
      <c r="H11" s="10" t="s">
        <v>339</v>
      </c>
      <c r="I11" s="10" t="str">
        <f>VLOOKUP(B11,'[1]EJECUCIÓN 2026'!$D:$CZ,27,FALSE)</f>
        <v>Secretaría General</v>
      </c>
      <c r="J11" s="15" t="s">
        <v>13</v>
      </c>
      <c r="K11" s="20">
        <v>6016258480</v>
      </c>
      <c r="L11" s="10" t="str">
        <f>VLOOKUP(B11,'[1]EJECUCIÓN 2026'!$D:$CZ,23,FALSE)</f>
        <v>Titulo profesional + titulo especializacion de 22 meses de experiencia profesional a 32 meses de experiencia profesional (Resolución 861 de 2025)</v>
      </c>
      <c r="M11" s="16" t="str">
        <f>VLOOKUP(B11,'[1]EJECUCIÓN 2026'!$D:$CZ,24,FALSE)</f>
        <v>EL CONTRATISTA se obliga a prestar a LA ENTIDAD, con autonomía técnica y administrativa, los servicios profesionales especializados de apoyo jurídico a la Secretaría General, relacionados con el control disciplinario interno del Ministerio de Ciencia, Tecnología e Innovación, incluyendo la elaboración, revisión, verificación y análisis jurídico de los requerimientos elevados por los órganos de control y otras autoridades administrativas competentes, conforme a la normatividad vigente y a los lineamientos institucionales.</v>
      </c>
      <c r="N11" s="12">
        <f>VLOOKUP(B11,'[1]EJECUCIÓN 2026'!$D:$CZ,37,FALSE)</f>
        <v>9017650</v>
      </c>
      <c r="O11" s="11">
        <f>VLOOKUP(B11,'[1]EJECUCIÓN 2026'!$D:$CZ,31,FALSE)</f>
        <v>46029</v>
      </c>
      <c r="P11" s="11">
        <f>VLOOKUP(B11,'[1]EJECUCIÓN 2026'!$D:$CZ,32,FALSE)</f>
        <v>46030</v>
      </c>
      <c r="Q11" s="11">
        <f>VLOOKUP(B11,'[1]EJECUCIÓN 2026'!$D:$CZ,33,FALSE)</f>
        <v>46210</v>
      </c>
      <c r="R11" s="10" t="str">
        <f>VLOOKUP(B11,'[1]EJECUCIÓN 2026'!$D:$CZ,95,FALSE)</f>
        <v>En Ejecucion</v>
      </c>
      <c r="S11" s="13" t="str">
        <f>VLOOKUP(B11,'[1]EJECUCIÓN 2026'!$D:$CZ,94,FALSE)</f>
        <v>https://community.secop.gov.co/Public/Tendering/OpportunityDetail/Index?noticeUID=CO1.NTC.9397778&amp;isFromPublicArea=True&amp;isModal=true&amp;asPopupView=true</v>
      </c>
    </row>
    <row r="12" spans="1:19" ht="60" x14ac:dyDescent="0.2">
      <c r="B12" s="8" t="s">
        <v>25</v>
      </c>
      <c r="C12" s="17" t="str">
        <f>VLOOKUP(B12,'[1]EJECUCIÓN 2026'!$D:$CZ,3,FALSE)</f>
        <v>Contrato de Prestacion De Servicios Profesionales</v>
      </c>
      <c r="D12" s="9" t="str">
        <f>VLOOKUP(B12,'[1]EJECUCIÓN 2026'!$D:$CZ,5,FALSE)</f>
        <v xml:space="preserve">LAURA DANIELA CASTRO GARZON	</v>
      </c>
      <c r="E12" s="10" t="str">
        <f>VLOOKUP(B12,'[1]EJECUCIÓN 2026'!$D:$CZ,18,FALSE)</f>
        <v>COLOMBIA</v>
      </c>
      <c r="F12" s="10" t="str">
        <f>VLOOKUP(B12,'[1]EJECUCIÓN 2026'!$D:$CZ,17,FALSE)</f>
        <v>SANTANA</v>
      </c>
      <c r="G12" s="10" t="str">
        <f>VLOOKUP(B12,'[1]EJECUCIÓN 2026'!$D:$CZ,15,FALSE)</f>
        <v>ABOGADO</v>
      </c>
      <c r="H12" s="10" t="s">
        <v>339</v>
      </c>
      <c r="I12" s="10" t="str">
        <f>VLOOKUP(B12,'[1]EJECUCIÓN 2026'!$D:$CZ,27,FALSE)</f>
        <v>Dirección de Gestión de Recursos para la Ciencia, la Tecnología y la Innovación (CTel)</v>
      </c>
      <c r="J12" s="15" t="s">
        <v>13</v>
      </c>
      <c r="K12" s="20">
        <v>6016258480</v>
      </c>
      <c r="L12" s="10" t="str">
        <f>VLOOKUP(B12,'[1]EJECUCIÓN 2026'!$D:$CZ,23,FALSE)</f>
        <v>Titulo de tecnico de 0 a 12 meses de experiencia laboral (tecnico o tecnologo) o 24 meses de experiencia laboral relacionada (bachiller) (Resolución 861 de 2025)</v>
      </c>
      <c r="M12" s="16" t="str">
        <f>VLOOKUP(B12,'[1]EJECUCIÓN 2026'!$D:$CZ,24,FALSE)</f>
        <v>Prestar sus servicios profesionales con plena autonomía técnica, administrativa y financiera, en la Dirección de Gestión de Recursos para la CTeI para articular la gestión jurídica y contractual de los procesos a cargo de la Dirección en el marco de la normatividad vigente aplicable para Ciencia, Tecnología e Innovación.</v>
      </c>
      <c r="N12" s="12">
        <f>VLOOKUP(B12,'[1]EJECUCIÓN 2026'!$D:$CZ,37,FALSE)</f>
        <v>12000000</v>
      </c>
      <c r="O12" s="11">
        <f>VLOOKUP(B12,'[1]EJECUCIÓN 2026'!$D:$CZ,31,FALSE)</f>
        <v>46030</v>
      </c>
      <c r="P12" s="11">
        <f>VLOOKUP(B12,'[1]EJECUCIÓN 2026'!$D:$CZ,32,FALSE)</f>
        <v>46031</v>
      </c>
      <c r="Q12" s="11">
        <f>VLOOKUP(B12,'[1]EJECUCIÓN 2026'!$D:$CZ,33,FALSE)</f>
        <v>46211</v>
      </c>
      <c r="R12" s="10" t="str">
        <f>VLOOKUP(B12,'[1]EJECUCIÓN 2026'!$D:$CZ,95,FALSE)</f>
        <v>En Ejecucion</v>
      </c>
      <c r="S12" s="13" t="str">
        <f>VLOOKUP(B12,'[1]EJECUCIÓN 2026'!$D:$CZ,94,FALSE)</f>
        <v>https://community.secop.gov.co/Public/Tendering/OpportunityDetail/Index?noticeUID=CO1.NTC.9422075&amp;isFromPublicArea=True&amp;isModal=true&amp;asPopupView=true</v>
      </c>
    </row>
    <row r="13" spans="1:19" ht="72" x14ac:dyDescent="0.2">
      <c r="B13" s="8" t="s">
        <v>26</v>
      </c>
      <c r="C13" s="17" t="str">
        <f>VLOOKUP(B13,'[1]EJECUCIÓN 2026'!$D:$CZ,3,FALSE)</f>
        <v>Contrato de Prestacion De Servicios Profesionales</v>
      </c>
      <c r="D13" s="9" t="str">
        <f>VLOOKUP(B13,'[1]EJECUCIÓN 2026'!$D:$CZ,5,FALSE)</f>
        <v>SANDRA PATRICIA PINTO GARAY</v>
      </c>
      <c r="E13" s="10" t="str">
        <f>VLOOKUP(B13,'[1]EJECUCIÓN 2026'!$D:$CZ,18,FALSE)</f>
        <v>COLOMBIA</v>
      </c>
      <c r="F13" s="10" t="str">
        <f>VLOOKUP(B13,'[1]EJECUCIÓN 2026'!$D:$CZ,17,FALSE)</f>
        <v>BOGOTA D.C.</v>
      </c>
      <c r="G13" s="10" t="str">
        <f>VLOOKUP(B13,'[1]EJECUCIÓN 2026'!$D:$CZ,15,FALSE)</f>
        <v>ABOGADO</v>
      </c>
      <c r="H13" s="10" t="s">
        <v>339</v>
      </c>
      <c r="I13" s="10" t="str">
        <f>VLOOKUP(B13,'[1]EJECUCIÓN 2026'!$D:$CZ,27,FALSE)</f>
        <v>Dirección de Gestión de Recursos para la Ciencia, la Tecnología y la Innovación (CTel)</v>
      </c>
      <c r="J13" s="15" t="s">
        <v>13</v>
      </c>
      <c r="K13" s="20">
        <v>6016258480</v>
      </c>
      <c r="L13" s="10" t="str">
        <f>VLOOKUP(B13,'[1]EJECUCIÓN 2026'!$D:$CZ,23,FALSE)</f>
        <v>Titulo profesional + titulo especializacion de 0 meses de experiencia profesional a 22 meses de experiencia profesional (Resolución 861 de 2025)</v>
      </c>
      <c r="M13" s="16" t="str">
        <f>VLOOKUP(B13,'[1]EJECUCIÓN 2026'!$D:$CZ,24,FALSE)</f>
        <v>Prestar sus servicios profesionales, con plena autonomía, técnica, administrativa y financiera, en la Dirección de Gestión de Recursos para la CTel, para adelantar las actividades de tipo precontractual y contractual en los procesos de contratación directa de contratos de prestación de servicios, atendiendo las normas y procedimientos adoptados por la Entidad.</v>
      </c>
      <c r="N13" s="12">
        <f>VLOOKUP(B13,'[1]EJECUCIÓN 2026'!$D:$CZ,37,FALSE)</f>
        <v>5980000</v>
      </c>
      <c r="O13" s="11">
        <f>VLOOKUP(B13,'[1]EJECUCIÓN 2026'!$D:$CZ,31,FALSE)</f>
        <v>46030</v>
      </c>
      <c r="P13" s="11">
        <f>VLOOKUP(B13,'[1]EJECUCIÓN 2026'!$D:$CZ,32,FALSE)</f>
        <v>46031</v>
      </c>
      <c r="Q13" s="11">
        <f>VLOOKUP(B13,'[1]EJECUCIÓN 2026'!$D:$CZ,33,FALSE)</f>
        <v>46211</v>
      </c>
      <c r="R13" s="10" t="str">
        <f>VLOOKUP(B13,'[1]EJECUCIÓN 2026'!$D:$CZ,95,FALSE)</f>
        <v>En Ejecucion</v>
      </c>
      <c r="S13" s="13" t="str">
        <f>VLOOKUP(B13,'[1]EJECUCIÓN 2026'!$D:$CZ,94,FALSE)</f>
        <v>https://community.secop.gov.co/Public/Tendering/OpportunityDetail/Index?noticeUID=CO1.NTC.9422807&amp;isFromPublicArea=True&amp;isModal=true&amp;asPopupView=true</v>
      </c>
    </row>
    <row r="14" spans="1:19" ht="60" x14ac:dyDescent="0.2">
      <c r="B14" s="8" t="s">
        <v>27</v>
      </c>
      <c r="C14" s="17" t="str">
        <f>VLOOKUP(B14,'[1]EJECUCIÓN 2026'!$D:$CZ,3,FALSE)</f>
        <v>Contrato de Prestacion De Servicios Profesionales</v>
      </c>
      <c r="D14" s="9" t="str">
        <f>VLOOKUP(B14,'[1]EJECUCIÓN 2026'!$D:$CZ,5,FALSE)</f>
        <v>ERIKA ALEXANDRA CASTILLO EVRGARA</v>
      </c>
      <c r="E14" s="10" t="str">
        <f>VLOOKUP(B14,'[1]EJECUCIÓN 2026'!$D:$CZ,18,FALSE)</f>
        <v>COLOMBIA</v>
      </c>
      <c r="F14" s="10" t="str">
        <f>VLOOKUP(B14,'[1]EJECUCIÓN 2026'!$D:$CZ,17,FALSE)</f>
        <v>BOGOTA D.C.</v>
      </c>
      <c r="G14" s="10" t="str">
        <f>VLOOKUP(B14,'[1]EJECUCIÓN 2026'!$D:$CZ,15,FALSE)</f>
        <v>ADMINISTRACION Y NEGOCIOS INTERNACIONALES</v>
      </c>
      <c r="H14" s="10" t="s">
        <v>339</v>
      </c>
      <c r="I14" s="10" t="str">
        <f>VLOOKUP(B14,'[1]EJECUCIÓN 2026'!$D:$CZ,27,FALSE)</f>
        <v>Dirección de Gestión de Recursos para la Ciencia, la Tecnología y la Innovación (CTel)</v>
      </c>
      <c r="J14" s="15" t="s">
        <v>13</v>
      </c>
      <c r="K14" s="20">
        <v>6016258480</v>
      </c>
      <c r="L14" s="10" t="str">
        <f>VLOOKUP(B14,'[1]EJECUCIÓN 2026'!$D:$CZ,23,FALSE)</f>
        <v>Titulo profesional + titulo especializacion de 0 meses de experiencia profesional a 22 meses de experiencia profesional (Resolución 861 de 2025)</v>
      </c>
      <c r="M14" s="16" t="str">
        <f>VLOOKUP(B14,'[1]EJECUCIÓN 2026'!$D:$CZ,24,FALSE)</f>
        <v>Prestar sus servicios profesionales con plena autonomía, técnica, administrativa y financiera, en la Dirección de Gestión de Recursos para la CTeI, para apoyar el seguimiento de los procesos de contratación de la dirección en los diferentes sistemas o aplicativos</v>
      </c>
      <c r="N14" s="12">
        <f>VLOOKUP(B14,'[1]EJECUCIÓN 2026'!$D:$CZ,37,FALSE)</f>
        <v>6700000</v>
      </c>
      <c r="O14" s="11">
        <f>VLOOKUP(B14,'[1]EJECUCIÓN 2026'!$D:$CZ,31,FALSE)</f>
        <v>46030</v>
      </c>
      <c r="P14" s="11">
        <f>VLOOKUP(B14,'[1]EJECUCIÓN 2026'!$D:$CZ,32,FALSE)</f>
        <v>46031</v>
      </c>
      <c r="Q14" s="11">
        <f>VLOOKUP(B14,'[1]EJECUCIÓN 2026'!$D:$CZ,33,FALSE)</f>
        <v>46211</v>
      </c>
      <c r="R14" s="10" t="str">
        <f>VLOOKUP(B14,'[1]EJECUCIÓN 2026'!$D:$CZ,95,FALSE)</f>
        <v>En Ejecucion</v>
      </c>
      <c r="S14" s="13" t="str">
        <f>VLOOKUP(B14,'[1]EJECUCIÓN 2026'!$D:$CZ,94,FALSE)</f>
        <v>https://community.secop.gov.co/Public/Tendering/OpportunityDetail/Index?noticeUID=CO1.NTC.9423054&amp;isFromPublicArea=True&amp;isModal=true&amp;asPopupView=true</v>
      </c>
    </row>
    <row r="15" spans="1:19" ht="60" x14ac:dyDescent="0.2">
      <c r="B15" s="8" t="s">
        <v>28</v>
      </c>
      <c r="C15" s="17" t="str">
        <f>VLOOKUP(B15,'[1]EJECUCIÓN 2026'!$D:$CZ,3,FALSE)</f>
        <v>Contrato de Prestacion De Servicios Profesionales</v>
      </c>
      <c r="D15" s="9" t="str">
        <f>VLOOKUP(B15,'[1]EJECUCIÓN 2026'!$D:$CZ,5,FALSE)</f>
        <v>JOSE LUIS CESPEDES ZAMORA</v>
      </c>
      <c r="E15" s="10" t="str">
        <f>VLOOKUP(B15,'[1]EJECUCIÓN 2026'!$D:$CZ,18,FALSE)</f>
        <v>COLOMBIA</v>
      </c>
      <c r="F15" s="10" t="str">
        <f>VLOOKUP(B15,'[1]EJECUCIÓN 2026'!$D:$CZ,17,FALSE)</f>
        <v>BOGOTA D.C.</v>
      </c>
      <c r="G15" s="10" t="str">
        <f>VLOOKUP(B15,'[1]EJECUCIÓN 2026'!$D:$CZ,15,FALSE)</f>
        <v>INGENERIA INDUSTRIAL</v>
      </c>
      <c r="H15" s="10" t="s">
        <v>339</v>
      </c>
      <c r="I15" s="10" t="str">
        <f>VLOOKUP(B15,'[1]EJECUCIÓN 2026'!$D:$CZ,27,FALSE)</f>
        <v>Dirección de Gestión de Recursos para la Ciencia, la Tecnología y la Innovación (CTel)</v>
      </c>
      <c r="J15" s="15" t="s">
        <v>13</v>
      </c>
      <c r="K15" s="20">
        <v>6016258480</v>
      </c>
      <c r="L15" s="10" t="str">
        <f>VLOOKUP(B15,'[1]EJECUCIÓN 2026'!$D:$CZ,23,FALSE)</f>
        <v>Titulo profesional + titulo especializacion de 22 meses de experiencia profesional a 32 meses de experiencia profesional (Resolución 861 de 2025)</v>
      </c>
      <c r="M15" s="16" t="str">
        <f>VLOOKUP(B15,'[1]EJECUCIÓN 2026'!$D:$CZ,24,FALSE)</f>
        <v>Prestar sus servicios profesionales con plena autonomía, técnica, administrativa y financiera, en la Dirección de Gestión de Recursos para la CTeI, para acompañar los procesos de producción, análisis, difusión y uso de información que permitan dar cuenta de la gestión de la Dirección para la toma de decisiones.</v>
      </c>
      <c r="N15" s="12">
        <f>VLOOKUP(B15,'[1]EJECUCIÓN 2026'!$D:$CZ,37,FALSE)</f>
        <v>7730000</v>
      </c>
      <c r="O15" s="11">
        <f>VLOOKUP(B15,'[1]EJECUCIÓN 2026'!$D:$CZ,31,FALSE)</f>
        <v>46030</v>
      </c>
      <c r="P15" s="11">
        <f>VLOOKUP(B15,'[1]EJECUCIÓN 2026'!$D:$CZ,32,FALSE)</f>
        <v>46031</v>
      </c>
      <c r="Q15" s="11">
        <f>VLOOKUP(B15,'[1]EJECUCIÓN 2026'!$D:$CZ,33,FALSE)</f>
        <v>46211</v>
      </c>
      <c r="R15" s="10" t="str">
        <f>VLOOKUP(B15,'[1]EJECUCIÓN 2026'!$D:$CZ,95,FALSE)</f>
        <v>En Ejecucion</v>
      </c>
      <c r="S15" s="13" t="str">
        <f>VLOOKUP(B15,'[1]EJECUCIÓN 2026'!$D:$CZ,94,FALSE)</f>
        <v>https://community.secop.gov.co/Public/Tendering/OpportunityDetail/Index?noticeUID=CO1.NTC.9423525&amp;isFromPublicArea=True&amp;isModal=true&amp;asPopupView=true</v>
      </c>
    </row>
    <row r="16" spans="1:19" ht="48" x14ac:dyDescent="0.2">
      <c r="B16" s="8" t="s">
        <v>29</v>
      </c>
      <c r="C16" s="17" t="str">
        <f>VLOOKUP(B16,'[1]EJECUCIÓN 2026'!$D:$CZ,3,FALSE)</f>
        <v>Contrato de Prestacion De Servicios Profesionales</v>
      </c>
      <c r="D16" s="9" t="str">
        <f>VLOOKUP(B16,'[1]EJECUCIÓN 2026'!$D:$CZ,5,FALSE)</f>
        <v>ABOGADOS ASOCIADOS DAFELT S.A.S.</v>
      </c>
      <c r="E16" s="10" t="str">
        <f>VLOOKUP(B16,'[1]EJECUCIÓN 2026'!$D:$CZ,18,FALSE)</f>
        <v>COLOMBIA</v>
      </c>
      <c r="F16" s="10" t="str">
        <f>VLOOKUP(B16,'[1]EJECUCIÓN 2026'!$D:$CZ,17,FALSE)</f>
        <v>BOGOTA D.C.</v>
      </c>
      <c r="G16" s="10" t="str">
        <f>VLOOKUP(B16,'[1]EJECUCIÓN 2026'!$D:$CZ,15,FALSE)</f>
        <v>N/A</v>
      </c>
      <c r="H16" s="10" t="s">
        <v>339</v>
      </c>
      <c r="I16" s="10" t="str">
        <f>VLOOKUP(B16,'[1]EJECUCIÓN 2026'!$D:$CZ,27,FALSE)</f>
        <v>Dirección de Gestión de Recursos para la Ciencia, la Tecnología y la Innovación (CTel)</v>
      </c>
      <c r="J16" s="15" t="s">
        <v>13</v>
      </c>
      <c r="K16" s="20">
        <v>6016258480</v>
      </c>
      <c r="L16" s="10"/>
      <c r="M16" s="16" t="str">
        <f>VLOOKUP(B16,'[1]EJECUCIÓN 2026'!$D:$CZ,24,FALSE)</f>
        <v>Prestación de servicios profesionales especializados de asesoría jurídica y acompañamiento ante autoridades administrativas y órganos de control.</v>
      </c>
      <c r="N16" s="12">
        <f>VLOOKUP(B16,'[1]EJECUCIÓN 2026'!$D:$CZ,37,FALSE)</f>
        <v>15000000</v>
      </c>
      <c r="O16" s="11">
        <f>VLOOKUP(B16,'[1]EJECUCIÓN 2026'!$D:$CZ,31,FALSE)</f>
        <v>46031</v>
      </c>
      <c r="P16" s="11">
        <f>VLOOKUP(B16,'[1]EJECUCIÓN 2026'!$D:$CZ,32,FALSE)</f>
        <v>46036</v>
      </c>
      <c r="Q16" s="11">
        <f>VLOOKUP(B16,'[1]EJECUCIÓN 2026'!$D:$CZ,33,FALSE)</f>
        <v>46216</v>
      </c>
      <c r="R16" s="10" t="str">
        <f>VLOOKUP(B16,'[1]EJECUCIÓN 2026'!$D:$CZ,95,FALSE)</f>
        <v>En Ejecucion</v>
      </c>
      <c r="S16" s="13" t="str">
        <f>VLOOKUP(B16,'[1]EJECUCIÓN 2026'!$D:$CZ,94,FALSE)</f>
        <v>https://community.secop.gov.co/Public/Tendering/OpportunityDetail/Index?noticeUID=CO1.NTC.9427636&amp;isFromPublicArea=True&amp;isModal=true&amp;asPopupView=true</v>
      </c>
    </row>
    <row r="17" spans="2:19" ht="60" x14ac:dyDescent="0.2">
      <c r="B17" s="8" t="s">
        <v>30</v>
      </c>
      <c r="C17" s="17" t="str">
        <f>VLOOKUP(B17,'[1]EJECUCIÓN 2026'!$D:$CZ,3,FALSE)</f>
        <v>Contrato de Prestacion De Servicios De Apoyo a La Gestion</v>
      </c>
      <c r="D17" s="9" t="str">
        <f>VLOOKUP(B17,'[1]EJECUCIÓN 2026'!$D:$CZ,5,FALSE)</f>
        <v>ALDO JUNIOR PATIÑO BUSTAMANTE</v>
      </c>
      <c r="E17" s="10" t="str">
        <f>VLOOKUP(B17,'[1]EJECUCIÓN 2026'!$D:$CZ,18,FALSE)</f>
        <v>COLOMBIA</v>
      </c>
      <c r="F17" s="10" t="str">
        <f>VLOOKUP(B17,'[1]EJECUCIÓN 2026'!$D:$CZ,17,FALSE)</f>
        <v>BOGOTA D.C.</v>
      </c>
      <c r="G17" s="10" t="str">
        <f>VLOOKUP(B17,'[1]EJECUCIÓN 2026'!$D:$CZ,15,FALSE)</f>
        <v>TECNICO EN ASESORIA COMERCIAL</v>
      </c>
      <c r="H17" s="10" t="s">
        <v>339</v>
      </c>
      <c r="I17" s="10" t="str">
        <f>VLOOKUP(B17,'[1]EJECUCIÓN 2026'!$D:$CZ,27,FALSE)</f>
        <v>Dirección de Gestión de Recursos para la Ciencia, la Tecnología y la Innovación (CTel)</v>
      </c>
      <c r="J17" s="15" t="s">
        <v>13</v>
      </c>
      <c r="K17" s="20">
        <v>6016258480</v>
      </c>
      <c r="L17" s="10" t="str">
        <f>VLOOKUP(B17,'[1]EJECUCIÓN 2026'!$D:$CZ,23,FALSE)</f>
        <v>Titulo de tecnologo de 13 o mas meses de experiencia laboral (tecnico o tecnologo) o 36 meses de experiencia laboral relacionada (bachiller) (Resolución 861 de 2025)</v>
      </c>
      <c r="M17" s="16" t="str">
        <f>VLOOKUP(B17,'[1]EJECUCIÓN 2026'!$D:$CZ,24,FALSE)</f>
        <v>Prestar sus servicios de apoyo a la gestión con plena autonomía, técnica, administrativa y financiera, en la Dirección de Gestión de Recursos para la CTeI, realizando la estructuración, revisión, verificación, soporte técnico y seguimiento de las bases de datos y las plataformas SECOP I, SECOP II y SIGEP de los trámites contractuales</v>
      </c>
      <c r="N17" s="12">
        <f>VLOOKUP(B17,'[1]EJECUCIÓN 2026'!$D:$CZ,37,FALSE)</f>
        <v>3390000</v>
      </c>
      <c r="O17" s="11">
        <f>VLOOKUP(B17,'[1]EJECUCIÓN 2026'!$D:$CZ,31,FALSE)</f>
        <v>46031</v>
      </c>
      <c r="P17" s="11">
        <f>VLOOKUP(B17,'[1]EJECUCIÓN 2026'!$D:$CZ,32,FALSE)</f>
        <v>46036</v>
      </c>
      <c r="Q17" s="11">
        <f>VLOOKUP(B17,'[1]EJECUCIÓN 2026'!$D:$CZ,33,FALSE)</f>
        <v>46216</v>
      </c>
      <c r="R17" s="10" t="str">
        <f>VLOOKUP(B17,'[1]EJECUCIÓN 2026'!$D:$CZ,95,FALSE)</f>
        <v>En Ejecucion</v>
      </c>
      <c r="S17" s="13" t="str">
        <f>VLOOKUP(B17,'[1]EJECUCIÓN 2026'!$D:$CZ,94,FALSE)</f>
        <v>https://community.secop.gov.co/Public/Tendering/OpportunityDetail/Index?noticeUID=CO1.NTC.9447904&amp;isFromPublicArea=True&amp;isModal=true&amp;asPopupView=true</v>
      </c>
    </row>
    <row r="18" spans="2:19" ht="60" x14ac:dyDescent="0.2">
      <c r="B18" s="8" t="s">
        <v>31</v>
      </c>
      <c r="C18" s="17" t="str">
        <f>VLOOKUP(B18,'[1]EJECUCIÓN 2026'!$D:$CZ,3,FALSE)</f>
        <v>Contrato de Prestacion De Servicios De Apoyo a La Gestion</v>
      </c>
      <c r="D18" s="9" t="str">
        <f>VLOOKUP(B18,'[1]EJECUCIÓN 2026'!$D:$CZ,5,FALSE)</f>
        <v>MARIA CAROLINA ROJAS</v>
      </c>
      <c r="E18" s="10" t="str">
        <f>VLOOKUP(B18,'[1]EJECUCIÓN 2026'!$D:$CZ,18,FALSE)</f>
        <v>COLOMBIA</v>
      </c>
      <c r="F18" s="10" t="str">
        <f>VLOOKUP(B18,'[1]EJECUCIÓN 2026'!$D:$CZ,17,FALSE)</f>
        <v>BOGOTA D.C.</v>
      </c>
      <c r="G18" s="10" t="str">
        <f>VLOOKUP(B18,'[1]EJECUCIÓN 2026'!$D:$CZ,15,FALSE)</f>
        <v>ADMINISTRACION HOTELERA</v>
      </c>
      <c r="H18" s="10" t="s">
        <v>339</v>
      </c>
      <c r="I18" s="10" t="str">
        <f>VLOOKUP(B18,'[1]EJECUCIÓN 2026'!$D:$CZ,27,FALSE)</f>
        <v>Dirección de Gestión de Recursos para la Ciencia, la Tecnología y la Innovación (CTel)</v>
      </c>
      <c r="J18" s="15" t="s">
        <v>13</v>
      </c>
      <c r="K18" s="20">
        <v>6016258480</v>
      </c>
      <c r="L18" s="10" t="str">
        <f>VLOOKUP(B18,'[1]EJECUCIÓN 2026'!$D:$CZ,23,FALSE)</f>
        <v>Titulo de tecnologo de 13 o mas meses de experiencia laboral (tecnico o tecnologo) o 36 meses de experiencia laboral relacionada (bachiller) (Resolución 861 de 2025)</v>
      </c>
      <c r="M18" s="16" t="str">
        <f>VLOOKUP(B18,'[1]EJECUCIÓN 2026'!$D:$CZ,24,FALSE)</f>
        <v>Prestar servicios de apoyo a la gestión en la Dirección de Gestión de Recursos para la Ciencia, Tecnología e Innovación (CTeI), enfocados en la gestión documental y de información, el seguimiento operativo, y la organización logística de las actividades relacionadas con la supervisión y seguimiento de proyectos.</v>
      </c>
      <c r="N18" s="12">
        <f>VLOOKUP(B18,'[1]EJECUCIÓN 2026'!$D:$CZ,37,FALSE)</f>
        <v>3390000</v>
      </c>
      <c r="O18" s="11">
        <f>VLOOKUP(B18,'[1]EJECUCIÓN 2026'!$D:$CZ,31,FALSE)</f>
        <v>46031</v>
      </c>
      <c r="P18" s="11">
        <f>VLOOKUP(B18,'[1]EJECUCIÓN 2026'!$D:$CZ,32,FALSE)</f>
        <v>46036</v>
      </c>
      <c r="Q18" s="11">
        <f>VLOOKUP(B18,'[1]EJECUCIÓN 2026'!$D:$CZ,33,FALSE)</f>
        <v>46216</v>
      </c>
      <c r="R18" s="10" t="str">
        <f>VLOOKUP(B18,'[1]EJECUCIÓN 2026'!$D:$CZ,95,FALSE)</f>
        <v>En Ejecucion</v>
      </c>
      <c r="S18" s="13" t="str">
        <f>VLOOKUP(B18,'[1]EJECUCIÓN 2026'!$D:$CZ,94,FALSE)</f>
        <v>https://community.secop.gov.co/Public/Tendering/OpportunityDetail/Index?noticeUID=CO1.NTC.9441938&amp;isFromPublicArea=True&amp;isModal=true&amp;asPopupView=true</v>
      </c>
    </row>
    <row r="19" spans="2:19" ht="60" x14ac:dyDescent="0.2">
      <c r="B19" s="8" t="s">
        <v>32</v>
      </c>
      <c r="C19" s="17" t="str">
        <f>VLOOKUP(B19,'[1]EJECUCIÓN 2026'!$D:$CZ,3,FALSE)</f>
        <v>Contrato de Prestacion De Servicios Profesionales</v>
      </c>
      <c r="D19" s="9" t="str">
        <f>VLOOKUP(B19,'[1]EJECUCIÓN 2026'!$D:$CZ,5,FALSE)</f>
        <v>SONIA ALEXANDRA TOVAR TOVAR</v>
      </c>
      <c r="E19" s="10" t="str">
        <f>VLOOKUP(B19,'[1]EJECUCIÓN 2026'!$D:$CZ,18,FALSE)</f>
        <v>COLOMBIA</v>
      </c>
      <c r="F19" s="10" t="str">
        <f>VLOOKUP(B19,'[1]EJECUCIÓN 2026'!$D:$CZ,17,FALSE)</f>
        <v>MOSQUERA</v>
      </c>
      <c r="G19" s="10" t="str">
        <f>VLOOKUP(B19,'[1]EJECUCIÓN 2026'!$D:$CZ,15,FALSE)</f>
        <v>ECONOMISTA</v>
      </c>
      <c r="H19" s="10" t="s">
        <v>339</v>
      </c>
      <c r="I19" s="10" t="str">
        <f>VLOOKUP(B19,'[1]EJECUCIÓN 2026'!$D:$CZ,27,FALSE)</f>
        <v>Dirección de Gestión de Recursos para la Ciencia, la Tecnología y la Innovación (CTel)</v>
      </c>
      <c r="J19" s="15" t="s">
        <v>13</v>
      </c>
      <c r="K19" s="20">
        <v>6016258480</v>
      </c>
      <c r="L19" s="10" t="str">
        <f>VLOOKUP(B19,'[1]EJECUCIÓN 2026'!$D:$CZ,23,FALSE)</f>
        <v>Titulo profesional + titulo especializacion de 22 meses de experiencia profesional a 32 meses de experiencia profesional (Resolución 861 de 2025)</v>
      </c>
      <c r="M19" s="16" t="str">
        <f>VLOOKUP(B19,'[1]EJECUCIÓN 2026'!$D:$CZ,24,FALSE)</f>
        <v>Prestar sus servicios profesionales con plena autonomía, técnica, administrativa y financiera, en la Dirección de Gestión de Recursos para la CTeI, para realizar la supervisión de los contratos y convenios que le sean asignados en el equipo de Vocaciones por la Dirección de Gestión de Recursos para la CteI.</v>
      </c>
      <c r="N19" s="12">
        <f>VLOOKUP(B19,'[1]EJECUCIÓN 2026'!$D:$CZ,37,FALSE)</f>
        <v>7980000</v>
      </c>
      <c r="O19" s="11">
        <f>VLOOKUP(B19,'[1]EJECUCIÓN 2026'!$D:$CZ,31,FALSE)</f>
        <v>46045</v>
      </c>
      <c r="P19" s="11">
        <f>VLOOKUP(B19,'[1]EJECUCIÓN 2026'!$D:$CZ,32,FALSE)</f>
        <v>46049</v>
      </c>
      <c r="Q19" s="11">
        <f>VLOOKUP(B19,'[1]EJECUCIÓN 2026'!$D:$CZ,33,FALSE)</f>
        <v>46229</v>
      </c>
      <c r="R19" s="10" t="str">
        <f>VLOOKUP(B19,'[1]EJECUCIÓN 2026'!$D:$CZ,95,FALSE)</f>
        <v>En Ejecucion</v>
      </c>
      <c r="S19" s="13" t="str">
        <f>VLOOKUP(B19,'[1]EJECUCIÓN 2026'!$D:$CZ,94,FALSE)</f>
        <v>https://community.secop.gov.co/Public/Tendering/OpportunityDetail/Index?noticeUID=CO1.NTC.9734975&amp;isFromPublicArea=True&amp;isModal=true&amp;asPopupView=true</v>
      </c>
    </row>
    <row r="20" spans="2:19" ht="72" x14ac:dyDescent="0.2">
      <c r="B20" s="8" t="s">
        <v>33</v>
      </c>
      <c r="C20" s="17" t="str">
        <f>VLOOKUP(B20,'[1]EJECUCIÓN 2026'!$D:$CZ,3,FALSE)</f>
        <v>Contrato de Prestacion De Servicios Profesionales</v>
      </c>
      <c r="D20" s="9" t="str">
        <f>VLOOKUP(B20,'[1]EJECUCIÓN 2026'!$D:$CZ,5,FALSE)</f>
        <v xml:space="preserve">ANDREA DEL PILAR AVENDAÑO QUIROZ	</v>
      </c>
      <c r="E20" s="10" t="str">
        <f>VLOOKUP(B20,'[1]EJECUCIÓN 2026'!$D:$CZ,18,FALSE)</f>
        <v>COLOMBIA</v>
      </c>
      <c r="F20" s="10" t="str">
        <f>VLOOKUP(B20,'[1]EJECUCIÓN 2026'!$D:$CZ,17,FALSE)</f>
        <v>BOYACA</v>
      </c>
      <c r="G20" s="10" t="str">
        <f>VLOOKUP(B20,'[1]EJECUCIÓN 2026'!$D:$CZ,15,FALSE)</f>
        <v>ADMINISTRADOR DE EMPRESAS</v>
      </c>
      <c r="H20" s="10" t="s">
        <v>339</v>
      </c>
      <c r="I20" s="10" t="str">
        <f>VLOOKUP(B20,'[1]EJECUCIÓN 2026'!$D:$CZ,27,FALSE)</f>
        <v>Dirección de Gestión de Recursos para la Ciencia, la Tecnología y la Innovación (CTel)</v>
      </c>
      <c r="J20" s="15" t="s">
        <v>13</v>
      </c>
      <c r="K20" s="20">
        <v>6016258480</v>
      </c>
      <c r="L20" s="10" t="str">
        <f>VLOOKUP(B20,'[1]EJECUCIÓN 2026'!$D:$CZ,23,FALSE)</f>
        <v>Titulo profesional + titulo especializacion de 33 o mas meses de experiencia profesional (Resolución 861 de 2025)</v>
      </c>
      <c r="M20" s="16" t="str">
        <f>VLOOKUP(B20,'[1]EJECUCIÓN 2026'!$D:$CZ,24,FALSE)</f>
        <v>Prestar sus servicios profesionales, con plena autonomía técnica, administrativa y financiera, para apoyar y/o ejercer la supervisión del Contrato de Fiducia Mercantil mediante el cual se administran los recursos del Fondo Nacional de Financiamiento para la Ciencia, la Tecnología y la Innovación - Fondo Francisco José de Caldas de la Dirección de Gestión de Recursos para la CTeI".</v>
      </c>
      <c r="N20" s="12">
        <f>VLOOKUP(B20,'[1]EJECUCIÓN 2026'!$D:$CZ,37,FALSE)</f>
        <v>11500000</v>
      </c>
      <c r="O20" s="11">
        <f>VLOOKUP(B20,'[1]EJECUCIÓN 2026'!$D:$CZ,31,FALSE)</f>
        <v>46031</v>
      </c>
      <c r="P20" s="11">
        <f>VLOOKUP(B20,'[1]EJECUCIÓN 2026'!$D:$CZ,32,FALSE)</f>
        <v>46036</v>
      </c>
      <c r="Q20" s="11">
        <f>VLOOKUP(B20,'[1]EJECUCIÓN 2026'!$D:$CZ,33,FALSE)</f>
        <v>46216</v>
      </c>
      <c r="R20" s="10" t="str">
        <f>VLOOKUP(B20,'[1]EJECUCIÓN 2026'!$D:$CZ,95,FALSE)</f>
        <v>En Ejecucion</v>
      </c>
      <c r="S20" s="13" t="str">
        <f>VLOOKUP(B20,'[1]EJECUCIÓN 2026'!$D:$CZ,94,FALSE)</f>
        <v>https://community.secop.gov.co/Public/Tendering/OpportunityDetail/Index?noticeUID=CO1.NTC.9439143&amp;isFromPublicArea=True&amp;isModal=true&amp;asPopupView=true</v>
      </c>
    </row>
    <row r="21" spans="2:19" ht="168" x14ac:dyDescent="0.2">
      <c r="B21" s="8" t="s">
        <v>34</v>
      </c>
      <c r="C21" s="17" t="str">
        <f>VLOOKUP(B21,'[1]EJECUCIÓN 2026'!$D:$CZ,3,FALSE)</f>
        <v>Contrato de Prestacion De Servicios Profesionales</v>
      </c>
      <c r="D21" s="9" t="str">
        <f>VLOOKUP(B21,'[1]EJECUCIÓN 2026'!$D:$CZ,5,FALSE)</f>
        <v>THALIA RUBIANO AVILA</v>
      </c>
      <c r="E21" s="10" t="str">
        <f>VLOOKUP(B21,'[1]EJECUCIÓN 2026'!$D:$CZ,18,FALSE)</f>
        <v>COLOMBIA</v>
      </c>
      <c r="F21" s="10" t="str">
        <f>VLOOKUP(B21,'[1]EJECUCIÓN 2026'!$D:$CZ,17,FALSE)</f>
        <v>TUNJA</v>
      </c>
      <c r="G21" s="10" t="str">
        <f>VLOOKUP(B21,'[1]EJECUCIÓN 2026'!$D:$CZ,15,FALSE)</f>
        <v>ADMINISTRACION PUBLICA</v>
      </c>
      <c r="H21" s="10" t="s">
        <v>339</v>
      </c>
      <c r="I21" s="10" t="str">
        <f>VLOOKUP(B21,'[1]EJECUCIÓN 2026'!$D:$CZ,27,FALSE)</f>
        <v>Dirección de Gestión de Recursos para la Ciencia, la Tecnología y la Innovación (CTel)</v>
      </c>
      <c r="J21" s="15" t="s">
        <v>13</v>
      </c>
      <c r="K21" s="20">
        <v>6016258480</v>
      </c>
      <c r="L21" s="10" t="str">
        <f>VLOOKUP(B21,'[1]EJECUCIÓN 2026'!$D:$CZ,23,FALSE)</f>
        <v>Titulo profesional + titulo especializacion de 22 meses de experiencia profesional a 32 meses de experiencia profesional (Resolución 861 de 2025)</v>
      </c>
      <c r="M21" s="16" t="str">
        <f>VLOOKUP(B21,'[1]EJECUCIÓN 2026'!$D:$CZ,24,FALSE)</f>
        <v>Prestar servicios profesionales, con plena autonomía técnica, administrativa y
financiera, para apoyar de manera integral las actividades de planeación de la
Dirección de Gestión de Recursos para la CTeI, mediante la actualización,
documentación y mejora de los procesos y procedimientos; la formulación,
actualización y seguimiento de los planes institucionales; la consolidación y análisis de
indicadores de gestión; y el desarrollo de acciones orientadas a fortalecer los procesos
de planeación, seguimiento y evaluación de la gestión de la Dirección.</v>
      </c>
      <c r="N21" s="12">
        <f>VLOOKUP(B21,'[1]EJECUCIÓN 2026'!$D:$CZ,37,FALSE)</f>
        <v>8240000.0000000009</v>
      </c>
      <c r="O21" s="11">
        <f>VLOOKUP(B21,'[1]EJECUCIÓN 2026'!$D:$CZ,31,FALSE)</f>
        <v>46031</v>
      </c>
      <c r="P21" s="11">
        <f>VLOOKUP(B21,'[1]EJECUCIÓN 2026'!$D:$CZ,32,FALSE)</f>
        <v>46037</v>
      </c>
      <c r="Q21" s="11">
        <f>VLOOKUP(B21,'[1]EJECUCIÓN 2026'!$D:$CZ,33,FALSE)</f>
        <v>46217</v>
      </c>
      <c r="R21" s="10" t="str">
        <f>VLOOKUP(B21,'[1]EJECUCIÓN 2026'!$D:$CZ,95,FALSE)</f>
        <v>En Ejecucion</v>
      </c>
      <c r="S21" s="13" t="str">
        <f>VLOOKUP(B21,'[1]EJECUCIÓN 2026'!$D:$CZ,94,FALSE)</f>
        <v>https://community.secop.gov.co/Public/Tendering/OpportunityDetail/Index?noticeUID=CO1.NTC.9445355&amp;isFromPublicArea=True&amp;isModal=true&amp;asPopupView=true</v>
      </c>
    </row>
    <row r="22" spans="2:19" ht="96" x14ac:dyDescent="0.2">
      <c r="B22" s="8" t="s">
        <v>35</v>
      </c>
      <c r="C22" s="17" t="str">
        <f>VLOOKUP(B22,'[1]EJECUCIÓN 2026'!$D:$CZ,3,FALSE)</f>
        <v>Contrato de Prestacion De Servicios Profesionales</v>
      </c>
      <c r="D22" s="9" t="str">
        <f>VLOOKUP(B22,'[1]EJECUCIÓN 2026'!$D:$CZ,5,FALSE)</f>
        <v>LAURA XIMENA BUITRAGO PATAQUIVA</v>
      </c>
      <c r="E22" s="10" t="str">
        <f>VLOOKUP(B22,'[1]EJECUCIÓN 2026'!$D:$CZ,18,FALSE)</f>
        <v>COLOMBIA</v>
      </c>
      <c r="F22" s="10" t="str">
        <f>VLOOKUP(B22,'[1]EJECUCIÓN 2026'!$D:$CZ,17,FALSE)</f>
        <v>BOGOTA D.C.</v>
      </c>
      <c r="G22" s="10" t="str">
        <f>VLOOKUP(B22,'[1]EJECUCIÓN 2026'!$D:$CZ,15,FALSE)</f>
        <v>PROFESIONAL EN NEGOCIOS INTERNACIONALES</v>
      </c>
      <c r="H22" s="10" t="s">
        <v>339</v>
      </c>
      <c r="I22" s="10" t="str">
        <f>VLOOKUP(B22,'[1]EJECUCIÓN 2026'!$D:$CZ,27,FALSE)</f>
        <v>Dirección de Gestión de Recursos para la Ciencia, la Tecnología y la Innovación (CTel)</v>
      </c>
      <c r="J22" s="15" t="s">
        <v>13</v>
      </c>
      <c r="K22" s="20">
        <v>6016258480</v>
      </c>
      <c r="L22" s="10" t="str">
        <f>VLOOKUP(B22,'[1]EJECUCIÓN 2026'!$D:$CZ,23,FALSE)</f>
        <v>Titulo profesional + titulo especializacion de 22 meses de experiencia profesional a 32 meses de experiencia profesional (Resolución 861 de 2025)</v>
      </c>
      <c r="M22" s="16" t="str">
        <f>VLOOKUP(B22,'[1]EJECUCIÓN 2026'!$D:$CZ,24,FALSE)</f>
        <v>Prestar sus servicios profesionales con plena autonomía técnica, administrativa y financiera en la Dirección de Gestión de Recursos para la CTeI para apoyar en la formulación, actualización, análisis y seguimiento de los instrumentos de planeación estratégica, indicadores de gestión, riesgos, controles y planes institucionales, garantizando la adecuada articulación con el Modelo Integrado de Planeación y Gestión - MIPG, así como la consolidación de información técnica para la toma de decisiones</v>
      </c>
      <c r="N22" s="12">
        <f>VLOOKUP(B22,'[1]EJECUCIÓN 2026'!$D:$CZ,37,FALSE)</f>
        <v>9000000</v>
      </c>
      <c r="O22" s="11">
        <f>VLOOKUP(B22,'[1]EJECUCIÓN 2026'!$D:$CZ,31,FALSE)</f>
        <v>46042</v>
      </c>
      <c r="P22" s="11">
        <f>VLOOKUP(B22,'[1]EJECUCIÓN 2026'!$D:$CZ,32,FALSE)</f>
        <v>46044</v>
      </c>
      <c r="Q22" s="11">
        <f>VLOOKUP(B22,'[1]EJECUCIÓN 2026'!$D:$CZ,33,FALSE)</f>
        <v>46224</v>
      </c>
      <c r="R22" s="10" t="str">
        <f>VLOOKUP(B22,'[1]EJECUCIÓN 2026'!$D:$CZ,95,FALSE)</f>
        <v>En Ejecucion</v>
      </c>
      <c r="S22" s="13" t="str">
        <f>VLOOKUP(B22,'[1]EJECUCIÓN 2026'!$D:$CZ,94,FALSE)</f>
        <v>https://community.secop.gov.co/Public/Tendering/OpportunityDetail/Index?noticeUID=CO1.NTC.9640754&amp;isFromPublicArea=True&amp;isModal=true&amp;asPopupView=true</v>
      </c>
    </row>
    <row r="23" spans="2:19" ht="84" x14ac:dyDescent="0.2">
      <c r="B23" s="8" t="s">
        <v>36</v>
      </c>
      <c r="C23" s="17" t="str">
        <f>VLOOKUP(B23,'[1]EJECUCIÓN 2026'!$D:$CZ,3,FALSE)</f>
        <v>Contrato de Prestacion De Servicios Profesionales</v>
      </c>
      <c r="D23" s="9" t="str">
        <f>VLOOKUP(B23,'[1]EJECUCIÓN 2026'!$D:$CZ,5,FALSE)</f>
        <v>XATLY ANABEL VIVAS MUNAR</v>
      </c>
      <c r="E23" s="10" t="str">
        <f>VLOOKUP(B23,'[1]EJECUCIÓN 2026'!$D:$CZ,18,FALSE)</f>
        <v>COLOMBIA</v>
      </c>
      <c r="F23" s="10" t="str">
        <f>VLOOKUP(B23,'[1]EJECUCIÓN 2026'!$D:$CZ,17,FALSE)</f>
        <v>BOGOTA D.C.</v>
      </c>
      <c r="G23" s="10" t="str">
        <f>VLOOKUP(B23,'[1]EJECUCIÓN 2026'!$D:$CZ,15,FALSE)</f>
        <v>ECONOMISTA</v>
      </c>
      <c r="H23" s="10" t="s">
        <v>339</v>
      </c>
      <c r="I23" s="10" t="str">
        <f>VLOOKUP(B23,'[1]EJECUCIÓN 2026'!$D:$CZ,27,FALSE)</f>
        <v>Dirección de Gestión de Recursos para la Ciencia, la Tecnología y la Innovación (CTel)</v>
      </c>
      <c r="J23" s="15" t="s">
        <v>13</v>
      </c>
      <c r="K23" s="20">
        <v>6016258480</v>
      </c>
      <c r="L23" s="10" t="str">
        <f>VLOOKUP(B23,'[1]EJECUCIÓN 2026'!$D:$CZ,23,FALSE)</f>
        <v>Titulo profesional + titulo especializacion de 33 o mas meses de experiencia profesional (Resolución 861 de 2025)</v>
      </c>
      <c r="M23" s="16" t="str">
        <f>VLOOKUP(B23,'[1]EJECUCIÓN 2026'!$D:$CZ,24,FALSE)</f>
        <v>Prestar sus servicios profesionales con plena autonomía, técnica, administrativa y financiera, en la Dirección de Gestión de Recursos para la CTeI, para apoyar la gestión, el seguimiento y la ejecución presupuestal, financiera, técnica y administrativa de los proyectos de inversión y mecanismos en CTeI a cargo de la Dirección de Gestión de Recursos, teniendo en cuenta los procesos y los procedimientos adoptados por la entidad</v>
      </c>
      <c r="N23" s="12">
        <f>VLOOKUP(B23,'[1]EJECUCIÓN 2026'!$D:$CZ,37,FALSE)</f>
        <v>9500000</v>
      </c>
      <c r="O23" s="11">
        <f>VLOOKUP(B23,'[1]EJECUCIÓN 2026'!$D:$CZ,31,FALSE)</f>
        <v>46031</v>
      </c>
      <c r="P23" s="11">
        <f>VLOOKUP(B23,'[1]EJECUCIÓN 2026'!$D:$CZ,32,FALSE)</f>
        <v>46036</v>
      </c>
      <c r="Q23" s="11">
        <f>VLOOKUP(B23,'[1]EJECUCIÓN 2026'!$D:$CZ,33,FALSE)</f>
        <v>46216</v>
      </c>
      <c r="R23" s="10" t="str">
        <f>VLOOKUP(B23,'[1]EJECUCIÓN 2026'!$D:$CZ,95,FALSE)</f>
        <v>En Ejecucion</v>
      </c>
      <c r="S23" s="13" t="str">
        <f>VLOOKUP(B23,'[1]EJECUCIÓN 2026'!$D:$CZ,94,FALSE)</f>
        <v>https://community.secop.gov.co/Public/Tendering/OpportunityDetail/Index?noticeUID=CO1.NTC.9441242&amp;isFromPublicArea=True&amp;isModal=true&amp;asPopupView=true</v>
      </c>
    </row>
    <row r="24" spans="2:19" ht="84" x14ac:dyDescent="0.2">
      <c r="B24" s="8" t="s">
        <v>37</v>
      </c>
      <c r="C24" s="17" t="str">
        <f>VLOOKUP(B24,'[1]EJECUCIÓN 2026'!$D:$CZ,3,FALSE)</f>
        <v>Contrato de Prestacion De Servicios Profesionales</v>
      </c>
      <c r="D24" s="9" t="str">
        <f>VLOOKUP(B24,'[1]EJECUCIÓN 2026'!$D:$CZ,5,FALSE)</f>
        <v>JOSE GENARO MENDEZ DIAZ</v>
      </c>
      <c r="E24" s="10" t="str">
        <f>VLOOKUP(B24,'[1]EJECUCIÓN 2026'!$D:$CZ,18,FALSE)</f>
        <v>COLOMBIA</v>
      </c>
      <c r="F24" s="10" t="str">
        <f>VLOOKUP(B24,'[1]EJECUCIÓN 2026'!$D:$CZ,17,FALSE)</f>
        <v>CAJICA</v>
      </c>
      <c r="G24" s="10" t="str">
        <f>VLOOKUP(B24,'[1]EJECUCIÓN 2026'!$D:$CZ,15,FALSE)</f>
        <v>ADMINISTRADOR DE EMPRESAS</v>
      </c>
      <c r="H24" s="10" t="s">
        <v>339</v>
      </c>
      <c r="I24" s="10" t="str">
        <f>VLOOKUP(B24,'[1]EJECUCIÓN 2026'!$D:$CZ,27,FALSE)</f>
        <v>Dirección de Gestión de Recursos para la Ciencia, la Tecnología y la Innovación (CTel)</v>
      </c>
      <c r="J24" s="15" t="s">
        <v>13</v>
      </c>
      <c r="K24" s="20">
        <v>6016258480</v>
      </c>
      <c r="L24" s="10" t="str">
        <f>VLOOKUP(B24,'[1]EJECUCIÓN 2026'!$D:$CZ,23,FALSE)</f>
        <v>Titulo profesional + titulo especializacion de 22 meses de experiencia profesional a 32 meses de experiencia profesional (Resolución 861 de 2025)</v>
      </c>
      <c r="M24" s="16" t="str">
        <f>VLOOKUP(B24,'[1]EJECUCIÓN 2026'!$D:$CZ,24,FALSE)</f>
        <v>Prestar sus servicios profesionales con plena autonomía, técnica, administrativa y financiera, en la Dirección de Gestión de Recursos para la CTeI, para apoyar el seguimiento, la ejecución presupuestal, y la gestión técnica y administrativa de los proyectos de inversión, así mismo acompañar la gestión técnica, administrativa y financiera en el desarrollo los diferentes mecanismos de CTeI, en el marco de las competencias dispuestas para la Dirección</v>
      </c>
      <c r="N24" s="12">
        <f>VLOOKUP(B24,'[1]EJECUCIÓN 2026'!$D:$CZ,37,FALSE)</f>
        <v>8760000</v>
      </c>
      <c r="O24" s="11">
        <f>VLOOKUP(B24,'[1]EJECUCIÓN 2026'!$D:$CZ,31,FALSE)</f>
        <v>46030</v>
      </c>
      <c r="P24" s="11">
        <f>VLOOKUP(B24,'[1]EJECUCIÓN 2026'!$D:$CZ,32,FALSE)</f>
        <v>46036</v>
      </c>
      <c r="Q24" s="11">
        <f>VLOOKUP(B24,'[1]EJECUCIÓN 2026'!$D:$CZ,33,FALSE)</f>
        <v>46216</v>
      </c>
      <c r="R24" s="10" t="str">
        <f>VLOOKUP(B24,'[1]EJECUCIÓN 2026'!$D:$CZ,95,FALSE)</f>
        <v>En Ejecucion</v>
      </c>
      <c r="S24" s="13" t="str">
        <f>VLOOKUP(B24,'[1]EJECUCIÓN 2026'!$D:$CZ,94,FALSE)</f>
        <v>https://community.secop.gov.co/Public/Tendering/OpportunityDetail/Index?noticeUID=CO1.NTC.9428906&amp;isFromPublicArea=True&amp;isModal=true&amp;asPopupView=true</v>
      </c>
    </row>
    <row r="25" spans="2:19" ht="72" x14ac:dyDescent="0.2">
      <c r="B25" s="8" t="s">
        <v>38</v>
      </c>
      <c r="C25" s="17" t="str">
        <f>VLOOKUP(B25,'[1]EJECUCIÓN 2026'!$D:$CZ,3,FALSE)</f>
        <v>Contrato de Prestacion De Servicios Profesionales</v>
      </c>
      <c r="D25" s="9" t="str">
        <f>VLOOKUP(B25,'[1]EJECUCIÓN 2026'!$D:$CZ,5,FALSE)</f>
        <v>JULIA ISABEL PANTOJA GARCIA</v>
      </c>
      <c r="E25" s="10" t="str">
        <f>VLOOKUP(B25,'[1]EJECUCIÓN 2026'!$D:$CZ,18,FALSE)</f>
        <v>COLOMBIA</v>
      </c>
      <c r="F25" s="10" t="str">
        <f>VLOOKUP(B25,'[1]EJECUCIÓN 2026'!$D:$CZ,17,FALSE)</f>
        <v>BOGOTA D.C.</v>
      </c>
      <c r="G25" s="10" t="str">
        <f>VLOOKUP(B25,'[1]EJECUCIÓN 2026'!$D:$CZ,15,FALSE)</f>
        <v>INGENIERO INDUSTRIAL</v>
      </c>
      <c r="H25" s="10" t="s">
        <v>339</v>
      </c>
      <c r="I25" s="10" t="str">
        <f>VLOOKUP(B25,'[1]EJECUCIÓN 2026'!$D:$CZ,27,FALSE)</f>
        <v>Dirección de Gestión de Recursos para la Ciencia, la Tecnología y la Innovación (CTel)</v>
      </c>
      <c r="J25" s="15" t="s">
        <v>13</v>
      </c>
      <c r="K25" s="20">
        <v>6016258480</v>
      </c>
      <c r="L25" s="10" t="str">
        <f>VLOOKUP(B25,'[1]EJECUCIÓN 2026'!$D:$CZ,23,FALSE)</f>
        <v>Titulo profesional + titulo especializacion de 22 meses de experiencia profesional a 32 meses de experiencia profesional (Resolución 861 de 2025)</v>
      </c>
      <c r="M25" s="16" t="str">
        <f>VLOOKUP(B25,'[1]EJECUCIÓN 2026'!$D:$CZ,24,FALSE)</f>
        <v>Prestar sus servicios profesionales con plena autonomía, técnica, administrativa y financiera, en la Dirección de Gestión de Recursos para la CTeI para realizar el apoyo a la supervisión de los contratos de administración de proyectos que le sean asignados por la Dirección de Gestión de Recursos para la Ciencia, la Tecnología y la Innovación.</v>
      </c>
      <c r="N25" s="12">
        <f>VLOOKUP(B25,'[1]EJECUCIÓN 2026'!$D:$CZ,37,FALSE)</f>
        <v>8240000.0000000009</v>
      </c>
      <c r="O25" s="11">
        <f>VLOOKUP(B25,'[1]EJECUCIÓN 2026'!$D:$CZ,31,FALSE)</f>
        <v>46031</v>
      </c>
      <c r="P25" s="11">
        <f>VLOOKUP(B25,'[1]EJECUCIÓN 2026'!$D:$CZ,32,FALSE)</f>
        <v>46036</v>
      </c>
      <c r="Q25" s="11">
        <f>VLOOKUP(B25,'[1]EJECUCIÓN 2026'!$D:$CZ,33,FALSE)</f>
        <v>46216</v>
      </c>
      <c r="R25" s="10" t="str">
        <f>VLOOKUP(B25,'[1]EJECUCIÓN 2026'!$D:$CZ,95,FALSE)</f>
        <v>En Ejecucion</v>
      </c>
      <c r="S25" s="13" t="str">
        <f>VLOOKUP(B25,'[1]EJECUCIÓN 2026'!$D:$CZ,94,FALSE)</f>
        <v>https://community.secop.gov.co/Public/Tendering/OpportunityDetail/Index?noticeUID=CO1.NTC.9449212&amp;isFromPublicArea=True&amp;isModal=true&amp;asPopupView=true</v>
      </c>
    </row>
    <row r="26" spans="2:19" ht="120" x14ac:dyDescent="0.2">
      <c r="B26" s="8" t="s">
        <v>39</v>
      </c>
      <c r="C26" s="17" t="str">
        <f>VLOOKUP(B26,'[1]EJECUCIÓN 2026'!$D:$CZ,3,FALSE)</f>
        <v>Contrato de Prestacion De Servicios Profesionales</v>
      </c>
      <c r="D26" s="9" t="str">
        <f>VLOOKUP(B26,'[1]EJECUCIÓN 2026'!$D:$CZ,5,FALSE)</f>
        <v>JENNY KATHERYN MARTINEZ NOCOVE</v>
      </c>
      <c r="E26" s="10" t="str">
        <f>VLOOKUP(B26,'[1]EJECUCIÓN 2026'!$D:$CZ,18,FALSE)</f>
        <v>COLOMBIA</v>
      </c>
      <c r="F26" s="10" t="str">
        <f>VLOOKUP(B26,'[1]EJECUCIÓN 2026'!$D:$CZ,17,FALSE)</f>
        <v>BOGOTA D.C.</v>
      </c>
      <c r="G26" s="10" t="str">
        <f>VLOOKUP(B26,'[1]EJECUCIÓN 2026'!$D:$CZ,15,FALSE)</f>
        <v xml:space="preserve">PROFESIONAL EN RELACIONES ECONOMICAS INTERNACIONALES	</v>
      </c>
      <c r="H26" s="10" t="s">
        <v>339</v>
      </c>
      <c r="I26" s="10" t="str">
        <f>VLOOKUP(B26,'[1]EJECUCIÓN 2026'!$D:$CZ,27,FALSE)</f>
        <v>Oficina Asesora Jurídica</v>
      </c>
      <c r="J26" s="15" t="s">
        <v>13</v>
      </c>
      <c r="K26" s="20">
        <v>6016258480</v>
      </c>
      <c r="L26" s="10" t="str">
        <f>VLOOKUP(B26,'[1]EJECUCIÓN 2026'!$D:$CZ,23,FALSE)</f>
        <v>Titulo profesional + titulo especializacion de 0 meses de experiencia profesional a 22 meses de experiencia profesional (Resolución 861 de 2025)</v>
      </c>
      <c r="M26" s="16" t="str">
        <f>VLOOKUP(B26,'[1]EJECUCIÓN 2026'!$D:$CZ,24,FALSE)</f>
        <v>LA CONTRATISTA se obliga a prestar a la ENTIDAD, con plena autonomía, técnica y administrativa, los servicios profesionales especializados en la Oficina Asesora Jurídica del Ministerio de Ciencia, Tecnología e Innovación, brindando apoyo en la estructuración, seguimiento y reporte de los componentes del Sistema de Gestión de Calidad asociados al proceso de gestión jurídica, así como apoyar en la actualización de procesos y procedimientos internos, en el marco del Modelo Integrado de Planeación y
Gestión (MIPG).</v>
      </c>
      <c r="N26" s="12">
        <f>VLOOKUP(B26,'[1]EJECUCIÓN 2026'!$D:$CZ,37,FALSE)</f>
        <v>6695000</v>
      </c>
      <c r="O26" s="11">
        <f>VLOOKUP(B26,'[1]EJECUCIÓN 2026'!$D:$CZ,31,FALSE)</f>
        <v>46029</v>
      </c>
      <c r="P26" s="11">
        <f>VLOOKUP(B26,'[1]EJECUCIÓN 2026'!$D:$CZ,32,FALSE)</f>
        <v>46030</v>
      </c>
      <c r="Q26" s="11">
        <f>VLOOKUP(B26,'[1]EJECUCIÓN 2026'!$D:$CZ,33,FALSE)</f>
        <v>46210</v>
      </c>
      <c r="R26" s="10" t="str">
        <f>VLOOKUP(B26,'[1]EJECUCIÓN 2026'!$D:$CZ,95,FALSE)</f>
        <v>En Ejecucion</v>
      </c>
      <c r="S26" s="13" t="str">
        <f>VLOOKUP(B26,'[1]EJECUCIÓN 2026'!$D:$CZ,94,FALSE)</f>
        <v>https://community.secop.gov.co/Public/Tendering/OpportunityDetail/Index?noticeUID=CO1.NTC.9406779&amp;isFromPublicArea=True&amp;isModal=true&amp;asPopupView=true</v>
      </c>
    </row>
    <row r="27" spans="2:19" ht="84" x14ac:dyDescent="0.2">
      <c r="B27" s="8" t="s">
        <v>40</v>
      </c>
      <c r="C27" s="17" t="str">
        <f>VLOOKUP(B27,'[1]EJECUCIÓN 2026'!$D:$CZ,3,FALSE)</f>
        <v>Contrato de Prestacion De Servicios Profesionales</v>
      </c>
      <c r="D27" s="9" t="str">
        <f>VLOOKUP(B27,'[1]EJECUCIÓN 2026'!$D:$CZ,5,FALSE)</f>
        <v>EDINSON CORREA VANEGAS</v>
      </c>
      <c r="E27" s="10" t="str">
        <f>VLOOKUP(B27,'[1]EJECUCIÓN 2026'!$D:$CZ,18,FALSE)</f>
        <v>COLOMBIA</v>
      </c>
      <c r="F27" s="10" t="str">
        <f>VLOOKUP(B27,'[1]EJECUCIÓN 2026'!$D:$CZ,17,FALSE)</f>
        <v>BOGOTA D.C.</v>
      </c>
      <c r="G27" s="10" t="str">
        <f>VLOOKUP(B27,'[1]EJECUCIÓN 2026'!$D:$CZ,15,FALSE)</f>
        <v>ABOGADO</v>
      </c>
      <c r="H27" s="10" t="s">
        <v>339</v>
      </c>
      <c r="I27" s="10" t="str">
        <f>VLOOKUP(B27,'[1]EJECUCIÓN 2026'!$D:$CZ,27,FALSE)</f>
        <v>Oficina Asesora Jurídica</v>
      </c>
      <c r="J27" s="15" t="s">
        <v>13</v>
      </c>
      <c r="K27" s="20">
        <v>6016258480</v>
      </c>
      <c r="L27" s="10" t="str">
        <f>VLOOKUP(B27,'[1]EJECUCIÓN 2026'!$D:$CZ,23,FALSE)</f>
        <v>Titulo profesional + titulo especializacion de 33 o mas meses de experiencia profesional (Resolución 861 de 2025)</v>
      </c>
      <c r="M27" s="16" t="str">
        <f>VLOOKUP(B27,'[1]EJECUCIÓN 2026'!$D:$CZ,24,FALSE)</f>
        <v>EL CONTRATISTA se obliga a prestar a la ENTIDAD, con plena autonomía, técnica y administrativa, sus servicios profesionales especializados en la Oficina Asesora Jurídica, para ejercer la defensa y representación judicial y extrajudicial de los intereses del Ministerio de Ciencia, Tecnología e Innovación, gestionar el registro y reporte de procesos en el Sistema E-KOGUI, y elaborar informes de estado de litigios conforme a la política de defensa jurídica.</v>
      </c>
      <c r="N27" s="12">
        <f>VLOOKUP(B27,'[1]EJECUCIÓN 2026'!$D:$CZ,37,FALSE)</f>
        <v>9468533</v>
      </c>
      <c r="O27" s="11">
        <f>VLOOKUP(B27,'[1]EJECUCIÓN 2026'!$D:$CZ,31,FALSE)</f>
        <v>46029</v>
      </c>
      <c r="P27" s="11">
        <f>VLOOKUP(B27,'[1]EJECUCIÓN 2026'!$D:$CZ,32,FALSE)</f>
        <v>46030</v>
      </c>
      <c r="Q27" s="11">
        <f>VLOOKUP(B27,'[1]EJECUCIÓN 2026'!$D:$CZ,33,FALSE)</f>
        <v>46210</v>
      </c>
      <c r="R27" s="10" t="str">
        <f>VLOOKUP(B27,'[1]EJECUCIÓN 2026'!$D:$CZ,95,FALSE)</f>
        <v>En Ejecucion</v>
      </c>
      <c r="S27" s="13" t="str">
        <f>VLOOKUP(B27,'[1]EJECUCIÓN 2026'!$D:$CZ,94,FALSE)</f>
        <v>https://community.secop.gov.co/Public/Tendering/OpportunityDetail/Index?noticeUID=CO1.NTC.9406931&amp;isFromPublicArea=True&amp;isModal=true&amp;asPopupView=true</v>
      </c>
    </row>
    <row r="28" spans="2:19" ht="84" x14ac:dyDescent="0.2">
      <c r="B28" s="8" t="s">
        <v>41</v>
      </c>
      <c r="C28" s="17" t="str">
        <f>VLOOKUP(B28,'[1]EJECUCIÓN 2026'!$D:$CZ,3,FALSE)</f>
        <v>Contrato de Prestacion De Servicios Profesionales</v>
      </c>
      <c r="D28" s="9" t="str">
        <f>VLOOKUP(B28,'[1]EJECUCIÓN 2026'!$D:$CZ,5,FALSE)</f>
        <v>NAZLY MAYET CADENA RODRIGUEZ</v>
      </c>
      <c r="E28" s="10" t="str">
        <f>VLOOKUP(B28,'[1]EJECUCIÓN 2026'!$D:$CZ,18,FALSE)</f>
        <v>COLOMBIA</v>
      </c>
      <c r="F28" s="10" t="str">
        <f>VLOOKUP(B28,'[1]EJECUCIÓN 2026'!$D:$CZ,17,FALSE)</f>
        <v>BOGOTA D.C.</v>
      </c>
      <c r="G28" s="10" t="str">
        <f>VLOOKUP(B28,'[1]EJECUCIÓN 2026'!$D:$CZ,15,FALSE)</f>
        <v>ABOGADO</v>
      </c>
      <c r="H28" s="10" t="s">
        <v>339</v>
      </c>
      <c r="I28" s="10" t="str">
        <f>VLOOKUP(B28,'[1]EJECUCIÓN 2026'!$D:$CZ,27,FALSE)</f>
        <v>Oficina Asesora Jurídica</v>
      </c>
      <c r="J28" s="15" t="s">
        <v>13</v>
      </c>
      <c r="K28" s="20">
        <v>6016258480</v>
      </c>
      <c r="L28" s="10" t="str">
        <f>VLOOKUP(B28,'[1]EJECUCIÓN 2026'!$D:$CZ,23,FALSE)</f>
        <v>Titulo profesional + titulo especializacion de 33 o mas meses de experiencia profesional (Resolución 861 de 2025)</v>
      </c>
      <c r="M28" s="16" t="str">
        <f>VLOOKUP(B28,'[1]EJECUCIÓN 2026'!$D:$CZ,24,FALSE)</f>
        <v>LA CONTRATISTA se obliga a prestar a la ENTIDAD con plena autonomía técnica y administrativa, servicios profesionales especializados en la Oficina Asesora Jurídica del Ministerio de Ciencia, Tecnología e Innovación, brindando apoyo en revisar y proyectar respuestas jurídicas en materia de convocatorias públicas, acciones de tutela, procesos disciplinarios en etapa de juzgamiento, y conceptos legales asignados a la Oficina Asesora Jurídica.</v>
      </c>
      <c r="N28" s="12">
        <f>VLOOKUP(B28,'[1]EJECUCIÓN 2026'!$D:$CZ,37,FALSE)</f>
        <v>9270000</v>
      </c>
      <c r="O28" s="11">
        <f>VLOOKUP(B28,'[1]EJECUCIÓN 2026'!$D:$CZ,31,FALSE)</f>
        <v>46029</v>
      </c>
      <c r="P28" s="11">
        <f>VLOOKUP(B28,'[1]EJECUCIÓN 2026'!$D:$CZ,32,FALSE)</f>
        <v>46030</v>
      </c>
      <c r="Q28" s="11">
        <f>VLOOKUP(B28,'[1]EJECUCIÓN 2026'!$D:$CZ,33,FALSE)</f>
        <v>46210</v>
      </c>
      <c r="R28" s="10" t="str">
        <f>VLOOKUP(B28,'[1]EJECUCIÓN 2026'!$D:$CZ,95,FALSE)</f>
        <v>En Ejecucion</v>
      </c>
      <c r="S28" s="13" t="str">
        <f>VLOOKUP(B28,'[1]EJECUCIÓN 2026'!$D:$CZ,94,FALSE)</f>
        <v>https://community.secop.gov.co/Public/Tendering/OpportunityDetail/Index?noticeUID=CO1.NTC.9408137&amp;isFromPublicArea=True&amp;isModal=true&amp;asPopupView=true</v>
      </c>
    </row>
    <row r="29" spans="2:19" ht="72" x14ac:dyDescent="0.2">
      <c r="B29" s="8" t="s">
        <v>42</v>
      </c>
      <c r="C29" s="17" t="str">
        <f>VLOOKUP(B29,'[1]EJECUCIÓN 2026'!$D:$CZ,3,FALSE)</f>
        <v>Contrato de Prestacion De Servicios Profesionales</v>
      </c>
      <c r="D29" s="9" t="str">
        <f>VLOOKUP(B29,'[1]EJECUCIÓN 2026'!$D:$CZ,5,FALSE)</f>
        <v>LUIS ARIEL MANCHOLA VARON</v>
      </c>
      <c r="E29" s="10" t="str">
        <f>VLOOKUP(B29,'[1]EJECUCIÓN 2026'!$D:$CZ,18,FALSE)</f>
        <v>COLOMBIA</v>
      </c>
      <c r="F29" s="10" t="str">
        <f>VLOOKUP(B29,'[1]EJECUCIÓN 2026'!$D:$CZ,17,FALSE)</f>
        <v>IBAGUE</v>
      </c>
      <c r="G29" s="10" t="str">
        <f>VLOOKUP(B29,'[1]EJECUCIÓN 2026'!$D:$CZ,15,FALSE)</f>
        <v>CONTADOR PUBLICO</v>
      </c>
      <c r="H29" s="10" t="s">
        <v>339</v>
      </c>
      <c r="I29" s="10" t="str">
        <f>VLOOKUP(B29,'[1]EJECUCIÓN 2026'!$D:$CZ,27,FALSE)</f>
        <v>Dirección Administrativa y Financiera</v>
      </c>
      <c r="J29" s="15" t="s">
        <v>13</v>
      </c>
      <c r="K29" s="20">
        <v>6016258480</v>
      </c>
      <c r="L29" s="10" t="str">
        <f>VLOOKUP(B29,'[1]EJECUCIÓN 2026'!$D:$CZ,23,FALSE)</f>
        <v>Titulo profesional + titulo especializacion de 0 meses de experiencia profesional a 22 meses de experiencia profesional (Resolución 861 de 2025)</v>
      </c>
      <c r="M29" s="16" t="str">
        <f>VLOOKUP(B29,'[1]EJECUCIÓN 2026'!$D:$CZ,24,FALSE)</f>
        <v>EL/LA CONTRATISTA prestará a LA ENTIDAD, de forma autónoma y con sus propios medios, servicios profesionales especializados para apoyar a la Dirección Administrativa y Financiera Grupo de Apoyo Financiero y Presupuestal, en la ejecución presupuestal, gestión de la central de cuentas y administración de la información contable en el SIIF Nación y en el Sistema General de Regalías.</v>
      </c>
      <c r="N29" s="12">
        <f>VLOOKUP(B29,'[1]EJECUCIÓN 2026'!$D:$CZ,37,FALSE)</f>
        <v>6500000</v>
      </c>
      <c r="O29" s="11">
        <f>VLOOKUP(B29,'[1]EJECUCIÓN 2026'!$D:$CZ,31,FALSE)</f>
        <v>46029</v>
      </c>
      <c r="P29" s="11">
        <f>VLOOKUP(B29,'[1]EJECUCIÓN 2026'!$D:$CZ,32,FALSE)</f>
        <v>46030</v>
      </c>
      <c r="Q29" s="11">
        <f>VLOOKUP(B29,'[1]EJECUCIÓN 2026'!$D:$CZ,33,FALSE)</f>
        <v>46210</v>
      </c>
      <c r="R29" s="10" t="str">
        <f>VLOOKUP(B29,'[1]EJECUCIÓN 2026'!$D:$CZ,95,FALSE)</f>
        <v>En Ejecucion</v>
      </c>
      <c r="S29" s="13" t="str">
        <f>VLOOKUP(B29,'[1]EJECUCIÓN 2026'!$D:$CZ,94,FALSE)</f>
        <v>https://community.secop.gov.co/Public/Tendering/OpportunityDetail/Index?noticeUID=CO1.NTC.9408166&amp;isFromPublicArea=True&amp;isModal=true&amp;asPopupView=true</v>
      </c>
    </row>
    <row r="30" spans="2:19" ht="96" x14ac:dyDescent="0.2">
      <c r="B30" s="8" t="s">
        <v>43</v>
      </c>
      <c r="C30" s="17" t="str">
        <f>VLOOKUP(B30,'[1]EJECUCIÓN 2026'!$D:$CZ,3,FALSE)</f>
        <v>Contrato de Prestacion De Servicios Profesionales</v>
      </c>
      <c r="D30" s="9" t="str">
        <f>VLOOKUP(B30,'[1]EJECUCIÓN 2026'!$D:$CZ,5,FALSE)</f>
        <v>OLGA ISABEL ALFONSO CIFUENTES</v>
      </c>
      <c r="E30" s="10" t="str">
        <f>VLOOKUP(B30,'[1]EJECUCIÓN 2026'!$D:$CZ,18,FALSE)</f>
        <v>COLOMBIA</v>
      </c>
      <c r="F30" s="10" t="str">
        <f>VLOOKUP(B30,'[1]EJECUCIÓN 2026'!$D:$CZ,17,FALSE)</f>
        <v>BOGOTA D.C.</v>
      </c>
      <c r="G30" s="10" t="str">
        <f>VLOOKUP(B30,'[1]EJECUCIÓN 2026'!$D:$CZ,15,FALSE)</f>
        <v>ADMINISTRADOR DE EMPRESAS</v>
      </c>
      <c r="H30" s="10" t="s">
        <v>339</v>
      </c>
      <c r="I30" s="10" t="str">
        <f>VLOOKUP(B30,'[1]EJECUCIÓN 2026'!$D:$CZ,27,FALSE)</f>
        <v>Dirección de Talento Humano</v>
      </c>
      <c r="J30" s="15" t="s">
        <v>13</v>
      </c>
      <c r="K30" s="20">
        <v>6016258480</v>
      </c>
      <c r="L30" s="10" t="str">
        <f>VLOOKUP(B30,'[1]EJECUCIÓN 2026'!$D:$CZ,23,FALSE)</f>
        <v>Titulo profesional + titulo especializacion de 33 o mas meses de experiencia profesional (Resolución 861 de 2025)</v>
      </c>
      <c r="M30" s="16" t="str">
        <f>VLOOKUP(B30,'[1]EJECUCIÓN 2026'!$D:$CZ,24,FALSE)</f>
        <v>El CONTRATISTA se obliga a prestar a la ENTIDAD, con plena autonomía técnica y administrativa, los servicios profesionales especializados en la Dirección de Talento Humano en actividades relacionadas con la liquidación y pago de la nómina y demás prestaciones sociales que devenguen los servidores públicos pertenecientes a la planta de personal de la Entidad, de conformidad con el proceso y los procedimientos definidos por el Ministerio y las normas que regulan la materia.</v>
      </c>
      <c r="N30" s="12">
        <f>VLOOKUP(B30,'[1]EJECUCIÓN 2026'!$D:$CZ,37,FALSE)</f>
        <v>9785000</v>
      </c>
      <c r="O30" s="11">
        <f>VLOOKUP(B30,'[1]EJECUCIÓN 2026'!$D:$CZ,31,FALSE)</f>
        <v>46029</v>
      </c>
      <c r="P30" s="11">
        <f>VLOOKUP(B30,'[1]EJECUCIÓN 2026'!$D:$CZ,32,FALSE)</f>
        <v>46030</v>
      </c>
      <c r="Q30" s="11">
        <f>VLOOKUP(B30,'[1]EJECUCIÓN 2026'!$D:$CZ,33,FALSE)</f>
        <v>46210</v>
      </c>
      <c r="R30" s="10" t="str">
        <f>VLOOKUP(B30,'[1]EJECUCIÓN 2026'!$D:$CZ,95,FALSE)</f>
        <v>En Ejecucion</v>
      </c>
      <c r="S30" s="13" t="str">
        <f>VLOOKUP(B30,'[1]EJECUCIÓN 2026'!$D:$CZ,94,FALSE)</f>
        <v>https://community.secop.gov.co/Public/Tendering/OpportunityDetail/Index?noticeUID=CO1.NTC.9410203&amp;isFromPublicArea=True&amp;isModal=true&amp;asPopupView=true</v>
      </c>
    </row>
    <row r="31" spans="2:19" ht="84" x14ac:dyDescent="0.2">
      <c r="B31" s="8" t="s">
        <v>44</v>
      </c>
      <c r="C31" s="17" t="str">
        <f>VLOOKUP(B31,'[1]EJECUCIÓN 2026'!$D:$CZ,3,FALSE)</f>
        <v>Contrato de Prestacion De Servicios Profesionales</v>
      </c>
      <c r="D31" s="9" t="str">
        <f>VLOOKUP(B31,'[1]EJECUCIÓN 2026'!$D:$CZ,5,FALSE)</f>
        <v>MARTHA ISABEL ROJAS</v>
      </c>
      <c r="E31" s="10" t="str">
        <f>VLOOKUP(B31,'[1]EJECUCIÓN 2026'!$D:$CZ,18,FALSE)</f>
        <v>COLOMBIA</v>
      </c>
      <c r="F31" s="10" t="str">
        <f>VLOOKUP(B31,'[1]EJECUCIÓN 2026'!$D:$CZ,17,FALSE)</f>
        <v>BUCARAMANGA</v>
      </c>
      <c r="G31" s="10" t="str">
        <f>VLOOKUP(B31,'[1]EJECUCIÓN 2026'!$D:$CZ,15,FALSE)</f>
        <v>ADMINISTRADOR EN SALUD OCUPACIONAL</v>
      </c>
      <c r="H31" s="10" t="s">
        <v>339</v>
      </c>
      <c r="I31" s="10" t="str">
        <f>VLOOKUP(B31,'[1]EJECUCIÓN 2026'!$D:$CZ,27,FALSE)</f>
        <v>Despacho del Ministro</v>
      </c>
      <c r="J31" s="15" t="s">
        <v>13</v>
      </c>
      <c r="K31" s="20">
        <v>6016258480</v>
      </c>
      <c r="L31" s="10" t="str">
        <f>VLOOKUP(B31,'[1]EJECUCIÓN 2026'!$D:$CZ,23,FALSE)</f>
        <v>Titulo profesional + titulo especializacion de 33 o mas meses de experiencia profesional (Resolución 861 de 2025)</v>
      </c>
      <c r="M31" s="16" t="str">
        <f>VLOOKUP(B31,'[1]EJECUCIÓN 2026'!$D:$CZ,24,FALSE)</f>
        <v>El CONTRATISTA se obliga a prestar a la ENTIDAD, con plena autonomía técnica y administrativa y por sus propios medios los servicios profesionales especializados al Despacho del Ministerio de Ciencia, Tecnología e Innovación, para brindar apoyo a la organización, planificación y seguimiento integral a la agenda institucional del Despacho Ministerial, asegurando su articulación con las prioridades estratégicas del Ministerio</v>
      </c>
      <c r="N31" s="12">
        <f>VLOOKUP(B31,'[1]EJECUCIÓN 2026'!$D:$CZ,37,FALSE)</f>
        <v>11762208</v>
      </c>
      <c r="O31" s="11">
        <f>VLOOKUP(B31,'[1]EJECUCIÓN 2026'!$D:$CZ,31,FALSE)</f>
        <v>46029</v>
      </c>
      <c r="P31" s="11">
        <f>VLOOKUP(B31,'[1]EJECUCIÓN 2026'!$D:$CZ,32,FALSE)</f>
        <v>46030</v>
      </c>
      <c r="Q31" s="11">
        <f>VLOOKUP(B31,'[1]EJECUCIÓN 2026'!$D:$CZ,33,FALSE)</f>
        <v>46210</v>
      </c>
      <c r="R31" s="10" t="str">
        <f>VLOOKUP(B31,'[1]EJECUCIÓN 2026'!$D:$CZ,95,FALSE)</f>
        <v>En Ejecucion</v>
      </c>
      <c r="S31" s="13" t="str">
        <f>VLOOKUP(B31,'[1]EJECUCIÓN 2026'!$D:$CZ,94,FALSE)</f>
        <v>https://community.secop.gov.co/Public/Tendering/OpportunityDetail/Index?noticeUID=CO1.NTC.9410738&amp;isFromPublicArea=True&amp;isModal=true&amp;asPopupView=true</v>
      </c>
    </row>
    <row r="32" spans="2:19" ht="72" x14ac:dyDescent="0.2">
      <c r="B32" s="8" t="s">
        <v>45</v>
      </c>
      <c r="C32" s="17" t="str">
        <f>VLOOKUP(B32,'[1]EJECUCIÓN 2026'!$D:$CZ,3,FALSE)</f>
        <v>Contrato de Prestacion De Servicios Profesionales</v>
      </c>
      <c r="D32" s="9" t="str">
        <f>VLOOKUP(B32,'[1]EJECUCIÓN 2026'!$D:$CZ,5,FALSE)</f>
        <v>JENIRETEE JUVELYS MOZ MERCADO</v>
      </c>
      <c r="E32" s="10" t="str">
        <f>VLOOKUP(B32,'[1]EJECUCIÓN 2026'!$D:$CZ,18,FALSE)</f>
        <v>COLOMBIA</v>
      </c>
      <c r="F32" s="10" t="str">
        <f>VLOOKUP(B32,'[1]EJECUCIÓN 2026'!$D:$CZ,17,FALSE)</f>
        <v>BOGOTA D.C.</v>
      </c>
      <c r="G32" s="10" t="str">
        <f>VLOOKUP(B32,'[1]EJECUCIÓN 2026'!$D:$CZ,15,FALSE)</f>
        <v>ABOGADO</v>
      </c>
      <c r="H32" s="10" t="s">
        <v>339</v>
      </c>
      <c r="I32" s="10" t="str">
        <f>VLOOKUP(B32,'[1]EJECUCIÓN 2026'!$D:$CZ,27,FALSE)</f>
        <v>Despacho del Ministro</v>
      </c>
      <c r="J32" s="15" t="s">
        <v>13</v>
      </c>
      <c r="K32" s="20">
        <v>6016258480</v>
      </c>
      <c r="L32" s="10" t="str">
        <f>VLOOKUP(B32,'[1]EJECUCIÓN 2026'!$D:$CZ,23,FALSE)</f>
        <v>Titulo profesional + titulo especializacion de 22 meses de experiencia profesional a 32 meses de experiencia profesional (Resolución 861 de 2025)</v>
      </c>
      <c r="M32" s="16" t="str">
        <f>VLOOKUP(B32,'[1]EJECUCIÓN 2026'!$D:$CZ,24,FALSE)</f>
        <v>EL CONTRATISTA se obliga a prestar a LA ENTIDAD, con plena autonomía, técnica y administrativa y por sus propios medios los servicios profesionales especializados al Despacho Ministerial de Ciencia, Tecnología e Innovación, con el fin de apoyar los procesos de carácter jurídico y procedimientos de contratación requeridos en el Despacho.</v>
      </c>
      <c r="N32" s="12">
        <f>VLOOKUP(B32,'[1]EJECUCIÓN 2026'!$D:$CZ,37,FALSE)</f>
        <v>8487200</v>
      </c>
      <c r="O32" s="11">
        <f>VLOOKUP(B32,'[1]EJECUCIÓN 2026'!$D:$CZ,31,FALSE)</f>
        <v>46029</v>
      </c>
      <c r="P32" s="11">
        <f>VLOOKUP(B32,'[1]EJECUCIÓN 2026'!$D:$CZ,32,FALSE)</f>
        <v>46030</v>
      </c>
      <c r="Q32" s="11">
        <f>VLOOKUP(B32,'[1]EJECUCIÓN 2026'!$D:$CZ,33,FALSE)</f>
        <v>46210</v>
      </c>
      <c r="R32" s="10" t="str">
        <f>VLOOKUP(B32,'[1]EJECUCIÓN 2026'!$D:$CZ,95,FALSE)</f>
        <v>En Ejecucion</v>
      </c>
      <c r="S32" s="13" t="str">
        <f>VLOOKUP(B32,'[1]EJECUCIÓN 2026'!$D:$CZ,94,FALSE)</f>
        <v>https://community.secop.gov.co/Public/Tendering/OpportunityDetail/Index?noticeUID=CO1.NTC.9411017&amp;isFromPublicArea=True&amp;isModal=true&amp;asPopupView=true</v>
      </c>
    </row>
    <row r="33" spans="2:19" ht="84" x14ac:dyDescent="0.2">
      <c r="B33" s="8" t="s">
        <v>46</v>
      </c>
      <c r="C33" s="17" t="str">
        <f>VLOOKUP(B33,'[1]EJECUCIÓN 2026'!$D:$CZ,3,FALSE)</f>
        <v>Contrato de Prestacion De Servicios Profesionales</v>
      </c>
      <c r="D33" s="9" t="str">
        <f>VLOOKUP(B33,'[1]EJECUCIÓN 2026'!$D:$CZ,5,FALSE)</f>
        <v>CRISTIAN JAIR MARTIN CORREDOR</v>
      </c>
      <c r="E33" s="10" t="str">
        <f>VLOOKUP(B33,'[1]EJECUCIÓN 2026'!$D:$CZ,18,FALSE)</f>
        <v>COLOMBIA</v>
      </c>
      <c r="F33" s="10" t="str">
        <f>VLOOKUP(B33,'[1]EJECUCIÓN 2026'!$D:$CZ,17,FALSE)</f>
        <v>BOGOTA D.C.</v>
      </c>
      <c r="G33" s="10" t="str">
        <f>VLOOKUP(B33,'[1]EJECUCIÓN 2026'!$D:$CZ,15,FALSE)</f>
        <v>CONTABILIZACION DE LAS OPERACIONES COMERCIALES Y FINANCIERAS</v>
      </c>
      <c r="H33" s="10" t="s">
        <v>339</v>
      </c>
      <c r="I33" s="10" t="str">
        <f>VLOOKUP(B33,'[1]EJECUCIÓN 2026'!$D:$CZ,27,FALSE)</f>
        <v>Dirección Administrativa y Financiera</v>
      </c>
      <c r="J33" s="15" t="s">
        <v>13</v>
      </c>
      <c r="K33" s="20">
        <v>6016258480</v>
      </c>
      <c r="L33" s="10" t="str">
        <f>VLOOKUP(B33,'[1]EJECUCIÓN 2026'!$D:$CZ,23,FALSE)</f>
        <v>Titulo profesional de 0 a 21 mas meses de experiencia profesional (Resolución 861 de 2025)</v>
      </c>
      <c r="M33" s="16" t="str">
        <f>VLOOKUP(B33,'[1]EJECUCIÓN 2026'!$D:$CZ,24,FALSE)</f>
        <v>EL/LA CONTRATISTA se obliga a prestar con plena autonomía, técnica y administrativa por sus propios medios, sus servicios profesionales a la Dirección Administrativa y Financiera - Grupo Interno de Apoyo Financiero y Presupuestal, en las actividades derivadas del procedimiento viáticos, gastos de viaje y gastos de desplazamiento de acuerdo con las directrices y aplicativos dispuestos por la entidad, para el cumplimiento del objeto.</v>
      </c>
      <c r="N33" s="12">
        <f>VLOOKUP(B33,'[1]EJECUCIÓN 2026'!$D:$CZ,37,FALSE)</f>
        <v>4500000</v>
      </c>
      <c r="O33" s="11">
        <f>VLOOKUP(B33,'[1]EJECUCIÓN 2026'!$D:$CZ,31,FALSE)</f>
        <v>46029</v>
      </c>
      <c r="P33" s="11">
        <f>VLOOKUP(B33,'[1]EJECUCIÓN 2026'!$D:$CZ,32,FALSE)</f>
        <v>46030</v>
      </c>
      <c r="Q33" s="11">
        <f>VLOOKUP(B33,'[1]EJECUCIÓN 2026'!$D:$CZ,33,FALSE)</f>
        <v>46210</v>
      </c>
      <c r="R33" s="10" t="str">
        <f>VLOOKUP(B33,'[1]EJECUCIÓN 2026'!$D:$CZ,95,FALSE)</f>
        <v>En Ejecucion</v>
      </c>
      <c r="S33" s="13" t="str">
        <f>VLOOKUP(B33,'[1]EJECUCIÓN 2026'!$D:$CZ,94,FALSE)</f>
        <v>https://community.secop.gov.co/Public/Tendering/OpportunityDetail/Index?noticeUID=CO1.NTC.9410770&amp;isFromPublicArea=True&amp;isModal=true&amp;asPopupView=true</v>
      </c>
    </row>
    <row r="34" spans="2:19" ht="120" x14ac:dyDescent="0.2">
      <c r="B34" s="8" t="s">
        <v>47</v>
      </c>
      <c r="C34" s="17" t="str">
        <f>VLOOKUP(B34,'[1]EJECUCIÓN 2026'!$D:$CZ,3,FALSE)</f>
        <v>Contrato de Prestacion De Servicios Profesionales</v>
      </c>
      <c r="D34" s="9" t="str">
        <f>VLOOKUP(B34,'[1]EJECUCIÓN 2026'!$D:$CZ,5,FALSE)</f>
        <v>JULIO ENRIQUE MEDRANIO OLIER</v>
      </c>
      <c r="E34" s="10" t="str">
        <f>VLOOKUP(B34,'[1]EJECUCIÓN 2026'!$D:$CZ,18,FALSE)</f>
        <v>COLOMBIA</v>
      </c>
      <c r="F34" s="10" t="str">
        <f>VLOOKUP(B34,'[1]EJECUCIÓN 2026'!$D:$CZ,17,FALSE)</f>
        <v>CARTAGENA DE INDIAS</v>
      </c>
      <c r="G34" s="10" t="str">
        <f>VLOOKUP(B34,'[1]EJECUCIÓN 2026'!$D:$CZ,15,FALSE)</f>
        <v>CONTADOR PUBLICO</v>
      </c>
      <c r="H34" s="10" t="s">
        <v>339</v>
      </c>
      <c r="I34" s="10" t="str">
        <f>VLOOKUP(B34,'[1]EJECUCIÓN 2026'!$D:$CZ,27,FALSE)</f>
        <v>Dirección Administrativa y Financiera</v>
      </c>
      <c r="J34" s="15" t="s">
        <v>13</v>
      </c>
      <c r="K34" s="20">
        <v>6016258480</v>
      </c>
      <c r="L34" s="10" t="str">
        <f>VLOOKUP(B34,'[1]EJECUCIÓN 2026'!$D:$CZ,23,FALSE)</f>
        <v>Titulo profesional + titulo especializacion de 22 meses de experiencia profesional a 32 meses de experiencia profesional (Resolución 861 de 2025)</v>
      </c>
      <c r="M34" s="16" t="str">
        <f>VLOOKUP(B34,'[1]EJECUCIÓN 2026'!$D:$CZ,24,FALSE)</f>
        <v>EL/LA CONTRATISTA se obliga a prestar a la Dirección Administrativa y Financiera Grupo Interno de Trabajo de Apoyo Financiero y Presupuestal (GITAFyP), con plena autonomía técnica y administrativa y por sus propios medios, servicios profesionales especializados de apoyo técnico, orientados al análisis, validación y seguimiento de la información contable, así como al acompañamiento técnico en los procesos de preparación, consolidación y reporte de información financiera, incluyendo
la verificación de consistencia de los estados financieros y reportes contables.</v>
      </c>
      <c r="N34" s="12">
        <f>VLOOKUP(B34,'[1]EJECUCIÓN 2026'!$D:$CZ,37,FALSE)</f>
        <v>7274948</v>
      </c>
      <c r="O34" s="11">
        <f>VLOOKUP(B34,'[1]EJECUCIÓN 2026'!$D:$CZ,31,FALSE)</f>
        <v>46029</v>
      </c>
      <c r="P34" s="11">
        <f>VLOOKUP(B34,'[1]EJECUCIÓN 2026'!$D:$CZ,32,FALSE)</f>
        <v>46030</v>
      </c>
      <c r="Q34" s="11">
        <f>VLOOKUP(B34,'[1]EJECUCIÓN 2026'!$D:$CZ,33,FALSE)</f>
        <v>46210</v>
      </c>
      <c r="R34" s="10" t="str">
        <f>VLOOKUP(B34,'[1]EJECUCIÓN 2026'!$D:$CZ,95,FALSE)</f>
        <v>En Ejecucion</v>
      </c>
      <c r="S34" s="13" t="str">
        <f>VLOOKUP(B34,'[1]EJECUCIÓN 2026'!$D:$CZ,94,FALSE)</f>
        <v>https://community.secop.gov.co/Public/Tendering/OpportunityDetail/Index?noticeUID=CO1.NTC.9412156&amp;isFromPublicArea=True&amp;isModal=true&amp;asPopupView=true</v>
      </c>
    </row>
    <row r="35" spans="2:19" ht="96" x14ac:dyDescent="0.2">
      <c r="B35" s="8" t="s">
        <v>48</v>
      </c>
      <c r="C35" s="17" t="str">
        <f>VLOOKUP(B35,'[1]EJECUCIÓN 2026'!$D:$CZ,3,FALSE)</f>
        <v>Contrato de Prestacion De Servicios Profesionales</v>
      </c>
      <c r="D35" s="9" t="str">
        <f>VLOOKUP(B35,'[1]EJECUCIÓN 2026'!$D:$CZ,5,FALSE)</f>
        <v>DIANA ESPERANZA CHAVARRO PEREZ
CEDIDO A:
MIGUEL ANGEL VELA MEDINA</v>
      </c>
      <c r="E35" s="10" t="str">
        <f>VLOOKUP(B35,'[1]EJECUCIÓN 2026'!$D:$CZ,18,FALSE)</f>
        <v>COLOMBIA</v>
      </c>
      <c r="F35" s="10" t="str">
        <f>VLOOKUP(B35,'[1]EJECUCIÓN 2026'!$D:$CZ,17,FALSE)</f>
        <v>IBAGUE</v>
      </c>
      <c r="G35" s="10" t="str">
        <f>VLOOKUP(B35,'[1]EJECUCIÓN 2026'!$D:$CZ,15,FALSE)</f>
        <v>COMUNICADOR SOCIAL - PERIODISTA</v>
      </c>
      <c r="H35" s="10" t="s">
        <v>339</v>
      </c>
      <c r="I35" s="10" t="str">
        <f>VLOOKUP(B35,'[1]EJECUCIÓN 2026'!$D:$CZ,27,FALSE)</f>
        <v>Dirección de Talento Humano</v>
      </c>
      <c r="J35" s="15" t="s">
        <v>13</v>
      </c>
      <c r="K35" s="20">
        <v>6016258480</v>
      </c>
      <c r="L35" s="10" t="str">
        <f>VLOOKUP(B35,'[1]EJECUCIÓN 2026'!$D:$CZ,23,FALSE)</f>
        <v>Titulo profesional + titulo especializacion de 22 meses de experiencia profesional a 32 meses de experiencia profesional (Resolución 861 de 2025)</v>
      </c>
      <c r="M35" s="16" t="str">
        <f>VLOOKUP(B35,'[1]EJECUCIÓN 2026'!$D:$CZ,24,FALSE)</f>
        <v>El CONTRATISTA se obliga a prestar a la ENTIDAD, con plena autonomía, técnica y administrativa los servicios profesionales especializados, brindando apoyo y acompañamiento a las actividades relacionadas con el proceso de gestión de Talento Humano de la Entidad en temas asociados al Plan Estratégico de Talento Humano, situaciones administrativas, gestión de integridad, clima, cultura y comunicación organizacional, de conformidad con los procedimientos definidos por el Ministerio y las normas.</v>
      </c>
      <c r="N35" s="12">
        <f>VLOOKUP(B35,'[1]EJECUCIÓN 2026'!$D:$CZ,37,FALSE)</f>
        <v>7500000</v>
      </c>
      <c r="O35" s="11">
        <f>VLOOKUP(B35,'[1]EJECUCIÓN 2026'!$D:$CZ,31,FALSE)</f>
        <v>46030</v>
      </c>
      <c r="P35" s="11">
        <f>VLOOKUP(B35,'[1]EJECUCIÓN 2026'!$D:$CZ,32,FALSE)</f>
        <v>46031</v>
      </c>
      <c r="Q35" s="11">
        <f>VLOOKUP(B35,'[1]EJECUCIÓN 2026'!$D:$CZ,33,FALSE)</f>
        <v>46211</v>
      </c>
      <c r="R35" s="10" t="str">
        <f>VLOOKUP(B35,'[1]EJECUCIÓN 2026'!$D:$CZ,95,FALSE)</f>
        <v>En Ejecucion</v>
      </c>
      <c r="S35" s="13" t="str">
        <f>VLOOKUP(B35,'[1]EJECUCIÓN 2026'!$D:$CZ,94,FALSE)</f>
        <v>https://community.secop.gov.co/Public/Tendering/OpportunityDetail/Index?noticeUID=CO1.NTC.9417780&amp;isFromPublicArea=True&amp;isModal=true&amp;asPopupView=true</v>
      </c>
    </row>
    <row r="36" spans="2:19" ht="96" x14ac:dyDescent="0.2">
      <c r="B36" s="8" t="s">
        <v>49</v>
      </c>
      <c r="C36" s="17" t="str">
        <f>VLOOKUP(B36,'[1]EJECUCIÓN 2026'!$D:$CZ,3,FALSE)</f>
        <v>Contrato de Prestacion De Servicios Profesionales</v>
      </c>
      <c r="D36" s="9" t="str">
        <f>VLOOKUP(B36,'[1]EJECUCIÓN 2026'!$D:$CZ,5,FALSE)</f>
        <v>LUZ DARY LASO MONSALVE</v>
      </c>
      <c r="E36" s="10" t="str">
        <f>VLOOKUP(B36,'[1]EJECUCIÓN 2026'!$D:$CZ,18,FALSE)</f>
        <v>COLOMBIA</v>
      </c>
      <c r="F36" s="10" t="str">
        <f>VLOOKUP(B36,'[1]EJECUCIÓN 2026'!$D:$CZ,17,FALSE)</f>
        <v>COVARACHIA</v>
      </c>
      <c r="G36" s="10" t="str">
        <f>VLOOKUP(B36,'[1]EJECUCIÓN 2026'!$D:$CZ,15,FALSE)</f>
        <v xml:space="preserve">PSICOLOGO </v>
      </c>
      <c r="H36" s="10" t="s">
        <v>339</v>
      </c>
      <c r="I36" s="10" t="str">
        <f>VLOOKUP(B36,'[1]EJECUCIÓN 2026'!$D:$CZ,27,FALSE)</f>
        <v>Dirección de Talento Humano</v>
      </c>
      <c r="J36" s="15" t="s">
        <v>13</v>
      </c>
      <c r="K36" s="20">
        <v>6016258480</v>
      </c>
      <c r="L36" s="10" t="str">
        <f>VLOOKUP(B36,'[1]EJECUCIÓN 2026'!$D:$CZ,23,FALSE)</f>
        <v>Titulo profesional + titulo especializacion de 0 meses de experiencia profesional a 22 meses de experiencia profesional (Resolución 861 de 2025)</v>
      </c>
      <c r="M36" s="16" t="str">
        <f>VLOOKUP(B36,'[1]EJECUCIÓN 2026'!$D:$CZ,24,FALSE)</f>
        <v>EL CONTRATISTA se obliga a prestar a la ENTIDAD con plena autonomía, técnica y administrativa los servicios profesionales especializados a la Dirección de Talento Humano brindando apoyo y gestión en el trámite de asuntos relacionados con el proceso de ingreso y retiro al Ministerio, así mismo respecto de situaciones administrativas que se presentan en la fase de permanencia en el servicio público, de conformidad con las funciones, procesos y procedimientos definidos por el Ministerio.</v>
      </c>
      <c r="N36" s="12">
        <f>VLOOKUP(B36,'[1]EJECUCIÓN 2026'!$D:$CZ,37,FALSE)</f>
        <v>6365400</v>
      </c>
      <c r="O36" s="11">
        <f>VLOOKUP(B36,'[1]EJECUCIÓN 2026'!$D:$CZ,31,FALSE)</f>
        <v>46030</v>
      </c>
      <c r="P36" s="11">
        <f>VLOOKUP(B36,'[1]EJECUCIÓN 2026'!$D:$CZ,32,FALSE)</f>
        <v>46031</v>
      </c>
      <c r="Q36" s="11">
        <f>VLOOKUP(B36,'[1]EJECUCIÓN 2026'!$D:$CZ,33,FALSE)</f>
        <v>46211</v>
      </c>
      <c r="R36" s="10" t="str">
        <f>VLOOKUP(B36,'[1]EJECUCIÓN 2026'!$D:$CZ,95,FALSE)</f>
        <v>En Ejecucion</v>
      </c>
      <c r="S36" s="13" t="str">
        <f>VLOOKUP(B36,'[1]EJECUCIÓN 2026'!$D:$CZ,94,FALSE)</f>
        <v>https://community.secop.gov.co/Public/Tendering/OpportunityDetail/Index?noticeUID=CO1.NTC.9417697&amp;isFromPublicArea=True&amp;isModal=true&amp;asPopupView=true</v>
      </c>
    </row>
    <row r="37" spans="2:19" ht="84" x14ac:dyDescent="0.2">
      <c r="B37" s="8" t="s">
        <v>50</v>
      </c>
      <c r="C37" s="17" t="str">
        <f>VLOOKUP(B37,'[1]EJECUCIÓN 2026'!$D:$CZ,3,FALSE)</f>
        <v>Contrato de Prestacion De Servicios Profesionales</v>
      </c>
      <c r="D37" s="9" t="str">
        <f>VLOOKUP(B37,'[1]EJECUCIÓN 2026'!$D:$CZ,5,FALSE)</f>
        <v>ALEJANDRO ESTEBAN LOPEZ VILLOTA</v>
      </c>
      <c r="E37" s="10" t="str">
        <f>VLOOKUP(B37,'[1]EJECUCIÓN 2026'!$D:$CZ,18,FALSE)</f>
        <v>COLOMBIA</v>
      </c>
      <c r="F37" s="10" t="str">
        <f>VLOOKUP(B37,'[1]EJECUCIÓN 2026'!$D:$CZ,17,FALSE)</f>
        <v>PASTO</v>
      </c>
      <c r="G37" s="10" t="str">
        <f>VLOOKUP(B37,'[1]EJECUCIÓN 2026'!$D:$CZ,15,FALSE)</f>
        <v>ABOGADO</v>
      </c>
      <c r="H37" s="10" t="s">
        <v>339</v>
      </c>
      <c r="I37" s="10" t="str">
        <f>VLOOKUP(B37,'[1]EJECUCIÓN 2026'!$D:$CZ,27,FALSE)</f>
        <v>Despacho del Ministro</v>
      </c>
      <c r="J37" s="15" t="s">
        <v>13</v>
      </c>
      <c r="K37" s="20">
        <v>6016258480</v>
      </c>
      <c r="L37" s="10" t="str">
        <f>VLOOKUP(B37,'[1]EJECUCIÓN 2026'!$D:$CZ,23,FALSE)</f>
        <v>Titulo profesional + titulo especializacion de 33 o mas meses de experiencia profesional (Resolución 861 de 2025)</v>
      </c>
      <c r="M37" s="16" t="str">
        <f>VLOOKUP(B37,'[1]EJECUCIÓN 2026'!$D:$CZ,24,FALSE)</f>
        <v>El CONTRATISTA se obliga a prestar a la ENTIDAD, con plena autonomía técnica y administrativa y por sus propios medios los servicios profesionales especializados de carácter jurídico, orientados a apoyar integralmente al Despacho Ministerial del Ministerio de Ciencia, Tecnología e Innovación en el análisis, revisión, preparación y seguimiento de asuntos jurídicos estratégicos, requeridos para el adecuado ejercicio de sus funciones.</v>
      </c>
      <c r="N37" s="12">
        <f>VLOOKUP(B37,'[1]EJECUCIÓN 2026'!$D:$CZ,37,FALSE)</f>
        <v>11000000</v>
      </c>
      <c r="O37" s="11">
        <f>VLOOKUP(B37,'[1]EJECUCIÓN 2026'!$D:$CZ,31,FALSE)</f>
        <v>46030</v>
      </c>
      <c r="P37" s="11">
        <f>VLOOKUP(B37,'[1]EJECUCIÓN 2026'!$D:$CZ,32,FALSE)</f>
        <v>46030</v>
      </c>
      <c r="Q37" s="11">
        <f>VLOOKUP(B37,'[1]EJECUCIÓN 2026'!$D:$CZ,33,FALSE)</f>
        <v>46210</v>
      </c>
      <c r="R37" s="10" t="str">
        <f>VLOOKUP(B37,'[1]EJECUCIÓN 2026'!$D:$CZ,95,FALSE)</f>
        <v>En Ejecucion</v>
      </c>
      <c r="S37" s="13" t="str">
        <f>VLOOKUP(B37,'[1]EJECUCIÓN 2026'!$D:$CZ,94,FALSE)</f>
        <v>https://community.secop.gov.co/Public/Tendering/OpportunityDetail/Index?noticeUID=CO1.NTC.9418342&amp;isFromPublicArea=True&amp;isModal=true&amp;asPopupView=true</v>
      </c>
    </row>
    <row r="38" spans="2:19" ht="96" x14ac:dyDescent="0.2">
      <c r="B38" s="8" t="s">
        <v>51</v>
      </c>
      <c r="C38" s="17" t="str">
        <f>VLOOKUP(B38,'[1]EJECUCIÓN 2026'!$D:$CZ,3,FALSE)</f>
        <v>Contrato de Prestacion De Servicios Profesionales</v>
      </c>
      <c r="D38" s="9" t="str">
        <f>VLOOKUP(B38,'[1]EJECUCIÓN 2026'!$D:$CZ,5,FALSE)</f>
        <v>JUAN DAVID BALLEN GAMBOA</v>
      </c>
      <c r="E38" s="10" t="str">
        <f>VLOOKUP(B38,'[1]EJECUCIÓN 2026'!$D:$CZ,18,FALSE)</f>
        <v>COLOMBIA</v>
      </c>
      <c r="F38" s="10" t="str">
        <f>VLOOKUP(B38,'[1]EJECUCIÓN 2026'!$D:$CZ,17,FALSE)</f>
        <v>POPAYAN</v>
      </c>
      <c r="G38" s="10" t="str">
        <f>VLOOKUP(B38,'[1]EJECUCIÓN 2026'!$D:$CZ,15,FALSE)</f>
        <v>PROFESIONAL EN GOBIERNO Y RELACIONES INTERNACIONALES</v>
      </c>
      <c r="H38" s="10" t="s">
        <v>339</v>
      </c>
      <c r="I38" s="10" t="str">
        <f>VLOOKUP(B38,'[1]EJECUCIÓN 2026'!$D:$CZ,27,FALSE)</f>
        <v>Despacho del Ministro</v>
      </c>
      <c r="J38" s="15" t="s">
        <v>13</v>
      </c>
      <c r="K38" s="20">
        <v>6016258480</v>
      </c>
      <c r="L38" s="10" t="str">
        <f>VLOOKUP(B38,'[1]EJECUCIÓN 2026'!$D:$CZ,23,FALSE)</f>
        <v>Titulo profesional + titulo especializacion de 22 meses de experiencia profesional a 32 meses de experiencia profesional (Resolución 861 de 2025)</v>
      </c>
      <c r="M38" s="16" t="str">
        <f>VLOOKUP(B38,'[1]EJECUCIÓN 2026'!$D:$CZ,24,FALSE)</f>
        <v>El CONTRATISTA se obliga prestar a la Entidad, con plena autonomía, técnica y administrativa los servicios profesionales especializados al Despacho del Ministerio de Ciencia, Tecnología e Innovación para apoyar la articulación y el acompañamiento técnico de las iniciativas de cooperación bilateral en Ciencia, Tecnología e Innovación con países del continente africano, contribuyendo a la coherencia de las agendas institucionales y al fortalecimiento del diálogo político-técnico del Ministerio.</v>
      </c>
      <c r="N38" s="12">
        <f>VLOOKUP(B38,'[1]EJECUCIÓN 2026'!$D:$CZ,37,FALSE)</f>
        <v>8500000</v>
      </c>
      <c r="O38" s="11">
        <f>VLOOKUP(B38,'[1]EJECUCIÓN 2026'!$D:$CZ,31,FALSE)</f>
        <v>46030</v>
      </c>
      <c r="P38" s="11">
        <f>VLOOKUP(B38,'[1]EJECUCIÓN 2026'!$D:$CZ,32,FALSE)</f>
        <v>46036</v>
      </c>
      <c r="Q38" s="11">
        <f>VLOOKUP(B38,'[1]EJECUCIÓN 2026'!$D:$CZ,33,FALSE)</f>
        <v>46216</v>
      </c>
      <c r="R38" s="10" t="str">
        <f>VLOOKUP(B38,'[1]EJECUCIÓN 2026'!$D:$CZ,95,FALSE)</f>
        <v>En Ejecucion</v>
      </c>
      <c r="S38" s="13" t="str">
        <f>VLOOKUP(B38,'[1]EJECUCIÓN 2026'!$D:$CZ,94,FALSE)</f>
        <v>https://community.secop.gov.co/Public/Tendering/OpportunityDetail/Index?noticeUID=CO1.NTC.9418624&amp;isFromPublicArea=True&amp;isModal=true&amp;asPopupView=true</v>
      </c>
    </row>
    <row r="39" spans="2:19" ht="132" x14ac:dyDescent="0.2">
      <c r="B39" s="8" t="s">
        <v>52</v>
      </c>
      <c r="C39" s="17" t="str">
        <f>VLOOKUP(B39,'[1]EJECUCIÓN 2026'!$D:$CZ,3,FALSE)</f>
        <v>Contrato de Prestacion De Servicios Profesionales</v>
      </c>
      <c r="D39" s="9" t="str">
        <f>VLOOKUP(B39,'[1]EJECUCIÓN 2026'!$D:$CZ,5,FALSE)</f>
        <v>ZULLY BRIGITTE AGUDELO RICO</v>
      </c>
      <c r="E39" s="10" t="str">
        <f>VLOOKUP(B39,'[1]EJECUCIÓN 2026'!$D:$CZ,18,FALSE)</f>
        <v>COLOMBIA</v>
      </c>
      <c r="F39" s="10" t="str">
        <f>VLOOKUP(B39,'[1]EJECUCIÓN 2026'!$D:$CZ,17,FALSE)</f>
        <v>CHIA</v>
      </c>
      <c r="G39" s="10" t="str">
        <f>VLOOKUP(B39,'[1]EJECUCIÓN 2026'!$D:$CZ,15,FALSE)</f>
        <v>ABOGADO</v>
      </c>
      <c r="H39" s="10" t="s">
        <v>339</v>
      </c>
      <c r="I39" s="10" t="str">
        <f>VLOOKUP(B39,'[1]EJECUCIÓN 2026'!$D:$CZ,27,FALSE)</f>
        <v>Dirección Administrativa y Financiera</v>
      </c>
      <c r="J39" s="15" t="s">
        <v>13</v>
      </c>
      <c r="K39" s="20">
        <v>6016258480</v>
      </c>
      <c r="L39" s="10" t="str">
        <f>VLOOKUP(B39,'[1]EJECUCIÓN 2026'!$D:$CZ,23,FALSE)</f>
        <v>Titulo profesional de 0 a 21 mas meses de experiencia profesional (Resolución 861 de 2025)</v>
      </c>
      <c r="M39" s="16" t="str">
        <f>VLOOKUP(B39,'[1]EJECUCIÓN 2026'!$D:$CZ,24,FALSE)</f>
        <v>El/la contratista se obliga a prestar a la entidad, con plena autonomía, técnica y
administrativa, los servicios profesionales como apoyo a la supervisión de los contratos,
convenios u órdenes de compra que le sean asignados, atender los temas
administrativos, operativos y logísticos del proceso de gestión administrativa a cargo del
grupo interno de trabajo de apoyo logístico y documental de la dirección administrativa
y financiera.</v>
      </c>
      <c r="N39" s="12">
        <f>VLOOKUP(B39,'[1]EJECUCIÓN 2026'!$D:$CZ,37,FALSE)</f>
        <v>4500000</v>
      </c>
      <c r="O39" s="11">
        <f>VLOOKUP(B39,'[1]EJECUCIÓN 2026'!$D:$CZ,31,FALSE)</f>
        <v>46030</v>
      </c>
      <c r="P39" s="11">
        <f>VLOOKUP(B39,'[1]EJECUCIÓN 2026'!$D:$CZ,32,FALSE)</f>
        <v>46031</v>
      </c>
      <c r="Q39" s="11">
        <f>VLOOKUP(B39,'[1]EJECUCIÓN 2026'!$D:$CZ,33,FALSE)</f>
        <v>46211</v>
      </c>
      <c r="R39" s="10" t="str">
        <f>VLOOKUP(B39,'[1]EJECUCIÓN 2026'!$D:$CZ,95,FALSE)</f>
        <v>En Ejecucion</v>
      </c>
      <c r="S39" s="13" t="str">
        <f>VLOOKUP(B39,'[1]EJECUCIÓN 2026'!$D:$CZ,94,FALSE)</f>
        <v>https://community.secop.gov.co/Public/Tendering/OpportunityDetail/Index?noticeUID=CO1.NTC.9418802&amp;isFromPublicArea=True&amp;isModal=true&amp;asPopupView=true</v>
      </c>
    </row>
    <row r="40" spans="2:19" ht="96" x14ac:dyDescent="0.2">
      <c r="B40" s="8" t="s">
        <v>53</v>
      </c>
      <c r="C40" s="17" t="str">
        <f>VLOOKUP(B40,'[1]EJECUCIÓN 2026'!$D:$CZ,3,FALSE)</f>
        <v>Contrato de Prestacion De Servicios Profesionales</v>
      </c>
      <c r="D40" s="9" t="str">
        <f>VLOOKUP(B40,'[1]EJECUCIÓN 2026'!$D:$CZ,5,FALSE)</f>
        <v>CATALINA DEL CARMEN HERNANDEZ CORDOBA</v>
      </c>
      <c r="E40" s="10" t="str">
        <f>VLOOKUP(B40,'[1]EJECUCIÓN 2026'!$D:$CZ,18,FALSE)</f>
        <v>COLOMBIA</v>
      </c>
      <c r="F40" s="10" t="str">
        <f>VLOOKUP(B40,'[1]EJECUCIÓN 2026'!$D:$CZ,17,FALSE)</f>
        <v>PASTO</v>
      </c>
      <c r="G40" s="10" t="str">
        <f>VLOOKUP(B40,'[1]EJECUCIÓN 2026'!$D:$CZ,15,FALSE)</f>
        <v>ABOGADO</v>
      </c>
      <c r="H40" s="10" t="s">
        <v>339</v>
      </c>
      <c r="I40" s="10" t="str">
        <f>VLOOKUP(B40,'[1]EJECUCIÓN 2026'!$D:$CZ,27,FALSE)</f>
        <v>Oficina Asesora Jurídica</v>
      </c>
      <c r="J40" s="15" t="s">
        <v>13</v>
      </c>
      <c r="K40" s="20">
        <v>6016258480</v>
      </c>
      <c r="L40" s="10" t="str">
        <f>VLOOKUP(B40,'[1]EJECUCIÓN 2026'!$D:$CZ,23,FALSE)</f>
        <v>Titulo profesional + titulo especializacion de 22 meses de experiencia profesional a 32 meses de experiencia profesional (Resolución 861 de 2025)</v>
      </c>
      <c r="M40" s="16" t="str">
        <f>VLOOKUP(B40,'[1]EJECUCIÓN 2026'!$D:$CZ,24,FALSE)</f>
        <v>LA CONTRATISTA se obliga a prestar a la ENTIDAD, con plena autonomía, técnica y administrativa, sus servicios profesionales especializados en la Oficina Asesora Jurídica del Ministerio de Ciencia, Tecnología e Innovación, brindando apoyo en el análisis y estudio de los asuntos asignados, en la proyección de respuestas a acciones de tutela, conceptos jurídicos y demás documentos relacionados con las funciones atribuidas en el marco de las competencias de la dependencia.</v>
      </c>
      <c r="N40" s="12">
        <f>VLOOKUP(B40,'[1]EJECUCIÓN 2026'!$D:$CZ,37,FALSE)</f>
        <v>8000000</v>
      </c>
      <c r="O40" s="11">
        <f>VLOOKUP(B40,'[1]EJECUCIÓN 2026'!$D:$CZ,31,FALSE)</f>
        <v>46030</v>
      </c>
      <c r="P40" s="11">
        <f>VLOOKUP(B40,'[1]EJECUCIÓN 2026'!$D:$CZ,32,FALSE)</f>
        <v>46031</v>
      </c>
      <c r="Q40" s="11">
        <f>VLOOKUP(B40,'[1]EJECUCIÓN 2026'!$D:$CZ,33,FALSE)</f>
        <v>46211</v>
      </c>
      <c r="R40" s="10" t="str">
        <f>VLOOKUP(B40,'[1]EJECUCIÓN 2026'!$D:$CZ,95,FALSE)</f>
        <v>En Ejecucion</v>
      </c>
      <c r="S40" s="13" t="str">
        <f>VLOOKUP(B40,'[1]EJECUCIÓN 2026'!$D:$CZ,94,FALSE)</f>
        <v>https://community.secop.gov.co/Public/Tendering/OpportunityDetail/Index?noticeUID=CO1.NTC.9420297&amp;isFromPublicArea=True&amp;isModal=true&amp;asPopupView=true</v>
      </c>
    </row>
    <row r="41" spans="2:19" ht="132" x14ac:dyDescent="0.2">
      <c r="B41" s="8" t="s">
        <v>54</v>
      </c>
      <c r="C41" s="17" t="str">
        <f>VLOOKUP(B41,'[1]EJECUCIÓN 2026'!$D:$CZ,3,FALSE)</f>
        <v>Contrato de Prestacion De Servicios Profesionales</v>
      </c>
      <c r="D41" s="9" t="str">
        <f>VLOOKUP(B41,'[1]EJECUCIÓN 2026'!$D:$CZ,5,FALSE)</f>
        <v>JADIR LEONARDO ALARCON GUZMAN</v>
      </c>
      <c r="E41" s="10" t="str">
        <f>VLOOKUP(B41,'[1]EJECUCIÓN 2026'!$D:$CZ,18,FALSE)</f>
        <v>COLOMBIA</v>
      </c>
      <c r="F41" s="10" t="str">
        <f>VLOOKUP(B41,'[1]EJECUCIÓN 2026'!$D:$CZ,17,FALSE)</f>
        <v>BOGOTA D.C.</v>
      </c>
      <c r="G41" s="10" t="str">
        <f>VLOOKUP(B41,'[1]EJECUCIÓN 2026'!$D:$CZ,15,FALSE)</f>
        <v xml:space="preserve">INGENIERO INDUSTRIAL	</v>
      </c>
      <c r="H41" s="10" t="s">
        <v>339</v>
      </c>
      <c r="I41" s="10" t="str">
        <f>VLOOKUP(B41,'[1]EJECUCIÓN 2026'!$D:$CZ,27,FALSE)</f>
        <v>Dirección Administrativa y Financiera</v>
      </c>
      <c r="J41" s="15" t="s">
        <v>13</v>
      </c>
      <c r="K41" s="20">
        <v>6016258480</v>
      </c>
      <c r="L41" s="10" t="str">
        <f>VLOOKUP(B41,'[1]EJECUCIÓN 2026'!$D:$CZ,23,FALSE)</f>
        <v>Titulo profesional + titulo especializacion de 0 meses de experiencia profesional a 22 meses de experiencia profesional (Resolución 861 de 2025)</v>
      </c>
      <c r="M41" s="16" t="str">
        <f>VLOOKUP(B41,'[1]EJECUCIÓN 2026'!$D:$CZ,24,FALSE)</f>
        <v>El/la contratista se obliga a prestar a la entidad, con plena autonomía, técnica y
administrativa por sus propios medios, los servicios como profesional especializado para
prestar apoyo a la supervisión en los procesos de contratación de bienes y servicios que
le sean asignados en sus diferentes etapas y atender los temas administrativos,
operativos y logísticos del proceso de Gestión Administrativa a cargo del Grupo Interno
de Trabajo de Apoyo Logístico y Documental.</v>
      </c>
      <c r="N41" s="12">
        <f>VLOOKUP(B41,'[1]EJECUCIÓN 2026'!$D:$CZ,37,FALSE)</f>
        <v>6000000</v>
      </c>
      <c r="O41" s="11">
        <f>VLOOKUP(B41,'[1]EJECUCIÓN 2026'!$D:$CZ,31,FALSE)</f>
        <v>46030</v>
      </c>
      <c r="P41" s="11">
        <f>VLOOKUP(B41,'[1]EJECUCIÓN 2026'!$D:$CZ,32,FALSE)</f>
        <v>46031</v>
      </c>
      <c r="Q41" s="11">
        <f>VLOOKUP(B41,'[1]EJECUCIÓN 2026'!$D:$CZ,33,FALSE)</f>
        <v>46211</v>
      </c>
      <c r="R41" s="10" t="str">
        <f>VLOOKUP(B41,'[1]EJECUCIÓN 2026'!$D:$CZ,95,FALSE)</f>
        <v>En Ejecucion</v>
      </c>
      <c r="S41" s="13" t="str">
        <f>VLOOKUP(B41,'[1]EJECUCIÓN 2026'!$D:$CZ,94,FALSE)</f>
        <v>https://community.secop.gov.co/Public/Tendering/OpportunityDetail/Index?noticeUID=CO1.NTC.9420613&amp;isFromPublicArea=True&amp;isModal=true&amp;asPopupView=true</v>
      </c>
    </row>
    <row r="42" spans="2:19" ht="72" x14ac:dyDescent="0.2">
      <c r="B42" s="8" t="s">
        <v>55</v>
      </c>
      <c r="C42" s="17" t="str">
        <f>VLOOKUP(B42,'[1]EJECUCIÓN 2026'!$D:$CZ,3,FALSE)</f>
        <v>Contrato de Prestacion De Servicios Profesionales</v>
      </c>
      <c r="D42" s="9" t="str">
        <f>VLOOKUP(B42,'[1]EJECUCIÓN 2026'!$D:$CZ,5,FALSE)</f>
        <v>DILMER JAVIER PINTO ARIZA</v>
      </c>
      <c r="E42" s="10" t="str">
        <f>VLOOKUP(B42,'[1]EJECUCIÓN 2026'!$D:$CZ,18,FALSE)</f>
        <v>COLOMBIA</v>
      </c>
      <c r="F42" s="10" t="str">
        <f>VLOOKUP(B42,'[1]EJECUCIÓN 2026'!$D:$CZ,17,FALSE)</f>
        <v>CUCUTA</v>
      </c>
      <c r="G42" s="10" t="str">
        <f>VLOOKUP(B42,'[1]EJECUCIÓN 2026'!$D:$CZ,15,FALSE)</f>
        <v>POLITOLOGO(A) ¿ PROFESIONAL EN CIENCIA POLITICA Y GOBIERNO</v>
      </c>
      <c r="H42" s="10" t="s">
        <v>339</v>
      </c>
      <c r="I42" s="10" t="str">
        <f>VLOOKUP(B42,'[1]EJECUCIÓN 2026'!$D:$CZ,27,FALSE)</f>
        <v>Despacho del Ministro</v>
      </c>
      <c r="J42" s="15" t="s">
        <v>13</v>
      </c>
      <c r="K42" s="20">
        <v>6016258480</v>
      </c>
      <c r="L42" s="10" t="str">
        <f>VLOOKUP(B42,'[1]EJECUCIÓN 2026'!$D:$CZ,23,FALSE)</f>
        <v>Titulo profesional de 0 a 21 mas meses de experiencia profesional (Resolución 861 de 2025)</v>
      </c>
      <c r="M42" s="16" t="str">
        <f>VLOOKUP(B42,'[1]EJECUCIÓN 2026'!$D:$CZ,24,FALSE)</f>
        <v>EL CONTRATISTA se obliga a prestar a LA ENTIDAD con plena autonomía, técnica y administrativa, los servicios profesionales al Despacho del Ministerio de Ciencia, Tecnología e Innovación para apoyar de manera transversal las actividades relacionadas con la cooperación internacional, asuntos multilaterales y gestión administrativa asociada</v>
      </c>
      <c r="N42" s="12">
        <f>VLOOKUP(B42,'[1]EJECUCIÓN 2026'!$D:$CZ,37,FALSE)</f>
        <v>4509520</v>
      </c>
      <c r="O42" s="11">
        <f>VLOOKUP(B42,'[1]EJECUCIÓN 2026'!$D:$CZ,31,FALSE)</f>
        <v>46030</v>
      </c>
      <c r="P42" s="11">
        <f>VLOOKUP(B42,'[1]EJECUCIÓN 2026'!$D:$CZ,32,FALSE)</f>
        <v>46036</v>
      </c>
      <c r="Q42" s="11">
        <f>VLOOKUP(B42,'[1]EJECUCIÓN 2026'!$D:$CZ,33,FALSE)</f>
        <v>46216</v>
      </c>
      <c r="R42" s="10" t="str">
        <f>VLOOKUP(B42,'[1]EJECUCIÓN 2026'!$D:$CZ,95,FALSE)</f>
        <v>En Ejecucion</v>
      </c>
      <c r="S42" s="13" t="str">
        <f>VLOOKUP(B42,'[1]EJECUCIÓN 2026'!$D:$CZ,94,FALSE)</f>
        <v>https://community.secop.gov.co/Public/Tendering/OpportunityDetail/Index?noticeUID=CO1.NTC.9422405&amp;isFromPublicArea=True&amp;isModal=true&amp;asPopupView=true</v>
      </c>
    </row>
    <row r="43" spans="2:19" ht="120" x14ac:dyDescent="0.2">
      <c r="B43" s="8" t="s">
        <v>56</v>
      </c>
      <c r="C43" s="17" t="str">
        <f>VLOOKUP(B43,'[1]EJECUCIÓN 2026'!$D:$CZ,3,FALSE)</f>
        <v>Contrato de Prestacion De Servicios De Apoyo a La Gestion</v>
      </c>
      <c r="D43" s="9" t="str">
        <f>VLOOKUP(B43,'[1]EJECUCIÓN 2026'!$D:$CZ,5,FALSE)</f>
        <v>NICOLE CAROLAINE CASTAÑEDA CORTES</v>
      </c>
      <c r="E43" s="10" t="str">
        <f>VLOOKUP(B43,'[1]EJECUCIÓN 2026'!$D:$CZ,18,FALSE)</f>
        <v>COLOMBIA</v>
      </c>
      <c r="F43" s="10" t="str">
        <f>VLOOKUP(B43,'[1]EJECUCIÓN 2026'!$D:$CZ,17,FALSE)</f>
        <v>BOGOTA D.C.</v>
      </c>
      <c r="G43" s="10" t="str">
        <f>VLOOKUP(B43,'[1]EJECUCIÓN 2026'!$D:$CZ,15,FALSE)</f>
        <v>BACHILLER</v>
      </c>
      <c r="H43" s="10" t="s">
        <v>339</v>
      </c>
      <c r="I43" s="10" t="str">
        <f>VLOOKUP(B43,'[1]EJECUCIÓN 2026'!$D:$CZ,27,FALSE)</f>
        <v>Secretaría General</v>
      </c>
      <c r="J43" s="15" t="s">
        <v>13</v>
      </c>
      <c r="K43" s="20">
        <v>6016258480</v>
      </c>
      <c r="L43" s="10" t="str">
        <f>VLOOKUP(B43,'[1]EJECUCIÓN 2026'!$D:$CZ,23,FALSE)</f>
        <v>Titulo de tecnico de 0 a 12 meses de experiencia laboral (tecnico o tecnologo) o 24 meses de experiencia laboral relacionada (bachiller) (Resolución 861 de 2025)</v>
      </c>
      <c r="M43" s="16" t="str">
        <f>VLOOKUP(B43,'[1]EJECUCIÓN 2026'!$D:$CZ,24,FALSE)</f>
        <v>El CONTRATISTA se obliga a prestar a la ENTIDAD, con plena autonomía, técnica y administrativa los servicios de apoyo a la gestión a la Secretaría General del Ministerio de Ciencia, Tecnología e Innovación, en el proceso de orientación y servicio a la ciudadanía a través de los diferentes canales de atención dispuestos por la entidad, así como el trámite oportuno y radicación de las peticiones, quejas, reclamos, denuncias y sugerencias allegadas por los grupos de interés y de valor acorde con los procesos, procedimientos definidos,
las normas y políticas que regulan la materia.</v>
      </c>
      <c r="N43" s="12">
        <f>VLOOKUP(B43,'[1]EJECUCIÓN 2026'!$D:$CZ,37,FALSE)</f>
        <v>3084144</v>
      </c>
      <c r="O43" s="11">
        <f>VLOOKUP(B43,'[1]EJECUCIÓN 2026'!$D:$CZ,31,FALSE)</f>
        <v>46031</v>
      </c>
      <c r="P43" s="11">
        <f>VLOOKUP(B43,'[1]EJECUCIÓN 2026'!$D:$CZ,32,FALSE)</f>
        <v>46035</v>
      </c>
      <c r="Q43" s="11">
        <f>VLOOKUP(B43,'[1]EJECUCIÓN 2026'!$D:$CZ,33,FALSE)</f>
        <v>46215</v>
      </c>
      <c r="R43" s="10" t="str">
        <f>VLOOKUP(B43,'[1]EJECUCIÓN 2026'!$D:$CZ,95,FALSE)</f>
        <v>En Ejecucion</v>
      </c>
      <c r="S43" s="13" t="str">
        <f>VLOOKUP(B43,'[1]EJECUCIÓN 2026'!$D:$CZ,94,FALSE)</f>
        <v>https://community.secop.gov.co/Public/Tendering/OpportunityDetail/Index?noticeUID=CO1.NTC.9427476&amp;isFromPublicArea=True&amp;isModal=true&amp;asPopupView=true</v>
      </c>
    </row>
    <row r="44" spans="2:19" ht="96" x14ac:dyDescent="0.2">
      <c r="B44" s="8" t="s">
        <v>57</v>
      </c>
      <c r="C44" s="17" t="str">
        <f>VLOOKUP(B44,'[1]EJECUCIÓN 2026'!$D:$CZ,3,FALSE)</f>
        <v>Contrato de Prestacion De Servicios Profesionales</v>
      </c>
      <c r="D44" s="9" t="str">
        <f>VLOOKUP(B44,'[1]EJECUCIÓN 2026'!$D:$CZ,5,FALSE)</f>
        <v>JOHANA EMILSE SALAMANDRA CRUZ</v>
      </c>
      <c r="E44" s="10" t="str">
        <f>VLOOKUP(B44,'[1]EJECUCIÓN 2026'!$D:$CZ,18,FALSE)</f>
        <v>COLOMBIA</v>
      </c>
      <c r="F44" s="10" t="str">
        <f>VLOOKUP(B44,'[1]EJECUCIÓN 2026'!$D:$CZ,17,FALSE)</f>
        <v>BOGOTA D.C.</v>
      </c>
      <c r="G44" s="10" t="str">
        <f>VLOOKUP(B44,'[1]EJECUCIÓN 2026'!$D:$CZ,15,FALSE)</f>
        <v>TRABAJADOR SOCIAL</v>
      </c>
      <c r="H44" s="10" t="s">
        <v>339</v>
      </c>
      <c r="I44" s="10" t="str">
        <f>VLOOKUP(B44,'[1]EJECUCIÓN 2026'!$D:$CZ,27,FALSE)</f>
        <v>Secretaría General</v>
      </c>
      <c r="J44" s="15" t="s">
        <v>13</v>
      </c>
      <c r="K44" s="20">
        <v>6016258480</v>
      </c>
      <c r="L44" s="10" t="str">
        <f>VLOOKUP(B44,'[1]EJECUCIÓN 2026'!$D:$CZ,23,FALSE)</f>
        <v>Titulo profesional + titulo especializacion de 0 meses de experiencia profesional a 22 meses de experiencia profesional (Resolución 861 de 2025)</v>
      </c>
      <c r="M44" s="16" t="str">
        <f>VLOOKUP(B44,'[1]EJECUCIÓN 2026'!$D:$CZ,24,FALSE)</f>
        <v>El CONTRATISTA se obliga a prestar a la ENTIDAD, con plena autonomía, técnica y administrativa los servicios profesionales especializados a la Secretaría General del Ministerio de Ciencia, Tecnología e Innovación, a apoyar en el seguimiento y calidad de las peticiones, quejas, reclamos, denuncias y sugerencias allegadas por los grupos de interés y de valor acorde con los procesos y procedimientos definidos y las normas y políticas que regulan la materia.</v>
      </c>
      <c r="N44" s="12">
        <f>VLOOKUP(B44,'[1]EJECUCIÓN 2026'!$D:$CZ,37,FALSE)</f>
        <v>6895850</v>
      </c>
      <c r="O44" s="11">
        <f>VLOOKUP(B44,'[1]EJECUCIÓN 2026'!$D:$CZ,31,FALSE)</f>
        <v>46031</v>
      </c>
      <c r="P44" s="11">
        <f>VLOOKUP(B44,'[1]EJECUCIÓN 2026'!$D:$CZ,32,FALSE)</f>
        <v>46035</v>
      </c>
      <c r="Q44" s="11">
        <f>VLOOKUP(B44,'[1]EJECUCIÓN 2026'!$D:$CZ,33,FALSE)</f>
        <v>46215</v>
      </c>
      <c r="R44" s="10" t="str">
        <f>VLOOKUP(B44,'[1]EJECUCIÓN 2026'!$D:$CZ,95,FALSE)</f>
        <v>En Ejecucion</v>
      </c>
      <c r="S44" s="13" t="str">
        <f>VLOOKUP(B44,'[1]EJECUCIÓN 2026'!$D:$CZ,94,FALSE)</f>
        <v>https://community.secop.gov.co/Public/Tendering/OpportunityDetail/Index?noticeUID=CO1.NTC.9427139&amp;isFromPublicArea=True&amp;isModal=true&amp;asPopupView=true</v>
      </c>
    </row>
    <row r="45" spans="2:19" ht="120" x14ac:dyDescent="0.2">
      <c r="B45" s="8" t="s">
        <v>58</v>
      </c>
      <c r="C45" s="17" t="str">
        <f>VLOOKUP(B45,'[1]EJECUCIÓN 2026'!$D:$CZ,3,FALSE)</f>
        <v>Contrato de Prestacion De Servicios De Apoyo a La Gestion</v>
      </c>
      <c r="D45" s="9" t="str">
        <f>VLOOKUP(B45,'[1]EJECUCIÓN 2026'!$D:$CZ,5,FALSE)</f>
        <v>JUAN DAVID GUZMAN ZAMBRANO</v>
      </c>
      <c r="E45" s="10" t="str">
        <f>VLOOKUP(B45,'[1]EJECUCIÓN 2026'!$D:$CZ,18,FALSE)</f>
        <v>COLOMBIA</v>
      </c>
      <c r="F45" s="10" t="str">
        <f>VLOOKUP(B45,'[1]EJECUCIÓN 2026'!$D:$CZ,17,FALSE)</f>
        <v>BOGOTA D.C.</v>
      </c>
      <c r="G45" s="10" t="str">
        <f>VLOOKUP(B45,'[1]EJECUCIÓN 2026'!$D:$CZ,15,FALSE)</f>
        <v xml:space="preserve">SEMESTRES DE PSICOLOGO </v>
      </c>
      <c r="H45" s="10" t="s">
        <v>339</v>
      </c>
      <c r="I45" s="10" t="str">
        <f>VLOOKUP(B45,'[1]EJECUCIÓN 2026'!$D:$CZ,27,FALSE)</f>
        <v>Secretaría General</v>
      </c>
      <c r="J45" s="15" t="s">
        <v>13</v>
      </c>
      <c r="K45" s="20">
        <v>6016258480</v>
      </c>
      <c r="L45" s="10" t="str">
        <f>VLOOKUP(B45,'[1]EJECUCIÓN 2026'!$D:$CZ,23,FALSE)</f>
        <v>Titulo de tecnico de 0 a 12 meses de experiencia laboral (tecnico o tecnologo) o 24 meses de experiencia laboral relacionada (bachiller) (Resolución 861 de 2025)</v>
      </c>
      <c r="M45" s="16" t="str">
        <f>VLOOKUP(B45,'[1]EJECUCIÓN 2026'!$D:$CZ,24,FALSE)</f>
        <v>El CONTRATISTA se obliga a prestar a la ENTIDAD, con plena autonomía, técnica y administrativa los servicios de apoyo a la gestión a la Secretaría General del Ministerio de Ciencia, Tecnología e Innovación, en el proceso de orientación y servicio a la ciudadanía a través de los diferentes canales de atención dispuestos por la entidad, así como el trámite oportuno y radicación de las peticiones, quejas, reclamos, denuncias y sugerencias allegadas por los grupos de interés y de valor acorde con los procesos, procedimientos definidos,
las normas y políticas que regulan la materia.</v>
      </c>
      <c r="N45" s="12">
        <f>VLOOKUP(B45,'[1]EJECUCIÓN 2026'!$D:$CZ,37,FALSE)</f>
        <v>3084144</v>
      </c>
      <c r="O45" s="11">
        <f>VLOOKUP(B45,'[1]EJECUCIÓN 2026'!$D:$CZ,31,FALSE)</f>
        <v>46031</v>
      </c>
      <c r="P45" s="11">
        <f>VLOOKUP(B45,'[1]EJECUCIÓN 2026'!$D:$CZ,32,FALSE)</f>
        <v>46035</v>
      </c>
      <c r="Q45" s="11">
        <f>VLOOKUP(B45,'[1]EJECUCIÓN 2026'!$D:$CZ,33,FALSE)</f>
        <v>46215</v>
      </c>
      <c r="R45" s="10" t="str">
        <f>VLOOKUP(B45,'[1]EJECUCIÓN 2026'!$D:$CZ,95,FALSE)</f>
        <v>En Ejecucion</v>
      </c>
      <c r="S45" s="13" t="str">
        <f>VLOOKUP(B45,'[1]EJECUCIÓN 2026'!$D:$CZ,94,FALSE)</f>
        <v>https://community.secop.gov.co/Public/Tendering/OpportunityDetail/Index?noticeUID=CO1.NTC.9427793&amp;isFromPublicArea=True&amp;isModal=true&amp;asPopupView=true</v>
      </c>
    </row>
    <row r="46" spans="2:19" ht="132" x14ac:dyDescent="0.2">
      <c r="B46" s="8" t="s">
        <v>59</v>
      </c>
      <c r="C46" s="17" t="str">
        <f>VLOOKUP(B46,'[1]EJECUCIÓN 2026'!$D:$CZ,3,FALSE)</f>
        <v>Contrato de Prestacion De Servicios Profesionales</v>
      </c>
      <c r="D46" s="9" t="str">
        <f>VLOOKUP(B46,'[1]EJECUCIÓN 2026'!$D:$CZ,5,FALSE)</f>
        <v>DENNIS ALEJANDRA CASTRO CORTES
CEDIDO A:
JORGE ALBERTO GARCIA GONZALEZ</v>
      </c>
      <c r="E46" s="10" t="str">
        <f>VLOOKUP(B46,'[1]EJECUCIÓN 2026'!$D:$CZ,18,FALSE)</f>
        <v>COLOMBIA</v>
      </c>
      <c r="F46" s="10" t="str">
        <f>VLOOKUP(B46,'[1]EJECUCIÓN 2026'!$D:$CZ,17,FALSE)</f>
        <v>BOGOTA D.C.</v>
      </c>
      <c r="G46" s="10" t="str">
        <f>VLOOKUP(B46,'[1]EJECUCIÓN 2026'!$D:$CZ,15,FALSE)</f>
        <v>ABOGADO</v>
      </c>
      <c r="H46" s="10" t="s">
        <v>339</v>
      </c>
      <c r="I46" s="10" t="str">
        <f>VLOOKUP(B46,'[1]EJECUCIÓN 2026'!$D:$CZ,27,FALSE)</f>
        <v>Dirección Administrativa y Financiera</v>
      </c>
      <c r="J46" s="15" t="s">
        <v>13</v>
      </c>
      <c r="K46" s="20">
        <v>6016258480</v>
      </c>
      <c r="L46" s="10" t="str">
        <f>VLOOKUP(B46,'[1]EJECUCIÓN 2026'!$D:$CZ,23,FALSE)</f>
        <v>Titulo profesional + titulo especializacion de 0 meses de experiencia profesional a 22 meses de experiencia profesional (Resolución 861 de 2025)</v>
      </c>
      <c r="M46" s="16" t="str">
        <f>VLOOKUP(B46,'[1]EJECUCIÓN 2026'!$D:$CZ,24,FALSE)</f>
        <v>El/la contratista se obliga a prestar a la entidad, con plena autonomía, técnica y
administrativa por sus propios medios, los servicios como profesional especializado para
prestar apoyo a la supervisión en los procesos de contratación de bienes y servicios que le
sean asignados en sus diferentes etapas y atender los temas administrativos, operativos y
logísticos del proceso de gestión administrativa a cargo del grupo interno de trabajo de apoyo
logístico y documental.</v>
      </c>
      <c r="N46" s="12">
        <f>VLOOKUP(B46,'[1]EJECUCIÓN 2026'!$D:$CZ,37,FALSE)</f>
        <v>6180000</v>
      </c>
      <c r="O46" s="11">
        <f>VLOOKUP(B46,'[1]EJECUCIÓN 2026'!$D:$CZ,31,FALSE)</f>
        <v>46030</v>
      </c>
      <c r="P46" s="11">
        <f>VLOOKUP(B46,'[1]EJECUCIÓN 2026'!$D:$CZ,32,FALSE)</f>
        <v>46031</v>
      </c>
      <c r="Q46" s="11">
        <f>VLOOKUP(B46,'[1]EJECUCIÓN 2026'!$D:$CZ,33,FALSE)</f>
        <v>46211</v>
      </c>
      <c r="R46" s="10" t="str">
        <f>VLOOKUP(B46,'[1]EJECUCIÓN 2026'!$D:$CZ,95,FALSE)</f>
        <v>En Ejecucion</v>
      </c>
      <c r="S46" s="13" t="str">
        <f>VLOOKUP(B46,'[1]EJECUCIÓN 2026'!$D:$CZ,94,FALSE)</f>
        <v>https://community.secop.gov.co/Public/Tendering/OpportunityDetail/Index?noticeUID=CO1.NTC.9424082&amp;isFromPublicArea=True&amp;isModal=true&amp;asPopupView=true</v>
      </c>
    </row>
    <row r="47" spans="2:19" ht="84" x14ac:dyDescent="0.2">
      <c r="B47" s="8" t="s">
        <v>60</v>
      </c>
      <c r="C47" s="17" t="str">
        <f>VLOOKUP(B47,'[1]EJECUCIÓN 2026'!$D:$CZ,3,FALSE)</f>
        <v>Contrato de Prestacion De Servicios Profesionales</v>
      </c>
      <c r="D47" s="9" t="str">
        <f>VLOOKUP(B47,'[1]EJECUCIÓN 2026'!$D:$CZ,5,FALSE)</f>
        <v>JULIANA PATRICIA RUIZ REYES</v>
      </c>
      <c r="E47" s="10" t="str">
        <f>VLOOKUP(B47,'[1]EJECUCIÓN 2026'!$D:$CZ,18,FALSE)</f>
        <v>COLOMBIA</v>
      </c>
      <c r="F47" s="10" t="str">
        <f>VLOOKUP(B47,'[1]EJECUCIÓN 2026'!$D:$CZ,17,FALSE)</f>
        <v>CUCUTA</v>
      </c>
      <c r="G47" s="10" t="str">
        <f>VLOOKUP(B47,'[1]EJECUCIÓN 2026'!$D:$CZ,15,FALSE)</f>
        <v>ABOGADO</v>
      </c>
      <c r="H47" s="10" t="s">
        <v>339</v>
      </c>
      <c r="I47" s="10" t="str">
        <f>VLOOKUP(B47,'[1]EJECUCIÓN 2026'!$D:$CZ,27,FALSE)</f>
        <v>Dirección Administrativa y Financiera</v>
      </c>
      <c r="J47" s="15" t="s">
        <v>13</v>
      </c>
      <c r="K47" s="20">
        <v>6016258480</v>
      </c>
      <c r="L47" s="10" t="str">
        <f>VLOOKUP(B47,'[1]EJECUCIÓN 2026'!$D:$CZ,23,FALSE)</f>
        <v>Titulo profesional de 0 a 21 mas meses de experiencia profesional (Resolución 861 de 2025)</v>
      </c>
      <c r="M47" s="16" t="str">
        <f>VLOOKUP(B47,'[1]EJECUCIÓN 2026'!$D:$CZ,24,FALSE)</f>
        <v>El/la contratista se obliga a prestar a la entidad, con plena autonomía, técnica y administrativa, los servicios profesionales como apoyo a la supervisión de los contratos, convenios u órdenes de compra que le sean asignados, y atender los temas administrativos, operativos y logísticos del proceso de gestión administrativa a cargo del grupo interno de trabajo de apoyo logístico y documental de la dirección administrativa y financiera.</v>
      </c>
      <c r="N47" s="12">
        <f>VLOOKUP(B47,'[1]EJECUCIÓN 2026'!$D:$CZ,37,FALSE)</f>
        <v>4377500</v>
      </c>
      <c r="O47" s="11">
        <f>VLOOKUP(B47,'[1]EJECUCIÓN 2026'!$D:$CZ,31,FALSE)</f>
        <v>46030</v>
      </c>
      <c r="P47" s="11">
        <f>VLOOKUP(B47,'[1]EJECUCIÓN 2026'!$D:$CZ,32,FALSE)</f>
        <v>46031</v>
      </c>
      <c r="Q47" s="11">
        <f>VLOOKUP(B47,'[1]EJECUCIÓN 2026'!$D:$CZ,33,FALSE)</f>
        <v>46211</v>
      </c>
      <c r="R47" s="10" t="str">
        <f>VLOOKUP(B47,'[1]EJECUCIÓN 2026'!$D:$CZ,95,FALSE)</f>
        <v>En Ejecucion</v>
      </c>
      <c r="S47" s="13" t="str">
        <f>VLOOKUP(B47,'[1]EJECUCIÓN 2026'!$D:$CZ,94,FALSE)</f>
        <v>https://community.secop.gov.co/Public/Tendering/OpportunityDetail/Index?noticeUID=CO1.NTC.9424976&amp;isFromPublicArea=True&amp;isModal=true&amp;asPopupView=true</v>
      </c>
    </row>
    <row r="48" spans="2:19" ht="108" x14ac:dyDescent="0.2">
      <c r="B48" s="8" t="s">
        <v>61</v>
      </c>
      <c r="C48" s="17" t="str">
        <f>VLOOKUP(B48,'[1]EJECUCIÓN 2026'!$D:$CZ,3,FALSE)</f>
        <v>Contrato de Prestacion De Servicios Profesionales</v>
      </c>
      <c r="D48" s="9" t="str">
        <f>VLOOKUP(B48,'[1]EJECUCIÓN 2026'!$D:$CZ,5,FALSE)</f>
        <v>JOHANNA ZAMBRANO LAITON</v>
      </c>
      <c r="E48" s="10" t="str">
        <f>VLOOKUP(B48,'[1]EJECUCIÓN 2026'!$D:$CZ,18,FALSE)</f>
        <v>COLOMBIA</v>
      </c>
      <c r="F48" s="10" t="str">
        <f>VLOOKUP(B48,'[1]EJECUCIÓN 2026'!$D:$CZ,17,FALSE)</f>
        <v>BOGOTA D.C.</v>
      </c>
      <c r="G48" s="10" t="str">
        <f>VLOOKUP(B48,'[1]EJECUCIÓN 2026'!$D:$CZ,15,FALSE)</f>
        <v>ADMINISTRADOR DE EMPRESAS</v>
      </c>
      <c r="H48" s="10" t="s">
        <v>339</v>
      </c>
      <c r="I48" s="10" t="str">
        <f>VLOOKUP(B48,'[1]EJECUCIÓN 2026'!$D:$CZ,27,FALSE)</f>
        <v>Secretaría General</v>
      </c>
      <c r="J48" s="15" t="s">
        <v>13</v>
      </c>
      <c r="K48" s="20">
        <v>6016258480</v>
      </c>
      <c r="L48" s="10" t="str">
        <f>VLOOKUP(B48,'[1]EJECUCIÓN 2026'!$D:$CZ,23,FALSE)</f>
        <v>Titulo profesional + titulo especializacion de 22 meses de experiencia profesional a 32 meses de experiencia profesional (Resolución 861 de 2025)</v>
      </c>
      <c r="M48" s="16" t="str">
        <f>VLOOKUP(B48,'[1]EJECUCIÓN 2026'!$D:$CZ,24,FALSE)</f>
        <v>El CONTRATISTA se obliga a prestar a LA ENTIDAD, con plena autonomía los servicios profesionales especializados para apoyar a la Secretaría General del Ministerio de Ciencia, Tecnología e Innovación, a desarrollar los planes y estrategias de fortalecimiento de las políticas de servicio al ciudadano, canales de atención, así como apoyar en el seguimiento y calidad de las peticiones, quejas, reclamos, denuncias y sugerencias allegadas por los grupos de interés y de valor acorde con los  procesos y procedimientos definidos y las normas y políticas que regulan la materia.</v>
      </c>
      <c r="N48" s="12">
        <f>VLOOKUP(B48,'[1]EJECUCIÓN 2026'!$D:$CZ,37,FALSE)</f>
        <v>7725000</v>
      </c>
      <c r="O48" s="11">
        <f>VLOOKUP(B48,'[1]EJECUCIÓN 2026'!$D:$CZ,31,FALSE)</f>
        <v>46031</v>
      </c>
      <c r="P48" s="11">
        <f>VLOOKUP(B48,'[1]EJECUCIÓN 2026'!$D:$CZ,32,FALSE)</f>
        <v>46035</v>
      </c>
      <c r="Q48" s="11">
        <f>VLOOKUP(B48,'[1]EJECUCIÓN 2026'!$D:$CZ,33,FALSE)</f>
        <v>46215</v>
      </c>
      <c r="R48" s="10" t="str">
        <f>VLOOKUP(B48,'[1]EJECUCIÓN 2026'!$D:$CZ,95,FALSE)</f>
        <v>En Ejecucion</v>
      </c>
      <c r="S48" s="13" t="str">
        <f>VLOOKUP(B48,'[1]EJECUCIÓN 2026'!$D:$CZ,94,FALSE)</f>
        <v>https://community.secop.gov.co/Public/Tendering/OpportunityDetail/Index?noticeUID=CO1.NTC.9428034&amp;isFromPublicArea=True&amp;isModal=true&amp;asPopupView=true</v>
      </c>
    </row>
    <row r="49" spans="2:19" ht="84" x14ac:dyDescent="0.2">
      <c r="B49" s="8" t="s">
        <v>62</v>
      </c>
      <c r="C49" s="17" t="str">
        <f>VLOOKUP(B49,'[1]EJECUCIÓN 2026'!$D:$CZ,3,FALSE)</f>
        <v>Contrato de Prestacion De Servicios Profesionales</v>
      </c>
      <c r="D49" s="9" t="str">
        <f>VLOOKUP(B49,'[1]EJECUCIÓN 2026'!$D:$CZ,5,FALSE)</f>
        <v>YURI CONSTANZA DIAZ SANCHEZ</v>
      </c>
      <c r="E49" s="10" t="str">
        <f>VLOOKUP(B49,'[1]EJECUCIÓN 2026'!$D:$CZ,18,FALSE)</f>
        <v>COLOMBIA</v>
      </c>
      <c r="F49" s="10" t="str">
        <f>VLOOKUP(B49,'[1]EJECUCIÓN 2026'!$D:$CZ,17,FALSE)</f>
        <v>BOGOTA D.C.</v>
      </c>
      <c r="G49" s="10" t="str">
        <f>VLOOKUP(B49,'[1]EJECUCIÓN 2026'!$D:$CZ,15,FALSE)</f>
        <v>ADMINISTRACION FINANCIERA</v>
      </c>
      <c r="H49" s="10" t="s">
        <v>339</v>
      </c>
      <c r="I49" s="10" t="str">
        <f>VLOOKUP(B49,'[1]EJECUCIÓN 2026'!$D:$CZ,27,FALSE)</f>
        <v>Dirección de Talento Humano</v>
      </c>
      <c r="J49" s="15" t="s">
        <v>13</v>
      </c>
      <c r="K49" s="20">
        <v>6016258480</v>
      </c>
      <c r="L49" s="10" t="str">
        <f>VLOOKUP(B49,'[1]EJECUCIÓN 2026'!$D:$CZ,23,FALSE)</f>
        <v>Titulo profesional de 22 o mas meses de experiencia profesional (Resolución 861 de 2025)</v>
      </c>
      <c r="M49" s="16" t="str">
        <f>VLOOKUP(B49,'[1]EJECUCIÓN 2026'!$D:$CZ,24,FALSE)</f>
        <v>El CONTRATISTA se obliga a prestar a la ENTIDAD, con plena autonomía, técnica y administrativa, los servicios profesionales para apoyar a la Dirección de Talento Humano en las actividades de liquidación y pago de nómina, prestaciones sociales, del personal vinculado a la planta de empleos de la Entidad, de conformidad con los procesos y los procedimientos definidos por el Ministerio y las normas que regulan la materia.</v>
      </c>
      <c r="N49" s="12">
        <f>VLOOKUP(B49,'[1]EJECUCIÓN 2026'!$D:$CZ,37,FALSE)</f>
        <v>4635000</v>
      </c>
      <c r="O49" s="11">
        <f>VLOOKUP(B49,'[1]EJECUCIÓN 2026'!$D:$CZ,31,FALSE)</f>
        <v>46030</v>
      </c>
      <c r="P49" s="11">
        <f>VLOOKUP(B49,'[1]EJECUCIÓN 2026'!$D:$CZ,32,FALSE)</f>
        <v>46031</v>
      </c>
      <c r="Q49" s="11">
        <f>VLOOKUP(B49,'[1]EJECUCIÓN 2026'!$D:$CZ,33,FALSE)</f>
        <v>46211</v>
      </c>
      <c r="R49" s="10" t="str">
        <f>VLOOKUP(B49,'[1]EJECUCIÓN 2026'!$D:$CZ,95,FALSE)</f>
        <v>En Ejecucion</v>
      </c>
      <c r="S49" s="13" t="str">
        <f>VLOOKUP(B49,'[1]EJECUCIÓN 2026'!$D:$CZ,94,FALSE)</f>
        <v>https://community.secop.gov.co/Public/Tendering/OpportunityDetail/Index?noticeUID=CO1.NTC.9427812&amp;isFromPublicArea=True&amp;isModal=true&amp;asPopupView=true</v>
      </c>
    </row>
    <row r="50" spans="2:19" ht="84" x14ac:dyDescent="0.2">
      <c r="B50" s="8" t="s">
        <v>63</v>
      </c>
      <c r="C50" s="17" t="str">
        <f>VLOOKUP(B50,'[1]EJECUCIÓN 2026'!$D:$CZ,3,FALSE)</f>
        <v>Contrato de Prestacion De Servicios Profesionales</v>
      </c>
      <c r="D50" s="9" t="str">
        <f>VLOOKUP(B50,'[1]EJECUCIÓN 2026'!$D:$CZ,5,FALSE)</f>
        <v>LAURA ALEJANDRA GONZALEZ AMADOR</v>
      </c>
      <c r="E50" s="10" t="str">
        <f>VLOOKUP(B50,'[1]EJECUCIÓN 2026'!$D:$CZ,18,FALSE)</f>
        <v>COLOMBIA</v>
      </c>
      <c r="F50" s="10" t="str">
        <f>VLOOKUP(B50,'[1]EJECUCIÓN 2026'!$D:$CZ,17,FALSE)</f>
        <v>BOGOTA D.C.</v>
      </c>
      <c r="G50" s="10" t="str">
        <f>VLOOKUP(B50,'[1]EJECUCIÓN 2026'!$D:$CZ,15,FALSE)</f>
        <v xml:space="preserve">PSICOLOGO </v>
      </c>
      <c r="H50" s="10" t="s">
        <v>339</v>
      </c>
      <c r="I50" s="10" t="str">
        <f>VLOOKUP(B50,'[1]EJECUCIÓN 2026'!$D:$CZ,27,FALSE)</f>
        <v>Dirección de Talento Humano</v>
      </c>
      <c r="J50" s="15" t="s">
        <v>13</v>
      </c>
      <c r="K50" s="20">
        <v>6016258480</v>
      </c>
      <c r="L50" s="10" t="str">
        <f>VLOOKUP(B50,'[1]EJECUCIÓN 2026'!$D:$CZ,23,FALSE)</f>
        <v>Titulo profesional + titulo especializacion de 0 meses de experiencia profesional a 22 meses de experiencia profesional (Resolución 861 de 2025)</v>
      </c>
      <c r="M50" s="16" t="str">
        <f>VLOOKUP(B50,'[1]EJECUCIÓN 2026'!$D:$CZ,24,FALSE)</f>
        <v>EL CONTRATISTA se obliga a prestar a la ENTIDAD, con plena autonomía, técnica y administrativa, los servicios profesionales especializados para apoyar el diseño, gestión e implementación de las actividades establecidas en el Plan de Bienestar Social e Incentivos que se encuentran a cargo de la Dirección de Talento Humano en cumplimiento con los lineamientos establecidos y las normas que regulan la materia.</v>
      </c>
      <c r="N50" s="12">
        <f>VLOOKUP(B50,'[1]EJECUCIÓN 2026'!$D:$CZ,37,FALSE)</f>
        <v>6365400</v>
      </c>
      <c r="O50" s="11">
        <f>VLOOKUP(B50,'[1]EJECUCIÓN 2026'!$D:$CZ,31,FALSE)</f>
        <v>46030</v>
      </c>
      <c r="P50" s="11">
        <f>VLOOKUP(B50,'[1]EJECUCIÓN 2026'!$D:$CZ,32,FALSE)</f>
        <v>46031</v>
      </c>
      <c r="Q50" s="11">
        <f>VLOOKUP(B50,'[1]EJECUCIÓN 2026'!$D:$CZ,33,FALSE)</f>
        <v>46211</v>
      </c>
      <c r="R50" s="10" t="str">
        <f>VLOOKUP(B50,'[1]EJECUCIÓN 2026'!$D:$CZ,95,FALSE)</f>
        <v>En Ejecucion</v>
      </c>
      <c r="S50" s="13" t="str">
        <f>VLOOKUP(B50,'[1]EJECUCIÓN 2026'!$D:$CZ,94,FALSE)</f>
        <v>https://community.secop.gov.co/Public/Tendering/OpportunityDetail/Index?noticeUID=CO1.NTC.9427275&amp;isFromPublicArea=True&amp;isModal=true&amp;asPopupView=true</v>
      </c>
    </row>
    <row r="51" spans="2:19" ht="120" x14ac:dyDescent="0.2">
      <c r="B51" s="8" t="s">
        <v>64</v>
      </c>
      <c r="C51" s="17" t="str">
        <f>VLOOKUP(B51,'[1]EJECUCIÓN 2026'!$D:$CZ,3,FALSE)</f>
        <v>Contrato de Prestacion De Servicios Profesionales</v>
      </c>
      <c r="D51" s="9" t="str">
        <f>VLOOKUP(B51,'[1]EJECUCIÓN 2026'!$D:$CZ,5,FALSE)</f>
        <v>DIEGO FERNANDO MORENO BEJARANO</v>
      </c>
      <c r="E51" s="10" t="str">
        <f>VLOOKUP(B51,'[1]EJECUCIÓN 2026'!$D:$CZ,18,FALSE)</f>
        <v>COLOMBIA</v>
      </c>
      <c r="F51" s="10" t="str">
        <f>VLOOKUP(B51,'[1]EJECUCIÓN 2026'!$D:$CZ,17,FALSE)</f>
        <v>BOGOTA D.C.</v>
      </c>
      <c r="G51" s="10" t="str">
        <f>VLOOKUP(B51,'[1]EJECUCIÓN 2026'!$D:$CZ,15,FALSE)</f>
        <v>ADMINISTRADOR DE EMPRESAS</v>
      </c>
      <c r="H51" s="10" t="s">
        <v>339</v>
      </c>
      <c r="I51" s="10" t="str">
        <f>VLOOKUP(B51,'[1]EJECUCIÓN 2026'!$D:$CZ,27,FALSE)</f>
        <v>Secretaría General</v>
      </c>
      <c r="J51" s="15" t="s">
        <v>13</v>
      </c>
      <c r="K51" s="20">
        <v>6016258480</v>
      </c>
      <c r="L51" s="10" t="str">
        <f>VLOOKUP(B51,'[1]EJECUCIÓN 2026'!$D:$CZ,23,FALSE)</f>
        <v>Titulo profesional de 0 a 21 mas meses de experiencia profesional (Resolución 861 de 2025)</v>
      </c>
      <c r="M51" s="16" t="str">
        <f>VLOOKUP(B51,'[1]EJECUCIÓN 2026'!$D:$CZ,24,FALSE)</f>
        <v>El CONTRATISTA se obliga a prestar a la ENTIDAD, con plena autonomía, técnica y administrativa, los servicios profesionales a la Secretaría General del Ministerio de Ciencia, Tecnología e Innovación, en el proceso de orientación y servicio a la ciudadanía a través de los diferentes canales de atención dispuestos por la entidad, así como el trámite oportuno, radicación de las peticiones, quejas, reclamos, denuncias y sugerencias allegadas por los grupos de interés y de valor y gestión de calidad en el
proceso, acorde con los procesos, procedimientos definidos, las normas y políticas que regulan la materia.</v>
      </c>
      <c r="N51" s="12">
        <f>VLOOKUP(B51,'[1]EJECUCIÓN 2026'!$D:$CZ,37,FALSE)</f>
        <v>3500000</v>
      </c>
      <c r="O51" s="11">
        <f>VLOOKUP(B51,'[1]EJECUCIÓN 2026'!$D:$CZ,31,FALSE)</f>
        <v>46031</v>
      </c>
      <c r="P51" s="11">
        <f>VLOOKUP(B51,'[1]EJECUCIÓN 2026'!$D:$CZ,32,FALSE)</f>
        <v>46035</v>
      </c>
      <c r="Q51" s="11">
        <f>VLOOKUP(B51,'[1]EJECUCIÓN 2026'!$D:$CZ,33,FALSE)</f>
        <v>46215</v>
      </c>
      <c r="R51" s="10" t="str">
        <f>VLOOKUP(B51,'[1]EJECUCIÓN 2026'!$D:$CZ,95,FALSE)</f>
        <v>En Ejecucion</v>
      </c>
      <c r="S51" s="13" t="str">
        <f>VLOOKUP(B51,'[1]EJECUCIÓN 2026'!$D:$CZ,94,FALSE)</f>
        <v>https://community.secop.gov.co/Public/Tendering/OpportunityDetail/Index?noticeUID=CO1.NTC.9428578&amp;isFromPublicArea=True&amp;isModal=true&amp;asPopupView=true</v>
      </c>
    </row>
    <row r="52" spans="2:19" ht="84" x14ac:dyDescent="0.2">
      <c r="B52" s="8" t="s">
        <v>65</v>
      </c>
      <c r="C52" s="17" t="str">
        <f>VLOOKUP(B52,'[1]EJECUCIÓN 2026'!$D:$CZ,3,FALSE)</f>
        <v>Contrato de Prestacion De Servicios De Apoyo a La Gestion</v>
      </c>
      <c r="D52" s="9" t="str">
        <f>VLOOKUP(B52,'[1]EJECUCIÓN 2026'!$D:$CZ,5,FALSE)</f>
        <v>MARIA OLIVA CALDERON GUERRA</v>
      </c>
      <c r="E52" s="10" t="str">
        <f>VLOOKUP(B52,'[1]EJECUCIÓN 2026'!$D:$CZ,18,FALSE)</f>
        <v>COLOMBIA</v>
      </c>
      <c r="F52" s="10" t="str">
        <f>VLOOKUP(B52,'[1]EJECUCIÓN 2026'!$D:$CZ,17,FALSE)</f>
        <v>BOGOTA D.C.</v>
      </c>
      <c r="G52" s="10" t="str">
        <f>VLOOKUP(B52,'[1]EJECUCIÓN 2026'!$D:$CZ,15,FALSE)</f>
        <v>TECNOLOGO EN GESTION ADMINISTRATIVA</v>
      </c>
      <c r="H52" s="10" t="s">
        <v>339</v>
      </c>
      <c r="I52" s="10" t="str">
        <f>VLOOKUP(B52,'[1]EJECUCIÓN 2026'!$D:$CZ,27,FALSE)</f>
        <v>Dirección Administrativa y Financiera</v>
      </c>
      <c r="J52" s="15" t="s">
        <v>13</v>
      </c>
      <c r="K52" s="20">
        <v>6016258480</v>
      </c>
      <c r="L52" s="10" t="str">
        <f>VLOOKUP(B52,'[1]EJECUCIÓN 2026'!$D:$CZ,23,FALSE)</f>
        <v>Titulo de tecnico de 0 a 12 meses de experiencia laboral (tecnico o tecnologo) o 24 meses de experiencia laboral relacionada (bachiller) (Resolución 861 de 2025)</v>
      </c>
      <c r="M52" s="16" t="str">
        <f>VLOOKUP(B52,'[1]EJECUCIÓN 2026'!$D:$CZ,24,FALSE)</f>
        <v>El/La CONTRATISTA se obliga a prestar a la ENTIDAD, con plena autonomía, técnica y administrativa, los servicios de apoyo a la gestión como técnico para el proceso de gestión documental aplicando los instrumentos archivísticos para la correcta conformación y administración de los archivos del Ministerio de Ciencia, Tecnología e Innovación, conforme a la normatividad archivística establecida para tal fin.</v>
      </c>
      <c r="N52" s="12">
        <f>VLOOKUP(B52,'[1]EJECUCIÓN 2026'!$D:$CZ,37,FALSE)</f>
        <v>2964382</v>
      </c>
      <c r="O52" s="11">
        <f>VLOOKUP(B52,'[1]EJECUCIÓN 2026'!$D:$CZ,31,FALSE)</f>
        <v>46031</v>
      </c>
      <c r="P52" s="11">
        <f>VLOOKUP(B52,'[1]EJECUCIÓN 2026'!$D:$CZ,32,FALSE)</f>
        <v>46031</v>
      </c>
      <c r="Q52" s="11">
        <f>VLOOKUP(B52,'[1]EJECUCIÓN 2026'!$D:$CZ,33,FALSE)</f>
        <v>46211</v>
      </c>
      <c r="R52" s="10" t="str">
        <f>VLOOKUP(B52,'[1]EJECUCIÓN 2026'!$D:$CZ,95,FALSE)</f>
        <v>En Ejecucion</v>
      </c>
      <c r="S52" s="13" t="str">
        <f>VLOOKUP(B52,'[1]EJECUCIÓN 2026'!$D:$CZ,94,FALSE)</f>
        <v>https://community.secop.gov.co/Public/Tendering/OpportunityDetail/Index?noticeUID=CO1.NTC.9430538&amp;isFromPublicArea=True&amp;isModal=true&amp;asPopupView=true</v>
      </c>
    </row>
    <row r="53" spans="2:19" ht="84" x14ac:dyDescent="0.2">
      <c r="B53" s="8" t="s">
        <v>66</v>
      </c>
      <c r="C53" s="17" t="str">
        <f>VLOOKUP(B53,'[1]EJECUCIÓN 2026'!$D:$CZ,3,FALSE)</f>
        <v>Contrato de Prestacion De Servicios De Apoyo a La Gestion</v>
      </c>
      <c r="D53" s="9" t="str">
        <f>VLOOKUP(B53,'[1]EJECUCIÓN 2026'!$D:$CZ,5,FALSE)</f>
        <v>ELKIN DAYAN ORJUELA PEÑA</v>
      </c>
      <c r="E53" s="10" t="str">
        <f>VLOOKUP(B53,'[1]EJECUCIÓN 2026'!$D:$CZ,18,FALSE)</f>
        <v>COLOMBIA</v>
      </c>
      <c r="F53" s="10" t="str">
        <f>VLOOKUP(B53,'[1]EJECUCIÓN 2026'!$D:$CZ,17,FALSE)</f>
        <v>BOGOTA D.C.</v>
      </c>
      <c r="G53" s="10" t="str">
        <f>VLOOKUP(B53,'[1]EJECUCIÓN 2026'!$D:$CZ,15,FALSE)</f>
        <v>TECNOLOGO EN GESTION DOCUMENTAL</v>
      </c>
      <c r="H53" s="10" t="s">
        <v>339</v>
      </c>
      <c r="I53" s="10" t="str">
        <f>VLOOKUP(B53,'[1]EJECUCIÓN 2026'!$D:$CZ,27,FALSE)</f>
        <v>Dirección Administrativa y Financiera</v>
      </c>
      <c r="J53" s="15" t="s">
        <v>13</v>
      </c>
      <c r="K53" s="20">
        <v>6016258480</v>
      </c>
      <c r="L53" s="10" t="str">
        <f>VLOOKUP(B53,'[1]EJECUCIÓN 2026'!$D:$CZ,23,FALSE)</f>
        <v>Titulo de tecnologo de 13 o mas meses de experiencia laboral (tecnico o tecnologo) o 36 meses de experiencia laboral relacionada (bachiller) (Resolución 861 de 2025)</v>
      </c>
      <c r="M53" s="16" t="str">
        <f>VLOOKUP(B53,'[1]EJECUCIÓN 2026'!$D:$CZ,24,FALSE)</f>
        <v>El/La CONTRATISTA se obliga a prestar a la ENTIDAD, con plena autonomía, técnica y administrativa, los servicios de apoyo en la implementación del programa de gestión documental, aplicando los instrumentos archivísticos para la correcta conformación y administración de los archivos electrónicos del Ministerio de Ciencia, Tecnología e Innovación, conforme a la normatividad archivística establecida para tal fin.</v>
      </c>
      <c r="N53" s="12">
        <f>VLOOKUP(B53,'[1]EJECUCIÓN 2026'!$D:$CZ,37,FALSE)</f>
        <v>3296000</v>
      </c>
      <c r="O53" s="11">
        <f>VLOOKUP(B53,'[1]EJECUCIÓN 2026'!$D:$CZ,31,FALSE)</f>
        <v>46031</v>
      </c>
      <c r="P53" s="11">
        <f>VLOOKUP(B53,'[1]EJECUCIÓN 2026'!$D:$CZ,32,FALSE)</f>
        <v>46035</v>
      </c>
      <c r="Q53" s="11">
        <f>VLOOKUP(B53,'[1]EJECUCIÓN 2026'!$D:$CZ,33,FALSE)</f>
        <v>46215</v>
      </c>
      <c r="R53" s="10" t="str">
        <f>VLOOKUP(B53,'[1]EJECUCIÓN 2026'!$D:$CZ,95,FALSE)</f>
        <v>En Ejecucion</v>
      </c>
      <c r="S53" s="13" t="str">
        <f>VLOOKUP(B53,'[1]EJECUCIÓN 2026'!$D:$CZ,94,FALSE)</f>
        <v>https://community.secop.gov.co/Public/Tendering/OpportunityDetail/Index?noticeUID=CO1.NTC.9441698&amp;isFromPublicArea=True&amp;isModal=true&amp;asPopupView=true</v>
      </c>
    </row>
    <row r="54" spans="2:19" ht="72" x14ac:dyDescent="0.2">
      <c r="B54" s="8" t="s">
        <v>67</v>
      </c>
      <c r="C54" s="17" t="str">
        <f>VLOOKUP(B54,'[1]EJECUCIÓN 2026'!$D:$CZ,3,FALSE)</f>
        <v>Contrato de Prestacion De Servicios Profesionales</v>
      </c>
      <c r="D54" s="9" t="str">
        <f>VLOOKUP(B54,'[1]EJECUCIÓN 2026'!$D:$CZ,5,FALSE)</f>
        <v>KAREN LIZETH TOVAR CASALLAS</v>
      </c>
      <c r="E54" s="10" t="str">
        <f>VLOOKUP(B54,'[1]EJECUCIÓN 2026'!$D:$CZ,18,FALSE)</f>
        <v>COLOMBIA</v>
      </c>
      <c r="F54" s="10" t="str">
        <f>VLOOKUP(B54,'[1]EJECUCIÓN 2026'!$D:$CZ,17,FALSE)</f>
        <v>BOGOTA D.C.</v>
      </c>
      <c r="G54" s="10" t="str">
        <f>VLOOKUP(B54,'[1]EJECUCIÓN 2026'!$D:$CZ,15,FALSE)</f>
        <v>PROFESIONAL EN CIENCIA DE LA INFORMACION Y LA DOCUMENTACION BIBLIOTECOLOGIA,ARCHIVISTICA,DOCUMENTACI</v>
      </c>
      <c r="H54" s="10" t="s">
        <v>339</v>
      </c>
      <c r="I54" s="10" t="str">
        <f>VLOOKUP(B54,'[1]EJECUCIÓN 2026'!$D:$CZ,27,FALSE)</f>
        <v>Dirección Administrativa y Financiera</v>
      </c>
      <c r="J54" s="15" t="s">
        <v>13</v>
      </c>
      <c r="K54" s="20">
        <v>6016258480</v>
      </c>
      <c r="L54" s="10" t="str">
        <f>VLOOKUP(B54,'[1]EJECUCIÓN 2026'!$D:$CZ,23,FALSE)</f>
        <v>Titulo profesional + titulo especializacion de 33 o mas meses de experiencia profesional (Resolución 861 de 2025)</v>
      </c>
      <c r="M54" s="16" t="str">
        <f>VLOOKUP(B54,'[1]EJECUCIÓN 2026'!$D:$CZ,24,FALSE)</f>
        <v>El/La CONTRATISTA se obliga a prestar a la ENTIDAD, con plena autonomía, técnica y administrativa, los servicios profesionales especializados en la estructuración, implementación, seguimiento y control de los planes y proyectos en el marco de la política de gestión documental, así como del Sistema de Gestión Electrónica de Documentos de Archivo SGDEA del Ministerio.</v>
      </c>
      <c r="N54" s="12">
        <f>VLOOKUP(B54,'[1]EJECUCIÓN 2026'!$D:$CZ,37,FALSE)</f>
        <v>9265217</v>
      </c>
      <c r="O54" s="11">
        <f>VLOOKUP(B54,'[1]EJECUCIÓN 2026'!$D:$CZ,31,FALSE)</f>
        <v>46031</v>
      </c>
      <c r="P54" s="11">
        <f>VLOOKUP(B54,'[1]EJECUCIÓN 2026'!$D:$CZ,32,FALSE)</f>
        <v>46036</v>
      </c>
      <c r="Q54" s="11">
        <f>VLOOKUP(B54,'[1]EJECUCIÓN 2026'!$D:$CZ,33,FALSE)</f>
        <v>46216</v>
      </c>
      <c r="R54" s="10" t="str">
        <f>VLOOKUP(B54,'[1]EJECUCIÓN 2026'!$D:$CZ,95,FALSE)</f>
        <v>En Ejecucion</v>
      </c>
      <c r="S54" s="13" t="str">
        <f>VLOOKUP(B54,'[1]EJECUCIÓN 2026'!$D:$CZ,94,FALSE)</f>
        <v>https://community.secop.gov.co/Public/Tendering/OpportunityDetail/Index?noticeUID=CO1.NTC.9438754&amp;isFromPublicArea=True&amp;isModal=true&amp;asPopupView=true</v>
      </c>
    </row>
    <row r="55" spans="2:19" ht="72" x14ac:dyDescent="0.2">
      <c r="B55" s="8" t="s">
        <v>68</v>
      </c>
      <c r="C55" s="17" t="str">
        <f>VLOOKUP(B55,'[1]EJECUCIÓN 2026'!$D:$CZ,3,FALSE)</f>
        <v>Contrato de Prestacion De Servicios Profesionales</v>
      </c>
      <c r="D55" s="9" t="str">
        <f>VLOOKUP(B55,'[1]EJECUCIÓN 2026'!$D:$CZ,5,FALSE)</f>
        <v>LUISA FERNANDA MARTINEZ GOMEZ</v>
      </c>
      <c r="E55" s="10" t="str">
        <f>VLOOKUP(B55,'[1]EJECUCIÓN 2026'!$D:$CZ,18,FALSE)</f>
        <v>COLOMBIA</v>
      </c>
      <c r="F55" s="10" t="str">
        <f>VLOOKUP(B55,'[1]EJECUCIÓN 2026'!$D:$CZ,17,FALSE)</f>
        <v>ZIPAQUIRA</v>
      </c>
      <c r="G55" s="10" t="str">
        <f>VLOOKUP(B55,'[1]EJECUCIÓN 2026'!$D:$CZ,15,FALSE)</f>
        <v>PROFESIONAL EN CIENCIA DE LA INFORMACION Y LA DOCUMENTACION, BIBLIOTECOLOGIA Y ARCHIVISTICA</v>
      </c>
      <c r="H55" s="10" t="s">
        <v>339</v>
      </c>
      <c r="I55" s="10" t="str">
        <f>VLOOKUP(B55,'[1]EJECUCIÓN 2026'!$D:$CZ,27,FALSE)</f>
        <v>Dirección Administrativa y Financiera</v>
      </c>
      <c r="J55" s="15" t="s">
        <v>13</v>
      </c>
      <c r="K55" s="20">
        <v>6016258480</v>
      </c>
      <c r="L55" s="10" t="str">
        <f>VLOOKUP(B55,'[1]EJECUCIÓN 2026'!$D:$CZ,23,FALSE)</f>
        <v>Titulo profesional de 0 a 21 mas meses de experiencia profesional (Resolución 861 de 2025)</v>
      </c>
      <c r="M55" s="16" t="str">
        <f>VLOOKUP(B55,'[1]EJECUCIÓN 2026'!$D:$CZ,24,FALSE)</f>
        <v>El/La CONTRATISTA se obliga a prestar a la ENTIDAD, con plena autonomía, técnica y administrativa, los servicios como profesional para la implementación de La Política Gestión Documental del Ministerio, conforme a los lineamientos técnicos y normativos aplicables y de acuerdo con la necesidad que se presente durante la vigencia contractual.</v>
      </c>
      <c r="N55" s="12">
        <f>VLOOKUP(B55,'[1]EJECUCIÓN 2026'!$D:$CZ,37,FALSE)</f>
        <v>4509520</v>
      </c>
      <c r="O55" s="11">
        <f>VLOOKUP(B55,'[1]EJECUCIÓN 2026'!$D:$CZ,31,FALSE)</f>
        <v>46031</v>
      </c>
      <c r="P55" s="11">
        <f>VLOOKUP(B55,'[1]EJECUCIÓN 2026'!$D:$CZ,32,FALSE)</f>
        <v>46036</v>
      </c>
      <c r="Q55" s="11">
        <f>VLOOKUP(B55,'[1]EJECUCIÓN 2026'!$D:$CZ,33,FALSE)</f>
        <v>46216</v>
      </c>
      <c r="R55" s="10" t="str">
        <f>VLOOKUP(B55,'[1]EJECUCIÓN 2026'!$D:$CZ,95,FALSE)</f>
        <v>En Ejecucion</v>
      </c>
      <c r="S55" s="13" t="str">
        <f>VLOOKUP(B55,'[1]EJECUCIÓN 2026'!$D:$CZ,94,FALSE)</f>
        <v>https://community.secop.gov.co/Public/Tendering/OpportunityDetail/Index?noticeUID=CO1.NTC.9439019&amp;isFromPublicArea=True&amp;isModal=true&amp;asPopupView=true</v>
      </c>
    </row>
    <row r="56" spans="2:19" ht="72" x14ac:dyDescent="0.2">
      <c r="B56" s="8" t="s">
        <v>69</v>
      </c>
      <c r="C56" s="17" t="str">
        <f>VLOOKUP(B56,'[1]EJECUCIÓN 2026'!$D:$CZ,3,FALSE)</f>
        <v>Contrato de Prestacion De Servicios Profesionales</v>
      </c>
      <c r="D56" s="9" t="str">
        <f>VLOOKUP(B56,'[1]EJECUCIÓN 2026'!$D:$CZ,5,FALSE)</f>
        <v>CLAUDIA LILIANA HERRERA CASTILLO
CEDIDO A:
SANDRA MELANIA CULCHAC BOTINA</v>
      </c>
      <c r="E56" s="10" t="str">
        <f>VLOOKUP(B56,'[1]EJECUCIÓN 2026'!$D:$CZ,18,FALSE)</f>
        <v>COLOMBIA</v>
      </c>
      <c r="F56" s="10" t="str">
        <f>VLOOKUP(B56,'[1]EJECUCIÓN 2026'!$D:$CZ,17,FALSE)</f>
        <v>CORDOBA</v>
      </c>
      <c r="G56" s="10" t="str">
        <f>VLOOKUP(B56,'[1]EJECUCIÓN 2026'!$D:$CZ,15,FALSE)</f>
        <v>ADMINISTRADOR PUBLICO</v>
      </c>
      <c r="H56" s="10" t="s">
        <v>339</v>
      </c>
      <c r="I56" s="10" t="str">
        <f>VLOOKUP(B56,'[1]EJECUCIÓN 2026'!$D:$CZ,27,FALSE)</f>
        <v>Dirección Administrativa y Financiera</v>
      </c>
      <c r="J56" s="15" t="s">
        <v>13</v>
      </c>
      <c r="K56" s="20">
        <v>6016258480</v>
      </c>
      <c r="L56" s="10" t="str">
        <f>VLOOKUP(B56,'[1]EJECUCIÓN 2026'!$D:$CZ,23,FALSE)</f>
        <v>Titulo profesional + titulo especializacion de 0 meses de experiencia profesional a 22 meses de experiencia profesional (Resolución 861 de 2025)</v>
      </c>
      <c r="M56" s="16" t="str">
        <f>VLOOKUP(B56,'[1]EJECUCIÓN 2026'!$D:$CZ,24,FALSE)</f>
        <v>EL/LA CONTRATISTA se obliga a prestar a la ENTIDAD, con plena autonomía técnica y administrativa por sus propios medios, servicios profesionales especializados para el aseguramiento, seguimiento y optimización de las operaciones de tesorería, así como en la coordinación técnica de los procesos que integran la gestión financiera del Grupo Interno de Apoyo Financiero y Presupuestal.</v>
      </c>
      <c r="N56" s="12">
        <f>VLOOKUP(B56,'[1]EJECUCIÓN 2026'!$D:$CZ,37,FALSE)</f>
        <v>6500000</v>
      </c>
      <c r="O56" s="11">
        <f>VLOOKUP(B56,'[1]EJECUCIÓN 2026'!$D:$CZ,31,FALSE)</f>
        <v>46031</v>
      </c>
      <c r="P56" s="11">
        <f>VLOOKUP(B56,'[1]EJECUCIÓN 2026'!$D:$CZ,32,FALSE)</f>
        <v>46051</v>
      </c>
      <c r="Q56" s="11">
        <f>VLOOKUP(B56,'[1]EJECUCIÓN 2026'!$D:$CZ,33,FALSE)</f>
        <v>46231</v>
      </c>
      <c r="R56" s="10" t="str">
        <f>VLOOKUP(B56,'[1]EJECUCIÓN 2026'!$D:$CZ,95,FALSE)</f>
        <v>En Ejecucion</v>
      </c>
      <c r="S56" s="13" t="str">
        <f>VLOOKUP(B56,'[1]EJECUCIÓN 2026'!$D:$CZ,94,FALSE)</f>
        <v>https://community.secop.gov.co/Public/Tendering/OpportunityDetail/Index?noticeUID=CO1.NTC.9442602&amp;isFromPublicArea=True&amp;isModal=true&amp;asPopupView=true</v>
      </c>
    </row>
    <row r="57" spans="2:19" ht="120" x14ac:dyDescent="0.2">
      <c r="B57" s="8" t="s">
        <v>70</v>
      </c>
      <c r="C57" s="17" t="str">
        <f>VLOOKUP(B57,'[1]EJECUCIÓN 2026'!$D:$CZ,3,FALSE)</f>
        <v>Contrato de Prestacion De Servicios Profesionales</v>
      </c>
      <c r="D57" s="9" t="str">
        <f>VLOOKUP(B57,'[1]EJECUCIÓN 2026'!$D:$CZ,5,FALSE)</f>
        <v>STEPHANIE ELENA PEREZ GONZALEZ</v>
      </c>
      <c r="E57" s="10" t="str">
        <f>VLOOKUP(B57,'[1]EJECUCIÓN 2026'!$D:$CZ,18,FALSE)</f>
        <v>COLOMBIA</v>
      </c>
      <c r="F57" s="10" t="str">
        <f>VLOOKUP(B57,'[1]EJECUCIÓN 2026'!$D:$CZ,17,FALSE)</f>
        <v>BOGOTA D.C.</v>
      </c>
      <c r="G57" s="10" t="str">
        <f>VLOOKUP(B57,'[1]EJECUCIÓN 2026'!$D:$CZ,15,FALSE)</f>
        <v>ADMINISTRADOR DE EMPRESAS</v>
      </c>
      <c r="H57" s="10" t="s">
        <v>339</v>
      </c>
      <c r="I57" s="10" t="str">
        <f>VLOOKUP(B57,'[1]EJECUCIÓN 2026'!$D:$CZ,27,FALSE)</f>
        <v>Oficina Asesora de Planeación e Innovación Institucional</v>
      </c>
      <c r="J57" s="15" t="s">
        <v>13</v>
      </c>
      <c r="K57" s="20">
        <v>6016258480</v>
      </c>
      <c r="L57" s="10" t="str">
        <f>VLOOKUP(B57,'[1]EJECUCIÓN 2026'!$D:$CZ,23,FALSE)</f>
        <v>Titulo profesional + titulo especializacion de 33 o mas meses de experiencia profesional (Resolución 861 de 2025)</v>
      </c>
      <c r="M57" s="16" t="str">
        <f>VLOOKUP(B57,'[1]EJECUCIÓN 2026'!$D:$CZ,24,FALSE)</f>
        <v>El contratista se obliga a prestar a la Entidad, con plena autonomía técnica y administrativa, servicios profesionales especializados para apoyar a la Oficina Asesora de Planeación e Innovación Institucional en la revisión, análisis, articulación y seguimiento de políticas y programas en materia de Ciencia, Tecnología e Innovación CTeI, así como para la consolidación de información y elaboración de reportes e informes institucionales requeridos para el cumplimiento de los compromisos del Ministerio en el marco del Sistema SISCONPES, el Plan Marco de Implementación – PMI y demás instrumentos de política pública sectorial.</v>
      </c>
      <c r="N57" s="12">
        <f>VLOOKUP(B57,'[1]EJECUCIÓN 2026'!$D:$CZ,37,FALSE)</f>
        <v>9270000</v>
      </c>
      <c r="O57" s="11">
        <f>VLOOKUP(B57,'[1]EJECUCIÓN 2026'!$D:$CZ,31,FALSE)</f>
        <v>46031</v>
      </c>
      <c r="P57" s="11">
        <f>VLOOKUP(B57,'[1]EJECUCIÓN 2026'!$D:$CZ,32,FALSE)</f>
        <v>46036</v>
      </c>
      <c r="Q57" s="11">
        <f>VLOOKUP(B57,'[1]EJECUCIÓN 2026'!$D:$CZ,33,FALSE)</f>
        <v>46216</v>
      </c>
      <c r="R57" s="10" t="str">
        <f>VLOOKUP(B57,'[1]EJECUCIÓN 2026'!$D:$CZ,95,FALSE)</f>
        <v>En Ejecucion</v>
      </c>
      <c r="S57" s="13" t="str">
        <f>VLOOKUP(B57,'[1]EJECUCIÓN 2026'!$D:$CZ,94,FALSE)</f>
        <v>https://community.secop.gov.co/Public/Tendering/OpportunityDetail/Index?noticeUID=CO1.NTC.9442044&amp;isFromPublicArea=True&amp;isModal=true&amp;asPopupView=true</v>
      </c>
    </row>
    <row r="58" spans="2:19" ht="96" x14ac:dyDescent="0.2">
      <c r="B58" s="8" t="s">
        <v>71</v>
      </c>
      <c r="C58" s="17" t="str">
        <f>VLOOKUP(B58,'[1]EJECUCIÓN 2026'!$D:$CZ,3,FALSE)</f>
        <v>Contrato de Prestacion De Servicios Profesionales</v>
      </c>
      <c r="D58" s="9" t="str">
        <f>VLOOKUP(B58,'[1]EJECUCIÓN 2026'!$D:$CZ,5,FALSE)</f>
        <v>JOSE MIGUEL MORENO PRIETO</v>
      </c>
      <c r="E58" s="10" t="str">
        <f>VLOOKUP(B58,'[1]EJECUCIÓN 2026'!$D:$CZ,18,FALSE)</f>
        <v>COLOMBIA</v>
      </c>
      <c r="F58" s="10" t="str">
        <f>VLOOKUP(B58,'[1]EJECUCIÓN 2026'!$D:$CZ,17,FALSE)</f>
        <v>SIACHOQUE</v>
      </c>
      <c r="G58" s="10" t="str">
        <f>VLOOKUP(B58,'[1]EJECUCIÓN 2026'!$D:$CZ,15,FALSE)</f>
        <v>ABOGADO</v>
      </c>
      <c r="H58" s="10" t="s">
        <v>339</v>
      </c>
      <c r="I58" s="10" t="str">
        <f>VLOOKUP(B58,'[1]EJECUCIÓN 2026'!$D:$CZ,27,FALSE)</f>
        <v>Dirección de Ciencia</v>
      </c>
      <c r="J58" s="15" t="s">
        <v>13</v>
      </c>
      <c r="K58" s="20">
        <v>6016258480</v>
      </c>
      <c r="L58" s="10" t="str">
        <f>VLOOKUP(B58,'[1]EJECUCIÓN 2026'!$D:$CZ,23,FALSE)</f>
        <v>Titulo profesional + titulo especializacion de 22 meses de experiencia profesional a 32 meses de experiencia profesional (Resolución 861 de 2025)</v>
      </c>
      <c r="M58" s="16" t="str">
        <f>VLOOKUP(B58,'[1]EJECUCIÓN 2026'!$D:$CZ,24,FALSE)</f>
        <v>Prestar servicios profesionales especializados en derecho a la entidad, con plena autonomía técnica y administrativa, para apoyar la gestión de los asuntos jurídicos relacionados con la elaboración, revisión y análisis de proyectos de actos administrativos, la atención de trámites administrativos y la preparación de respuestas a derechos de petición, requerimientos de entes de control y demás actuaciones jurídicas que se soliciten en el marco de la supervisión del contrato.</v>
      </c>
      <c r="N58" s="12">
        <f>VLOOKUP(B58,'[1]EJECUCIÓN 2026'!$D:$CZ,37,FALSE)</f>
        <v>8500000</v>
      </c>
      <c r="O58" s="11">
        <f>VLOOKUP(B58,'[1]EJECUCIÓN 2026'!$D:$CZ,31,FALSE)</f>
        <v>46031</v>
      </c>
      <c r="P58" s="11">
        <f>VLOOKUP(B58,'[1]EJECUCIÓN 2026'!$D:$CZ,32,FALSE)</f>
        <v>46036</v>
      </c>
      <c r="Q58" s="11">
        <f>VLOOKUP(B58,'[1]EJECUCIÓN 2026'!$D:$CZ,33,FALSE)</f>
        <v>46216</v>
      </c>
      <c r="R58" s="10" t="str">
        <f>VLOOKUP(B58,'[1]EJECUCIÓN 2026'!$D:$CZ,95,FALSE)</f>
        <v>En Ejecucion</v>
      </c>
      <c r="S58" s="13" t="str">
        <f>VLOOKUP(B58,'[1]EJECUCIÓN 2026'!$D:$CZ,94,FALSE)</f>
        <v>https://community.secop.gov.co/Public/Tendering/OpportunityDetail/Index?noticeUID=CO1.NTC.9446163&amp;isFromPublicArea=True&amp;isModal=true&amp;asPopupView=true</v>
      </c>
    </row>
    <row r="59" spans="2:19" ht="108" x14ac:dyDescent="0.2">
      <c r="B59" s="8" t="s">
        <v>72</v>
      </c>
      <c r="C59" s="17" t="str">
        <f>VLOOKUP(B59,'[1]EJECUCIÓN 2026'!$D:$CZ,3,FALSE)</f>
        <v>Contrato de Prestacion De Servicios Profesionales</v>
      </c>
      <c r="D59" s="9" t="str">
        <f>VLOOKUP(B59,'[1]EJECUCIÓN 2026'!$D:$CZ,5,FALSE)</f>
        <v>IVONNE ADRIANA ESGUERRA MARQUEZ</v>
      </c>
      <c r="E59" s="10" t="str">
        <f>VLOOKUP(B59,'[1]EJECUCIÓN 2026'!$D:$CZ,18,FALSE)</f>
        <v>COLOMBIA</v>
      </c>
      <c r="F59" s="10" t="str">
        <f>VLOOKUP(B59,'[1]EJECUCIÓN 2026'!$D:$CZ,17,FALSE)</f>
        <v>BOGOTA D.C.</v>
      </c>
      <c r="G59" s="10" t="str">
        <f>VLOOKUP(B59,'[1]EJECUCIÓN 2026'!$D:$CZ,15,FALSE)</f>
        <v>FISOTERAPEUTA</v>
      </c>
      <c r="H59" s="10" t="s">
        <v>339</v>
      </c>
      <c r="I59" s="10" t="str">
        <f>VLOOKUP(B59,'[1]EJECUCIÓN 2026'!$D:$CZ,27,FALSE)</f>
        <v>Oficina Asesora de Planeación e Innovación Institucional</v>
      </c>
      <c r="J59" s="15" t="s">
        <v>13</v>
      </c>
      <c r="K59" s="20">
        <v>6016258480</v>
      </c>
      <c r="L59" s="10" t="str">
        <f>VLOOKUP(B59,'[1]EJECUCIÓN 2026'!$D:$CZ,23,FALSE)</f>
        <v>Titulo profesional + titulo especializacion de 22 meses de experiencia profesional a 32 meses de experiencia profesional (Resolución 861 de 2025)</v>
      </c>
      <c r="M59" s="16" t="str">
        <f>VLOOKUP(B59,'[1]EJECUCIÓN 2026'!$D:$CZ,24,FALSE)</f>
        <v>La contratista se obliga a prestar a la Entidad, con plena autonomía técnica y administrativa, los servicios profesionales especializados apoyando a la Oficina Asesora de Planeación e Innovación Institucional en el seguimiento, monitoreo y actualización del Plan Estratégico Institucional y del Plan de Acción Institucional, brindando acompañamiento a las áreas técnicas para asegurar la calidad y coherencia de la información reportada. Así mismo, apoyará el cargue, seguimiento, verificación y capacitación sobre el uso del módulo de planes e indicadores de la herramienta GINA.</v>
      </c>
      <c r="N59" s="12">
        <f>VLOOKUP(B59,'[1]EJECUCIÓN 2026'!$D:$CZ,37,FALSE)</f>
        <v>9017650</v>
      </c>
      <c r="O59" s="11">
        <f>VLOOKUP(B59,'[1]EJECUCIÓN 2026'!$D:$CZ,31,FALSE)</f>
        <v>46031</v>
      </c>
      <c r="P59" s="11">
        <f>VLOOKUP(B59,'[1]EJECUCIÓN 2026'!$D:$CZ,32,FALSE)</f>
        <v>46036</v>
      </c>
      <c r="Q59" s="11">
        <f>VLOOKUP(B59,'[1]EJECUCIÓN 2026'!$D:$CZ,33,FALSE)</f>
        <v>46216</v>
      </c>
      <c r="R59" s="10" t="str">
        <f>VLOOKUP(B59,'[1]EJECUCIÓN 2026'!$D:$CZ,95,FALSE)</f>
        <v>En Ejecucion</v>
      </c>
      <c r="S59" s="13" t="str">
        <f>VLOOKUP(B59,'[1]EJECUCIÓN 2026'!$D:$CZ,94,FALSE)</f>
        <v>https://community.secop.gov.co/Public/Tendering/OpportunityDetail/Index?noticeUID=CO1.NTC.9445190&amp;isFromPublicArea=True&amp;isModal=true&amp;asPopupView=true</v>
      </c>
    </row>
    <row r="60" spans="2:19" ht="84" x14ac:dyDescent="0.2">
      <c r="B60" s="8" t="s">
        <v>73</v>
      </c>
      <c r="C60" s="17" t="str">
        <f>VLOOKUP(B60,'[1]EJECUCIÓN 2026'!$D:$CZ,3,FALSE)</f>
        <v>Contrato de Prestacion De Servicios Profesionales</v>
      </c>
      <c r="D60" s="9" t="str">
        <f>VLOOKUP(B60,'[1]EJECUCIÓN 2026'!$D:$CZ,5,FALSE)</f>
        <v>ALBA LISETH TORRES LOPEZ</v>
      </c>
      <c r="E60" s="10" t="str">
        <f>VLOOKUP(B60,'[1]EJECUCIÓN 2026'!$D:$CZ,18,FALSE)</f>
        <v>COLOMBIA</v>
      </c>
      <c r="F60" s="10" t="str">
        <f>VLOOKUP(B60,'[1]EJECUCIÓN 2026'!$D:$CZ,17,FALSE)</f>
        <v>MOSQUERA</v>
      </c>
      <c r="G60" s="10" t="str">
        <f>VLOOKUP(B60,'[1]EJECUCIÓN 2026'!$D:$CZ,15,FALSE)</f>
        <v>COMUNICADOR SOCIAL Y PERIODISMO</v>
      </c>
      <c r="H60" s="10" t="s">
        <v>339</v>
      </c>
      <c r="I60" s="10" t="str">
        <f>VLOOKUP(B60,'[1]EJECUCIÓN 2026'!$D:$CZ,27,FALSE)</f>
        <v>Oficina Asesora de Comunicaciones</v>
      </c>
      <c r="J60" s="15" t="s">
        <v>13</v>
      </c>
      <c r="K60" s="20">
        <v>6016258480</v>
      </c>
      <c r="L60" s="10" t="str">
        <f>VLOOKUP(B60,'[1]EJECUCIÓN 2026'!$D:$CZ,23,FALSE)</f>
        <v>Titulo profesional + titulo especializacion de 33 o mas meses de experiencia profesional (Resolución 861 de 2025)</v>
      </c>
      <c r="M60" s="16" t="str">
        <f>VLOOKUP(B60,'[1]EJECUCIÓN 2026'!$D:$CZ,24,FALSE)</f>
        <v>El CONTRATISTA se obliga a prestar a la ENTIDAD, con plena autonomía técnica y administrativa, los servicios profesionales especializados en la Oficina Asesora de Comunicaciones del Ministerio de Ciencia, Tecnología e Innovación, con el fin de apoyar la generación, revisión y seguimiento de los contenidos de comunicación, garantizando su calidad y trazabilidad, en el marco de la estrategia de comunicación interna y externa del Ministerio.</v>
      </c>
      <c r="N60" s="12">
        <f>VLOOKUP(B60,'[1]EJECUCIÓN 2026'!$D:$CZ,37,FALSE)</f>
        <v>9785000</v>
      </c>
      <c r="O60" s="11">
        <f>VLOOKUP(B60,'[1]EJECUCIÓN 2026'!$D:$CZ,31,FALSE)</f>
        <v>46031</v>
      </c>
      <c r="P60" s="11">
        <f>VLOOKUP(B60,'[1]EJECUCIÓN 2026'!$D:$CZ,32,FALSE)</f>
        <v>46035</v>
      </c>
      <c r="Q60" s="11">
        <f>VLOOKUP(B60,'[1]EJECUCIÓN 2026'!$D:$CZ,33,FALSE)</f>
        <v>46215</v>
      </c>
      <c r="R60" s="10" t="str">
        <f>VLOOKUP(B60,'[1]EJECUCIÓN 2026'!$D:$CZ,95,FALSE)</f>
        <v>Terminado Anticipadamente</v>
      </c>
      <c r="S60" s="13" t="str">
        <f>VLOOKUP(B60,'[1]EJECUCIÓN 2026'!$D:$CZ,94,FALSE)</f>
        <v>https://community.secop.gov.co/Public/Tendering/OpportunityDetail/Index?noticeUID=CO1.NTC.9445914&amp;isFromPublicArea=True&amp;isModal=true&amp;asPopupView=true</v>
      </c>
    </row>
    <row r="61" spans="2:19" ht="108" x14ac:dyDescent="0.2">
      <c r="B61" s="8" t="s">
        <v>74</v>
      </c>
      <c r="C61" s="17" t="str">
        <f>VLOOKUP(B61,'[1]EJECUCIÓN 2026'!$D:$CZ,3,FALSE)</f>
        <v>Contrato de Prestacion De Servicios Profesionales</v>
      </c>
      <c r="D61" s="9" t="str">
        <f>VLOOKUP(B61,'[1]EJECUCIÓN 2026'!$D:$CZ,5,FALSE)</f>
        <v>IRMA MILENA ROSALES MENDEZ</v>
      </c>
      <c r="E61" s="10" t="str">
        <f>VLOOKUP(B61,'[1]EJECUCIÓN 2026'!$D:$CZ,18,FALSE)</f>
        <v>COLOMBIA</v>
      </c>
      <c r="F61" s="10" t="str">
        <f>VLOOKUP(B61,'[1]EJECUCIÓN 2026'!$D:$CZ,17,FALSE)</f>
        <v>BOGOTA D.C.</v>
      </c>
      <c r="G61" s="10" t="str">
        <f>VLOOKUP(B61,'[1]EJECUCIÓN 2026'!$D:$CZ,15,FALSE)</f>
        <v>ADMINISTRADOR DE EMPRESAS TURISTICAS Y HOTELERAS</v>
      </c>
      <c r="H61" s="10" t="s">
        <v>339</v>
      </c>
      <c r="I61" s="10" t="str">
        <f>VLOOKUP(B61,'[1]EJECUCIÓN 2026'!$D:$CZ,27,FALSE)</f>
        <v>Oficina Asesora de Comunicaciones</v>
      </c>
      <c r="J61" s="15" t="s">
        <v>13</v>
      </c>
      <c r="K61" s="20">
        <v>6016258480</v>
      </c>
      <c r="L61" s="10" t="str">
        <f>VLOOKUP(B61,'[1]EJECUCIÓN 2026'!$D:$CZ,23,FALSE)</f>
        <v>Titulo profesional + titulo especializacion de 22 meses de experiencia profesional a 32 meses de experiencia profesional (Resolución 861 de 2025)</v>
      </c>
      <c r="M61" s="16" t="str">
        <f>VLOOKUP(B61,'[1]EJECUCIÓN 2026'!$D:$CZ,24,FALSE)</f>
        <v>El CONTRATISTA se obliga a prestar a la ENTIDAD, con plena autonómica técnica y administrativa, los servicios profesionales especializados para apoyar a la Oficina Asesora de Comunicaciones del Ministerio de Ciencia Tecnología e Innovación, en la planeación, seguimiento financiero del presupuesto, gestión y apoyo a los procesos de contratación, y en la realización de las actividades administrativas y operativas necesarias para el cumplimiento de los objetivos de la dependencia, de conformidad con los procesos y procedimientos definidos por el Ministerio.</v>
      </c>
      <c r="N61" s="12">
        <f>VLOOKUP(B61,'[1]EJECUCIÓN 2026'!$D:$CZ,37,FALSE)</f>
        <v>7500000</v>
      </c>
      <c r="O61" s="11">
        <f>VLOOKUP(B61,'[1]EJECUCIÓN 2026'!$D:$CZ,31,FALSE)</f>
        <v>46031</v>
      </c>
      <c r="P61" s="11">
        <f>VLOOKUP(B61,'[1]EJECUCIÓN 2026'!$D:$CZ,32,FALSE)</f>
        <v>46035</v>
      </c>
      <c r="Q61" s="11">
        <f>VLOOKUP(B61,'[1]EJECUCIÓN 2026'!$D:$CZ,33,FALSE)</f>
        <v>46215</v>
      </c>
      <c r="R61" s="10" t="str">
        <f>VLOOKUP(B61,'[1]EJECUCIÓN 2026'!$D:$CZ,95,FALSE)</f>
        <v>En Ejecucion</v>
      </c>
      <c r="S61" s="13" t="str">
        <f>VLOOKUP(B61,'[1]EJECUCIÓN 2026'!$D:$CZ,94,FALSE)</f>
        <v>https://community.secop.gov.co/Public/Tendering/OpportunityDetail/Index?noticeUID=CO1.NTC.9445635&amp;isFromPublicArea=True&amp;isModal=true&amp;asPopupView=true</v>
      </c>
    </row>
    <row r="62" spans="2:19" ht="108" x14ac:dyDescent="0.2">
      <c r="B62" s="8" t="s">
        <v>75</v>
      </c>
      <c r="C62" s="17" t="str">
        <f>VLOOKUP(B62,'[1]EJECUCIÓN 2026'!$D:$CZ,3,FALSE)</f>
        <v>Contrato de Prestacion De Servicios Profesionales</v>
      </c>
      <c r="D62" s="9" t="str">
        <f>VLOOKUP(B62,'[1]EJECUCIÓN 2026'!$D:$CZ,5,FALSE)</f>
        <v>CAMILO JOSE GALEANO CARRANZA</v>
      </c>
      <c r="E62" s="10" t="str">
        <f>VLOOKUP(B62,'[1]EJECUCIÓN 2026'!$D:$CZ,18,FALSE)</f>
        <v>COLOMBIA</v>
      </c>
      <c r="F62" s="10" t="str">
        <f>VLOOKUP(B62,'[1]EJECUCIÓN 2026'!$D:$CZ,17,FALSE)</f>
        <v>BOGOTA D.C.</v>
      </c>
      <c r="G62" s="10" t="str">
        <f>VLOOKUP(B62,'[1]EJECUCIÓN 2026'!$D:$CZ,15,FALSE)</f>
        <v xml:space="preserve">PROFESIONAL EN CINE Y TELEVISION	</v>
      </c>
      <c r="H62" s="10" t="s">
        <v>339</v>
      </c>
      <c r="I62" s="10" t="str">
        <f>VLOOKUP(B62,'[1]EJECUCIÓN 2026'!$D:$CZ,27,FALSE)</f>
        <v>Oficina Asesora de Comunicaciones</v>
      </c>
      <c r="J62" s="15" t="s">
        <v>13</v>
      </c>
      <c r="K62" s="20">
        <v>6016258480</v>
      </c>
      <c r="L62" s="10" t="str">
        <f>VLOOKUP(B62,'[1]EJECUCIÓN 2026'!$D:$CZ,23,FALSE)</f>
        <v>Titulo profesional + titulo especializacion de 22 meses de experiencia profesional a 32 meses de experiencia profesional (Resolución 861 de 2025)</v>
      </c>
      <c r="M62" s="16" t="str">
        <f>VLOOKUP(B62,'[1]EJECUCIÓN 2026'!$D:$CZ,24,FALSE)</f>
        <v>El CONTRATISTA se obliga a prestar a la ENTIDAD, con plena autonomía técnica y administrativa, los servicios profesionales especializados para apoyar a la Oficina Asesora de Comunicaciones del Ministerio de Ciencia Tecnología e Innovación en la generación de registros fotográficos de alta calidad y la producción de contenidos audiovisuales, así como también de cubrir la agenda de la ministra y viceministros, en eventos, actividades y espacios de socialización en todo el territorio, de conformidad con los lineamientos v normas definidas oor el Ministerio.</v>
      </c>
      <c r="N62" s="12">
        <f>VLOOKUP(B62,'[1]EJECUCIÓN 2026'!$D:$CZ,37,FALSE)</f>
        <v>9000000</v>
      </c>
      <c r="O62" s="11">
        <f>VLOOKUP(B62,'[1]EJECUCIÓN 2026'!$D:$CZ,31,FALSE)</f>
        <v>46031</v>
      </c>
      <c r="P62" s="11">
        <f>VLOOKUP(B62,'[1]EJECUCIÓN 2026'!$D:$CZ,32,FALSE)</f>
        <v>46036</v>
      </c>
      <c r="Q62" s="11">
        <f>VLOOKUP(B62,'[1]EJECUCIÓN 2026'!$D:$CZ,33,FALSE)</f>
        <v>46216</v>
      </c>
      <c r="R62" s="10" t="str">
        <f>VLOOKUP(B62,'[1]EJECUCIÓN 2026'!$D:$CZ,95,FALSE)</f>
        <v>En Ejecucion</v>
      </c>
      <c r="S62" s="13" t="str">
        <f>VLOOKUP(B62,'[1]EJECUCIÓN 2026'!$D:$CZ,94,FALSE)</f>
        <v>https://community.secop.gov.co/Public/Tendering/OpportunityDetail/Index?noticeUID=CO1.NTC.9446108&amp;isFromPublicArea=True&amp;isModal=true&amp;asPopupView=true</v>
      </c>
    </row>
    <row r="63" spans="2:19" ht="60" x14ac:dyDescent="0.2">
      <c r="B63" s="8" t="s">
        <v>76</v>
      </c>
      <c r="C63" s="17" t="str">
        <f>VLOOKUP(B63,'[1]EJECUCIÓN 2026'!$D:$CZ,3,FALSE)</f>
        <v>Contrato de Prestacion De Servicios De Apoyo a La Gestion</v>
      </c>
      <c r="D63" s="9" t="str">
        <f>VLOOKUP(B63,'[1]EJECUCIÓN 2026'!$D:$CZ,5,FALSE)</f>
        <v>JULIETH FERNANDA CANELO TORRES</v>
      </c>
      <c r="E63" s="10" t="str">
        <f>VLOOKUP(B63,'[1]EJECUCIÓN 2026'!$D:$CZ,18,FALSE)</f>
        <v>COLOMBIA</v>
      </c>
      <c r="F63" s="10" t="str">
        <f>VLOOKUP(B63,'[1]EJECUCIÓN 2026'!$D:$CZ,17,FALSE)</f>
        <v>BOGOTA D.C.</v>
      </c>
      <c r="G63" s="10" t="str">
        <f>VLOOKUP(B63,'[1]EJECUCIÓN 2026'!$D:$CZ,15,FALSE)</f>
        <v>TECNICO PROFESIONAL EN PROCESOS ADMINISTRATIVOS EMPRESARIALES</v>
      </c>
      <c r="H63" s="10" t="s">
        <v>339</v>
      </c>
      <c r="I63" s="10" t="str">
        <f>VLOOKUP(B63,'[1]EJECUCIÓN 2026'!$D:$CZ,27,FALSE)</f>
        <v>Dirección de Ciencia</v>
      </c>
      <c r="J63" s="15" t="s">
        <v>13</v>
      </c>
      <c r="K63" s="20">
        <v>6016258480</v>
      </c>
      <c r="L63" s="10" t="str">
        <f>VLOOKUP(B63,'[1]EJECUCIÓN 2026'!$D:$CZ,23,FALSE)</f>
        <v>Titulo de tecnico de 0 a 12 meses de experiencia laboral (tecnico o tecnologo) o 24 meses de experiencia laboral relacionada (bachiller) (Resolución 861 de 2025)</v>
      </c>
      <c r="M63" s="16" t="str">
        <f>VLOOKUP(B63,'[1]EJECUCIÓN 2026'!$D:$CZ,24,FALSE)</f>
        <v>Prestar a la entidad, con plena autonomía técnica y administrativa, servicios de apoyo a la gestión a la Dirección de Ciencia del Ministerio de Ciencia, Tecnología e Innovación, orientados al apoyo en los procesos administrativos asociados a la ejecución técnica, operativa y logística que se requieran en la dependencia.</v>
      </c>
      <c r="N63" s="12">
        <f>VLOOKUP(B63,'[1]EJECUCIÓN 2026'!$D:$CZ,37,FALSE)</f>
        <v>3000000</v>
      </c>
      <c r="O63" s="11">
        <f>VLOOKUP(B63,'[1]EJECUCIÓN 2026'!$D:$CZ,31,FALSE)</f>
        <v>46031</v>
      </c>
      <c r="P63" s="11">
        <f>VLOOKUP(B63,'[1]EJECUCIÓN 2026'!$D:$CZ,32,FALSE)</f>
        <v>46036</v>
      </c>
      <c r="Q63" s="11">
        <f>VLOOKUP(B63,'[1]EJECUCIÓN 2026'!$D:$CZ,33,FALSE)</f>
        <v>46216</v>
      </c>
      <c r="R63" s="10" t="str">
        <f>VLOOKUP(B63,'[1]EJECUCIÓN 2026'!$D:$CZ,95,FALSE)</f>
        <v>En Ejecucion</v>
      </c>
      <c r="S63" s="13" t="str">
        <f>VLOOKUP(B63,'[1]EJECUCIÓN 2026'!$D:$CZ,94,FALSE)</f>
        <v>https://community.secop.gov.co/Public/Tendering/OpportunityDetail/Index?noticeUID=CO1.NTC.9446689&amp;isFromPublicArea=True&amp;isModal=true&amp;asPopupView=true</v>
      </c>
    </row>
    <row r="64" spans="2:19" ht="96" x14ac:dyDescent="0.2">
      <c r="B64" s="8" t="s">
        <v>77</v>
      </c>
      <c r="C64" s="17" t="str">
        <f>VLOOKUP(B64,'[1]EJECUCIÓN 2026'!$D:$CZ,3,FALSE)</f>
        <v>Contrato de Prestacion De Servicios Profesionales</v>
      </c>
      <c r="D64" s="9" t="str">
        <f>VLOOKUP(B64,'[1]EJECUCIÓN 2026'!$D:$CZ,5,FALSE)</f>
        <v>EDNA DEL PILAR PAEZ GARCIA</v>
      </c>
      <c r="E64" s="10" t="str">
        <f>VLOOKUP(B64,'[1]EJECUCIÓN 2026'!$D:$CZ,18,FALSE)</f>
        <v>COLOMBIA</v>
      </c>
      <c r="F64" s="10" t="str">
        <f>VLOOKUP(B64,'[1]EJECUCIÓN 2026'!$D:$CZ,17,FALSE)</f>
        <v>BOGOTA D.C.</v>
      </c>
      <c r="G64" s="10" t="str">
        <f>VLOOKUP(B64,'[1]EJECUCIÓN 2026'!$D:$CZ,15,FALSE)</f>
        <v>COMUNICADOR SOCIAL Y PERIODISMO</v>
      </c>
      <c r="H64" s="10" t="s">
        <v>339</v>
      </c>
      <c r="I64" s="10" t="str">
        <f>VLOOKUP(B64,'[1]EJECUCIÓN 2026'!$D:$CZ,27,FALSE)</f>
        <v>Oficina Asesora de Planeación e Innovación Institucional</v>
      </c>
      <c r="J64" s="15" t="s">
        <v>13</v>
      </c>
      <c r="K64" s="20">
        <v>6016258480</v>
      </c>
      <c r="L64" s="10" t="str">
        <f>VLOOKUP(B64,'[1]EJECUCIÓN 2026'!$D:$CZ,23,FALSE)</f>
        <v>Titulo de tecnico de 0 a 12 meses de experiencia laboral (tecnico o tecnologo) o 24 meses de experiencia laboral relacionada (bachiller) (Resolución 861 de 2025)</v>
      </c>
      <c r="M64" s="16" t="str">
        <f>VLOOKUP(B64,'[1]EJECUCIÓN 2026'!$D:$CZ,24,FALSE)</f>
        <v>El contratista se obliga a prestar a la Entidad, con plena autonomía técnica y administrativa, los servicios profesionales especializados orientados a la formulación y desarrolló de la Estrategia de Cierre de Brechas, Mejora Continua y Aprendizaje Organizacional y sus respectivos instrumentos en el cumplimiento de las metas de desempeño institucional, en el marco del Sistema Integrado de Gestión, con énfasis en la implementación de la política de Gestión del Conocimiento y la Innovación.</v>
      </c>
      <c r="N64" s="12">
        <f>VLOOKUP(B64,'[1]EJECUCIÓN 2026'!$D:$CZ,37,FALSE)</f>
        <v>12360000</v>
      </c>
      <c r="O64" s="11">
        <f>VLOOKUP(B64,'[1]EJECUCIÓN 2026'!$D:$CZ,31,FALSE)</f>
        <v>46031</v>
      </c>
      <c r="P64" s="11">
        <f>VLOOKUP(B64,'[1]EJECUCIÓN 2026'!$D:$CZ,32,FALSE)</f>
        <v>46036</v>
      </c>
      <c r="Q64" s="11">
        <f>VLOOKUP(B64,'[1]EJECUCIÓN 2026'!$D:$CZ,33,FALSE)</f>
        <v>46216</v>
      </c>
      <c r="R64" s="10" t="str">
        <f>VLOOKUP(B64,'[1]EJECUCIÓN 2026'!$D:$CZ,95,FALSE)</f>
        <v>En Ejecucion</v>
      </c>
      <c r="S64" s="13" t="str">
        <f>VLOOKUP(B64,'[1]EJECUCIÓN 2026'!$D:$CZ,94,FALSE)</f>
        <v>https://community.secop.gov.co/Public/Tendering/OpportunityDetail/Index?noticeUID=CO1.NTC.9447193&amp;isFromPublicArea=True&amp;isModal=true&amp;asPopupView=true</v>
      </c>
    </row>
    <row r="65" spans="2:19" ht="60" x14ac:dyDescent="0.2">
      <c r="B65" s="8" t="s">
        <v>78</v>
      </c>
      <c r="C65" s="17" t="str">
        <f>VLOOKUP(B65,'[1]EJECUCIÓN 2026'!$D:$CZ,3,FALSE)</f>
        <v>Contrato de Prestacion De Servicios Profesionales</v>
      </c>
      <c r="D65" s="9" t="str">
        <f>VLOOKUP(B65,'[1]EJECUCIÓN 2026'!$D:$CZ,5,FALSE)</f>
        <v>ALEJANDRO BECERRA MERCHAN
CEDIDO A:
DANIELA HERRERA SANCHEZ</v>
      </c>
      <c r="E65" s="10" t="str">
        <f>VLOOKUP(B65,'[1]EJECUCIÓN 2026'!$D:$CZ,18,FALSE)</f>
        <v>COLOMBIA</v>
      </c>
      <c r="F65" s="10" t="str">
        <f>VLOOKUP(B65,'[1]EJECUCIÓN 2026'!$D:$CZ,17,FALSE)</f>
        <v>BOGOTA D.C.</v>
      </c>
      <c r="G65" s="10" t="str">
        <f>VLOOKUP(B65,'[1]EJECUCIÓN 2026'!$D:$CZ,15,FALSE)</f>
        <v>CONTADOR (A) PUBLICO (A)</v>
      </c>
      <c r="H65" s="10" t="s">
        <v>339</v>
      </c>
      <c r="I65" s="10" t="str">
        <f>VLOOKUP(B65,'[1]EJECUCIÓN 2026'!$D:$CZ,27,FALSE)</f>
        <v>Dirección Administrativa y Financiera</v>
      </c>
      <c r="J65" s="15" t="s">
        <v>13</v>
      </c>
      <c r="K65" s="20">
        <v>6016258480</v>
      </c>
      <c r="L65" s="10" t="str">
        <f>VLOOKUP(B65,'[1]EJECUCIÓN 2026'!$D:$CZ,23,FALSE)</f>
        <v>Titulo profesional + titulo especializacion de 0 meses de experiencia profesional a 22 meses de experiencia profesional (Resolución 861 de 2025)</v>
      </c>
      <c r="M65" s="16" t="str">
        <f>VLOOKUP(B65,'[1]EJECUCIÓN 2026'!$D:$CZ,24,FALSE)</f>
        <v>EL/LA CONTRATISTA se obliga a prestar a LA ENTIDAD con plena autonomía técnica y administrativa y por sus propios medios los servicios de profesional especializado para el apoyo del procedimiento de ejecución presupuestal del Ministerio de Ciencia, Tecnología e Innovación.</v>
      </c>
      <c r="N65" s="12">
        <f>VLOOKUP(B65,'[1]EJECUCIÓN 2026'!$D:$CZ,37,FALSE)</f>
        <v>5500000</v>
      </c>
      <c r="O65" s="11">
        <f>VLOOKUP(B65,'[1]EJECUCIÓN 2026'!$D:$CZ,31,FALSE)</f>
        <v>46031</v>
      </c>
      <c r="P65" s="11">
        <f>VLOOKUP(B65,'[1]EJECUCIÓN 2026'!$D:$CZ,32,FALSE)</f>
        <v>46035</v>
      </c>
      <c r="Q65" s="11">
        <f>VLOOKUP(B65,'[1]EJECUCIÓN 2026'!$D:$CZ,33,FALSE)</f>
        <v>46215</v>
      </c>
      <c r="R65" s="10" t="str">
        <f>VLOOKUP(B65,'[1]EJECUCIÓN 2026'!$D:$CZ,95,FALSE)</f>
        <v>En Ejecucion</v>
      </c>
      <c r="S65" s="13" t="str">
        <f>VLOOKUP(B65,'[1]EJECUCIÓN 2026'!$D:$CZ,94,FALSE)</f>
        <v>https://community.secop.gov.co/Public/Tendering/OpportunityDetail/Index?noticeUID=CO1.NTC.9447331&amp;isFromPublicArea=True&amp;isModal=true&amp;asPopupView=true</v>
      </c>
    </row>
    <row r="66" spans="2:19" ht="84" x14ac:dyDescent="0.2">
      <c r="B66" s="8" t="s">
        <v>79</v>
      </c>
      <c r="C66" s="17" t="str">
        <f>VLOOKUP(B66,'[1]EJECUCIÓN 2026'!$D:$CZ,3,FALSE)</f>
        <v>Contrato de Prestacion De Servicios Profesionales</v>
      </c>
      <c r="D66" s="9" t="str">
        <f>VLOOKUP(B66,'[1]EJECUCIÓN 2026'!$D:$CZ,5,FALSE)</f>
        <v>LUIS FERNANDO SALAZAR VASQUEZ</v>
      </c>
      <c r="E66" s="10" t="str">
        <f>VLOOKUP(B66,'[1]EJECUCIÓN 2026'!$D:$CZ,18,FALSE)</f>
        <v>COLOMBIA</v>
      </c>
      <c r="F66" s="10" t="str">
        <f>VLOOKUP(B66,'[1]EJECUCIÓN 2026'!$D:$CZ,17,FALSE)</f>
        <v>BOGOTA D.C.</v>
      </c>
      <c r="G66" s="10" t="str">
        <f>VLOOKUP(B66,'[1]EJECUCIÓN 2026'!$D:$CZ,15,FALSE)</f>
        <v>ABOGADO</v>
      </c>
      <c r="H66" s="10" t="s">
        <v>339</v>
      </c>
      <c r="I66" s="10" t="str">
        <f>VLOOKUP(B66,'[1]EJECUCIÓN 2026'!$D:$CZ,27,FALSE)</f>
        <v>Dirección de Gestión de Recursos para la Ciencia, la Tecnología y la Innovación (CTel)</v>
      </c>
      <c r="J66" s="15" t="s">
        <v>13</v>
      </c>
      <c r="K66" s="20">
        <v>6016258480</v>
      </c>
      <c r="L66" s="10" t="str">
        <f>VLOOKUP(B66,'[1]EJECUCIÓN 2026'!$D:$CZ,23,FALSE)</f>
        <v>Titulo profesional + titulo especializacion de 22 meses de experiencia profesional a 32 meses de experiencia profesional (Resolución 861 de 2025)</v>
      </c>
      <c r="M66" s="16" t="str">
        <f>VLOOKUP(B66,'[1]EJECUCIÓN 2026'!$D:$CZ,24,FALSE)</f>
        <v>Prestar sus servicios profesionales con plena autonomía, técnica, administrativa y financiera, en la Dirección de Gestión de Recursos para la CTeI, para realizar la estructuración y acompañamiento jurídico de las actuaciones precontractuales y contractuales tales como: mesas jurídicas, procedimientos y demás actividades pertinentes a los procesos Ciencia, Tecnología e Innovación atendiendo los procedimientos y manuales adoptados por la entidad</v>
      </c>
      <c r="N66" s="12">
        <f>VLOOKUP(B66,'[1]EJECUCIÓN 2026'!$D:$CZ,37,FALSE)</f>
        <v>8000000.0000000009</v>
      </c>
      <c r="O66" s="11">
        <f>VLOOKUP(B66,'[1]EJECUCIÓN 2026'!$D:$CZ,31,FALSE)</f>
        <v>46031</v>
      </c>
      <c r="P66" s="11">
        <f>VLOOKUP(B66,'[1]EJECUCIÓN 2026'!$D:$CZ,32,FALSE)</f>
        <v>46036</v>
      </c>
      <c r="Q66" s="11">
        <f>VLOOKUP(B66,'[1]EJECUCIÓN 2026'!$D:$CZ,33,FALSE)</f>
        <v>46216</v>
      </c>
      <c r="R66" s="10" t="str">
        <f>VLOOKUP(B66,'[1]EJECUCIÓN 2026'!$D:$CZ,95,FALSE)</f>
        <v>En Ejecucion</v>
      </c>
      <c r="S66" s="13" t="str">
        <f>VLOOKUP(B66,'[1]EJECUCIÓN 2026'!$D:$CZ,94,FALSE)</f>
        <v>https://community.secop.gov.co/Public/Tendering/OpportunityDetail/Index?noticeUID=CO1.NTC.9447538&amp;isFromPublicArea=True&amp;isModal=true&amp;asPopupView=true</v>
      </c>
    </row>
    <row r="67" spans="2:19" ht="60" x14ac:dyDescent="0.2">
      <c r="B67" s="8" t="s">
        <v>80</v>
      </c>
      <c r="C67" s="17" t="str">
        <f>VLOOKUP(B67,'[1]EJECUCIÓN 2026'!$D:$CZ,3,FALSE)</f>
        <v>Contrato de Prestacion De Servicios Profesionales</v>
      </c>
      <c r="D67" s="9" t="str">
        <f>VLOOKUP(B67,'[1]EJECUCIÓN 2026'!$D:$CZ,5,FALSE)</f>
        <v xml:space="preserve">RAFAEL YESID SANGREGORIO ROMERO	</v>
      </c>
      <c r="E67" s="10" t="str">
        <f>VLOOKUP(B67,'[1]EJECUCIÓN 2026'!$D:$CZ,18,FALSE)</f>
        <v>COLOMBIA</v>
      </c>
      <c r="F67" s="10" t="str">
        <f>VLOOKUP(B67,'[1]EJECUCIÓN 2026'!$D:$CZ,17,FALSE)</f>
        <v>BARRANQUILLA</v>
      </c>
      <c r="G67" s="10" t="str">
        <f>VLOOKUP(B67,'[1]EJECUCIÓN 2026'!$D:$CZ,15,FALSE)</f>
        <v>ABOGADO</v>
      </c>
      <c r="H67" s="10" t="s">
        <v>339</v>
      </c>
      <c r="I67" s="10" t="str">
        <f>VLOOKUP(B67,'[1]EJECUCIÓN 2026'!$D:$CZ,27,FALSE)</f>
        <v>Dirección de Gestión de Recursos para la Ciencia, la Tecnología y la Innovación (CTel)</v>
      </c>
      <c r="J67" s="15" t="s">
        <v>13</v>
      </c>
      <c r="K67" s="20">
        <v>6016258480</v>
      </c>
      <c r="L67" s="10" t="str">
        <f>VLOOKUP(B67,'[1]EJECUCIÓN 2026'!$D:$CZ,23,FALSE)</f>
        <v>Titulo profesional + titulo especializacion de 0 meses de experiencia profesional a 22 meses de experiencia profesional (Resolución 861 de 2025)</v>
      </c>
      <c r="M67" s="16" t="str">
        <f>VLOOKUP(B67,'[1]EJECUCIÓN 2026'!$D:$CZ,24,FALSE)</f>
        <v>Prestar sus servicios profesionales con plena autonomía, técnica, administrativa y financiera, en la Dirección de Gestión de Recursos para la CTeI, para brindar soporte jurídico en las actuaciones contractuales, mesas jurídicas y demás procesos de la Dirección, atendiendo las normas y procedimientos adoptados por la Entidad</v>
      </c>
      <c r="N67" s="12">
        <f>VLOOKUP(B67,'[1]EJECUCIÓN 2026'!$D:$CZ,37,FALSE)</f>
        <v>5860000</v>
      </c>
      <c r="O67" s="11">
        <f>VLOOKUP(B67,'[1]EJECUCIÓN 2026'!$D:$CZ,31,FALSE)</f>
        <v>46043</v>
      </c>
      <c r="P67" s="11">
        <f>VLOOKUP(B67,'[1]EJECUCIÓN 2026'!$D:$CZ,32,FALSE)</f>
        <v>46044</v>
      </c>
      <c r="Q67" s="11">
        <f>VLOOKUP(B67,'[1]EJECUCIÓN 2026'!$D:$CZ,33,FALSE)</f>
        <v>46224</v>
      </c>
      <c r="R67" s="10" t="str">
        <f>VLOOKUP(B67,'[1]EJECUCIÓN 2026'!$D:$CZ,95,FALSE)</f>
        <v>En Ejecucion</v>
      </c>
      <c r="S67" s="13" t="str">
        <f>VLOOKUP(B67,'[1]EJECUCIÓN 2026'!$D:$CZ,94,FALSE)</f>
        <v>https://community.secop.gov.co/Public/Tendering/OpportunityDetail/Index?noticeUID=CO1.NTC.9649109&amp;isFromPublicArea=True&amp;isModal=true&amp;asPopupView=true</v>
      </c>
    </row>
    <row r="68" spans="2:19" ht="84" x14ac:dyDescent="0.2">
      <c r="B68" s="8" t="s">
        <v>81</v>
      </c>
      <c r="C68" s="17" t="str">
        <f>VLOOKUP(B68,'[1]EJECUCIÓN 2026'!$D:$CZ,3,FALSE)</f>
        <v>Contrato de Prestacion De Servicios Profesionales</v>
      </c>
      <c r="D68" s="9" t="str">
        <f>VLOOKUP(B68,'[1]EJECUCIÓN 2026'!$D:$CZ,5,FALSE)</f>
        <v xml:space="preserve">OCTAVIO ENRIQUE BONETT LAZARO	</v>
      </c>
      <c r="E68" s="10" t="str">
        <f>VLOOKUP(B68,'[1]EJECUCIÓN 2026'!$D:$CZ,18,FALSE)</f>
        <v>COLOMBIA</v>
      </c>
      <c r="F68" s="10" t="str">
        <f>VLOOKUP(B68,'[1]EJECUCIÓN 2026'!$D:$CZ,17,FALSE)</f>
        <v>BARRANQUILLA</v>
      </c>
      <c r="G68" s="10" t="str">
        <f>VLOOKUP(B68,'[1]EJECUCIÓN 2026'!$D:$CZ,15,FALSE)</f>
        <v>ABOGADO</v>
      </c>
      <c r="H68" s="10" t="s">
        <v>339</v>
      </c>
      <c r="I68" s="10" t="str">
        <f>VLOOKUP(B68,'[1]EJECUCIÓN 2026'!$D:$CZ,27,FALSE)</f>
        <v>Dirección de Gestión de Recursos para la Ciencia, la Tecnología y la Innovación (CTel)</v>
      </c>
      <c r="J68" s="15" t="s">
        <v>13</v>
      </c>
      <c r="K68" s="20">
        <v>6016258480</v>
      </c>
      <c r="L68" s="10" t="str">
        <f>VLOOKUP(B68,'[1]EJECUCIÓN 2026'!$D:$CZ,23,FALSE)</f>
        <v>Titulo profesional + titulo especializacion de 22 meses de experiencia profesional a 32 meses de experiencia profesional (Resolución 861 de 2025)</v>
      </c>
      <c r="M68" s="16" t="str">
        <f>VLOOKUP(B68,'[1]EJECUCIÓN 2026'!$D:$CZ,24,FALSE)</f>
        <v>Prestar sus servicios profesionales con plena autonomía, técnica, administrativa y financiera, en la Dirección de Gestión de Recursos para la CTeI, para realizar la estructuración y acompañamiento jurídico de las actuaciones precontractuales, contractuales y postcontractuales de los procesos de contratación de Ciencia, Tecnología e Innovación, atendiendo los procedimientos y manuales adoptados por la entidad.</v>
      </c>
      <c r="N68" s="12">
        <f>VLOOKUP(B68,'[1]EJECUCIÓN 2026'!$D:$CZ,37,FALSE)</f>
        <v>8000000.0000000009</v>
      </c>
      <c r="O68" s="11">
        <f>VLOOKUP(B68,'[1]EJECUCIÓN 2026'!$D:$CZ,31,FALSE)</f>
        <v>46031</v>
      </c>
      <c r="P68" s="11">
        <f>VLOOKUP(B68,'[1]EJECUCIÓN 2026'!$D:$CZ,32,FALSE)</f>
        <v>46036</v>
      </c>
      <c r="Q68" s="11">
        <f>VLOOKUP(B68,'[1]EJECUCIÓN 2026'!$D:$CZ,33,FALSE)</f>
        <v>46216</v>
      </c>
      <c r="R68" s="10" t="str">
        <f>VLOOKUP(B68,'[1]EJECUCIÓN 2026'!$D:$CZ,95,FALSE)</f>
        <v>En Ejecucion</v>
      </c>
      <c r="S68" s="13" t="str">
        <f>VLOOKUP(B68,'[1]EJECUCIÓN 2026'!$D:$CZ,94,FALSE)</f>
        <v>https://community.secop.gov.co/Public/Tendering/OpportunityDetail/Index?noticeUID=CO1.NTC.9448363&amp;isFromPublicArea=True&amp;isModal=true&amp;asPopupView=true</v>
      </c>
    </row>
    <row r="69" spans="2:19" ht="60" x14ac:dyDescent="0.2">
      <c r="B69" s="8" t="s">
        <v>82</v>
      </c>
      <c r="C69" s="17" t="str">
        <f>VLOOKUP(B69,'[1]EJECUCIÓN 2026'!$D:$CZ,3,FALSE)</f>
        <v>Contrato de Prestacion De Servicios Profesionales</v>
      </c>
      <c r="D69" s="9" t="str">
        <f>VLOOKUP(B69,'[1]EJECUCIÓN 2026'!$D:$CZ,5,FALSE)</f>
        <v>JAMES ANDREW YANQUEN BRIÑEZ</v>
      </c>
      <c r="E69" s="10" t="str">
        <f>VLOOKUP(B69,'[1]EJECUCIÓN 2026'!$D:$CZ,18,FALSE)</f>
        <v>COLOMBIA</v>
      </c>
      <c r="F69" s="10" t="str">
        <f>VLOOKUP(B69,'[1]EJECUCIÓN 2026'!$D:$CZ,17,FALSE)</f>
        <v>BOGOTA D.C.</v>
      </c>
      <c r="G69" s="10" t="str">
        <f>VLOOKUP(B69,'[1]EJECUCIÓN 2026'!$D:$CZ,15,FALSE)</f>
        <v>ABOGADO</v>
      </c>
      <c r="H69" s="10" t="s">
        <v>339</v>
      </c>
      <c r="I69" s="10" t="str">
        <f>VLOOKUP(B69,'[1]EJECUCIÓN 2026'!$D:$CZ,27,FALSE)</f>
        <v>Dirección de Gestión de Recursos para la Ciencia, la Tecnología y la Innovación (CTel)</v>
      </c>
      <c r="J69" s="15" t="s">
        <v>13</v>
      </c>
      <c r="K69" s="20">
        <v>6016258480</v>
      </c>
      <c r="L69" s="10" t="str">
        <f>VLOOKUP(B69,'[1]EJECUCIÓN 2026'!$D:$CZ,23,FALSE)</f>
        <v>Titulo profesional + titulo especializacion de 0 meses de experiencia profesional a 22 meses de experiencia profesional (Resolución 861 de 2025)</v>
      </c>
      <c r="M69" s="16" t="str">
        <f>VLOOKUP(B69,'[1]EJECUCIÓN 2026'!$D:$CZ,24,FALSE)</f>
        <v>Prestar sus servicios profesionales con plena autonomía, técnica, administrativa y financiera, en la Dirección de Gestión de Recursos para la CTeI, brindado soporte en los trámites jurídicos y contractuales que le sean asignados, atendiendo las normas y procedimientos adoptados por la Entidad</v>
      </c>
      <c r="N69" s="12">
        <f>VLOOKUP(B69,'[1]EJECUCIÓN 2026'!$D:$CZ,37,FALSE)</f>
        <v>5760000</v>
      </c>
      <c r="O69" s="11">
        <f>VLOOKUP(B69,'[1]EJECUCIÓN 2026'!$D:$CZ,31,FALSE)</f>
        <v>46035</v>
      </c>
      <c r="P69" s="11">
        <f>VLOOKUP(B69,'[1]EJECUCIÓN 2026'!$D:$CZ,32,FALSE)</f>
        <v>46036</v>
      </c>
      <c r="Q69" s="11">
        <f>VLOOKUP(B69,'[1]EJECUCIÓN 2026'!$D:$CZ,33,FALSE)</f>
        <v>46216</v>
      </c>
      <c r="R69" s="10" t="str">
        <f>VLOOKUP(B69,'[1]EJECUCIÓN 2026'!$D:$CZ,95,FALSE)</f>
        <v>En Ejecucion</v>
      </c>
      <c r="S69" s="13" t="str">
        <f>VLOOKUP(B69,'[1]EJECUCIÓN 2026'!$D:$CZ,94,FALSE)</f>
        <v>https://community.secop.gov.co/Public/Tendering/OpportunityDetail/Index?noticeUID=CO1.NTC.9484647&amp;isFromPublicArea=True&amp;isModal=true&amp;asPopupView=true</v>
      </c>
    </row>
    <row r="70" spans="2:19" ht="60" x14ac:dyDescent="0.2">
      <c r="B70" s="8" t="s">
        <v>83</v>
      </c>
      <c r="C70" s="17" t="str">
        <f>VLOOKUP(B70,'[1]EJECUCIÓN 2026'!$D:$CZ,3,FALSE)</f>
        <v>Contrato de Prestacion De Servicios Profesionales</v>
      </c>
      <c r="D70" s="9" t="str">
        <f>VLOOKUP(B70,'[1]EJECUCIÓN 2026'!$D:$CZ,5,FALSE)</f>
        <v xml:space="preserve">LAURA PATRICIA ARIAS GRANADOS	</v>
      </c>
      <c r="E70" s="10" t="str">
        <f>VLOOKUP(B70,'[1]EJECUCIÓN 2026'!$D:$CZ,18,FALSE)</f>
        <v>COLOMBIA</v>
      </c>
      <c r="F70" s="10" t="str">
        <f>VLOOKUP(B70,'[1]EJECUCIÓN 2026'!$D:$CZ,17,FALSE)</f>
        <v>FUNZA</v>
      </c>
      <c r="G70" s="10" t="str">
        <f>VLOOKUP(B70,'[1]EJECUCIÓN 2026'!$D:$CZ,15,FALSE)</f>
        <v>ABOGADO</v>
      </c>
      <c r="H70" s="10" t="s">
        <v>339</v>
      </c>
      <c r="I70" s="10" t="str">
        <f>VLOOKUP(B70,'[1]EJECUCIÓN 2026'!$D:$CZ,27,FALSE)</f>
        <v>Dirección de Gestión de Recursos para la Ciencia, la Tecnología y la Innovación (CTel)</v>
      </c>
      <c r="J70" s="15" t="s">
        <v>13</v>
      </c>
      <c r="K70" s="20">
        <v>6016258480</v>
      </c>
      <c r="L70" s="10" t="str">
        <f>VLOOKUP(B70,'[1]EJECUCIÓN 2026'!$D:$CZ,23,FALSE)</f>
        <v>Titulo profesional de 22 o mas meses de experiencia profesional (Resolución 861 de 2025)</v>
      </c>
      <c r="M70" s="16" t="str">
        <f>VLOOKUP(B70,'[1]EJECUCIÓN 2026'!$D:$CZ,24,FALSE)</f>
        <v>Prestar sus servicios profesionales con plena autonomía, técnica, administrativa y financiera, en la Dirección de Gestión de Recursos para la CTeI, mediante el acompañamiento y apoyo jurídico a las actividades tendientes a la consecución de la liquidación de los contratos y convenios que están a cargo de la Dirección</v>
      </c>
      <c r="N70" s="12">
        <f>VLOOKUP(B70,'[1]EJECUCIÓN 2026'!$D:$CZ,37,FALSE)</f>
        <v>5000000</v>
      </c>
      <c r="O70" s="11">
        <f>VLOOKUP(B70,'[1]EJECUCIÓN 2026'!$D:$CZ,31,FALSE)</f>
        <v>46031</v>
      </c>
      <c r="P70" s="11">
        <f>VLOOKUP(B70,'[1]EJECUCIÓN 2026'!$D:$CZ,32,FALSE)</f>
        <v>46036</v>
      </c>
      <c r="Q70" s="11">
        <f>VLOOKUP(B70,'[1]EJECUCIÓN 2026'!$D:$CZ,33,FALSE)</f>
        <v>46216</v>
      </c>
      <c r="R70" s="10" t="str">
        <f>VLOOKUP(B70,'[1]EJECUCIÓN 2026'!$D:$CZ,95,FALSE)</f>
        <v>En Ejecucion</v>
      </c>
      <c r="S70" s="13" t="str">
        <f>VLOOKUP(B70,'[1]EJECUCIÓN 2026'!$D:$CZ,94,FALSE)</f>
        <v>https://community.secop.gov.co/Public/Tendering/OpportunityDetail/Index?noticeUID=CO1.NTC.9448946&amp;isFromPublicArea=True&amp;isModal=true&amp;asPopupView=true</v>
      </c>
    </row>
    <row r="71" spans="2:19" ht="48" x14ac:dyDescent="0.2">
      <c r="B71" s="8" t="s">
        <v>84</v>
      </c>
      <c r="C71" s="17" t="str">
        <f>VLOOKUP(B71,'[1]EJECUCIÓN 2026'!$D:$CZ,3,FALSE)</f>
        <v>Contrato de Prestacion De Servicios Profesionales</v>
      </c>
      <c r="D71" s="9" t="str">
        <f>VLOOKUP(B71,'[1]EJECUCIÓN 2026'!$D:$CZ,5,FALSE)</f>
        <v>ANGELA ROCIO VENEGAS ROSA</v>
      </c>
      <c r="E71" s="10" t="str">
        <f>VLOOKUP(B71,'[1]EJECUCIÓN 2026'!$D:$CZ,18,FALSE)</f>
        <v>COLOMBIA</v>
      </c>
      <c r="F71" s="10" t="str">
        <f>VLOOKUP(B71,'[1]EJECUCIÓN 2026'!$D:$CZ,17,FALSE)</f>
        <v>SAN JOSE DE CUCUTA</v>
      </c>
      <c r="G71" s="10" t="str">
        <f>VLOOKUP(B71,'[1]EJECUCIÓN 2026'!$D:$CZ,15,FALSE)</f>
        <v>COMERCIO EXTERIOR</v>
      </c>
      <c r="H71" s="10" t="s">
        <v>339</v>
      </c>
      <c r="I71" s="10" t="str">
        <f>VLOOKUP(B71,'[1]EJECUCIÓN 2026'!$D:$CZ,27,FALSE)</f>
        <v>Dirección de Gestión de Recursos para la Ciencia, la Tecnología y la Innovación (CTel)</v>
      </c>
      <c r="J71" s="15" t="s">
        <v>13</v>
      </c>
      <c r="K71" s="20">
        <v>6016258480</v>
      </c>
      <c r="L71" s="10" t="str">
        <f>VLOOKUP(B71,'[1]EJECUCIÓN 2026'!$D:$CZ,23,FALSE)</f>
        <v>Titulo profesional de 22 o mas meses de experiencia profesional (Resolución 861 de 2025)</v>
      </c>
      <c r="M71" s="16" t="str">
        <f>VLOOKUP(B71,'[1]EJECUCIÓN 2026'!$D:$CZ,24,FALSE)</f>
        <v>Prestar servicios profesionales para apoyar la gestión técnica, administrativa y financiera del control y seguimiento al pago a contratistas de la DGR y evaluadores asociados a los mecanismos de operación de CTeI del Ministerio de Ciencias Tecnología e Innovación.</v>
      </c>
      <c r="N71" s="12">
        <f>VLOOKUP(B71,'[1]EJECUCIÓN 2026'!$D:$CZ,37,FALSE)</f>
        <v>5000000</v>
      </c>
      <c r="O71" s="11">
        <f>VLOOKUP(B71,'[1]EJECUCIÓN 2026'!$D:$CZ,31,FALSE)</f>
        <v>46031</v>
      </c>
      <c r="P71" s="11">
        <f>VLOOKUP(B71,'[1]EJECUCIÓN 2026'!$D:$CZ,32,FALSE)</f>
        <v>46036</v>
      </c>
      <c r="Q71" s="11">
        <f>VLOOKUP(B71,'[1]EJECUCIÓN 2026'!$D:$CZ,33,FALSE)</f>
        <v>46216</v>
      </c>
      <c r="R71" s="10" t="str">
        <f>VLOOKUP(B71,'[1]EJECUCIÓN 2026'!$D:$CZ,95,FALSE)</f>
        <v>En Ejecucion</v>
      </c>
      <c r="S71" s="13" t="str">
        <f>VLOOKUP(B71,'[1]EJECUCIÓN 2026'!$D:$CZ,94,FALSE)</f>
        <v>https://community.secop.gov.co/Public/Tendering/OpportunityDetail/Index?noticeUID=CO1.NTC.9448936&amp;isFromPublicArea=True&amp;isModal=true&amp;asPopupView=true</v>
      </c>
    </row>
    <row r="72" spans="2:19" ht="180" x14ac:dyDescent="0.2">
      <c r="B72" s="8" t="s">
        <v>85</v>
      </c>
      <c r="C72" s="17" t="str">
        <f>VLOOKUP(B72,'[1]EJECUCIÓN 2026'!$D:$CZ,3,FALSE)</f>
        <v>Contrato de Prestacion De Servicios Profesionales</v>
      </c>
      <c r="D72" s="9" t="str">
        <f>VLOOKUP(B72,'[1]EJECUCIÓN 2026'!$D:$CZ,5,FALSE)</f>
        <v xml:space="preserve">ANDREA VERONICA HERRERA CORTES	</v>
      </c>
      <c r="E72" s="10" t="str">
        <f>VLOOKUP(B72,'[1]EJECUCIÓN 2026'!$D:$CZ,18,FALSE)</f>
        <v>COLOMBIA</v>
      </c>
      <c r="F72" s="10" t="str">
        <f>VLOOKUP(B72,'[1]EJECUCIÓN 2026'!$D:$CZ,17,FALSE)</f>
        <v>BOGOTA D.C.</v>
      </c>
      <c r="G72" s="10" t="str">
        <f>VLOOKUP(B72,'[1]EJECUCIÓN 2026'!$D:$CZ,15,FALSE)</f>
        <v>INGENIERIA AGROINDUSTRIAL</v>
      </c>
      <c r="H72" s="10" t="s">
        <v>339</v>
      </c>
      <c r="I72" s="10" t="str">
        <f>VLOOKUP(B72,'[1]EJECUCIÓN 2026'!$D:$CZ,27,FALSE)</f>
        <v>Dirección de Gestión de Recursos para la Ciencia, la Tecnología y la Innovación (CTel)</v>
      </c>
      <c r="J72" s="15" t="s">
        <v>13</v>
      </c>
      <c r="K72" s="20">
        <v>6016258480</v>
      </c>
      <c r="L72" s="10" t="str">
        <f>VLOOKUP(B72,'[1]EJECUCIÓN 2026'!$D:$CZ,23,FALSE)</f>
        <v>Titulo de tecnico de 0 a 12 meses de experiencia laboral (tecnico o tecnologo) o 24 meses de experiencia laboral relacionada (bachiller) (Resolución 861 de 2025)</v>
      </c>
      <c r="M72" s="16" t="str">
        <f>VLOOKUP(B72,'[1]EJECUCIÓN 2026'!$D:$CZ,24,FALSE)</f>
        <v>Prestar sus servicios profesionales, con plena autonomía, técnica, administrativa y
financiera a la Dirección de Gestión de Recursos para la Ciencia, la Tecnología y la
Innovación – DGR, para gestionar la planeación y orientación del seguimiento integral
de las actividades de supervisión de los contratos y convenios derivados de
instrumentos y mecanismos a cargo de la dirección, encaminando la aplicación de los
lineamientos institucionales, la eficiencia de los procesos y la trazabilidad de la gestión
contractual, así como el fortalecimiento de los mecanismos de control, evaluación e
implementación de mejoras en la gestión de supervisión.</v>
      </c>
      <c r="N72" s="12">
        <f>VLOOKUP(B72,'[1]EJECUCIÓN 2026'!$D:$CZ,37,FALSE)</f>
        <v>12000000</v>
      </c>
      <c r="O72" s="11">
        <f>VLOOKUP(B72,'[1]EJECUCIÓN 2026'!$D:$CZ,31,FALSE)</f>
        <v>46037</v>
      </c>
      <c r="P72" s="11">
        <f>VLOOKUP(B72,'[1]EJECUCIÓN 2026'!$D:$CZ,32,FALSE)</f>
        <v>46041</v>
      </c>
      <c r="Q72" s="11">
        <f>VLOOKUP(B72,'[1]EJECUCIÓN 2026'!$D:$CZ,33,FALSE)</f>
        <v>46221</v>
      </c>
      <c r="R72" s="10" t="str">
        <f>VLOOKUP(B72,'[1]EJECUCIÓN 2026'!$D:$CZ,95,FALSE)</f>
        <v>En Ejecucion</v>
      </c>
      <c r="S72" s="13" t="str">
        <f>VLOOKUP(B72,'[1]EJECUCIÓN 2026'!$D:$CZ,94,FALSE)</f>
        <v>https://community.secop.gov.co/Public/Tendering/OpportunityDetail/Index?noticeUID=CO1.NTC.9543106&amp;isFromPublicArea=True&amp;isModal=true&amp;asPopupView=true</v>
      </c>
    </row>
    <row r="73" spans="2:19" ht="72" x14ac:dyDescent="0.2">
      <c r="B73" s="8" t="s">
        <v>86</v>
      </c>
      <c r="C73" s="17" t="str">
        <f>VLOOKUP(B73,'[1]EJECUCIÓN 2026'!$D:$CZ,3,FALSE)</f>
        <v>Contrato de Prestacion De Servicios Profesionales</v>
      </c>
      <c r="D73" s="9" t="str">
        <f>VLOOKUP(B73,'[1]EJECUCIÓN 2026'!$D:$CZ,5,FALSE)</f>
        <v>MONICA PATRICIA ORTEGA LONDOÑO</v>
      </c>
      <c r="E73" s="10" t="str">
        <f>VLOOKUP(B73,'[1]EJECUCIÓN 2026'!$D:$CZ,18,FALSE)</f>
        <v>COLOMBIA</v>
      </c>
      <c r="F73" s="10" t="str">
        <f>VLOOKUP(B73,'[1]EJECUCIÓN 2026'!$D:$CZ,17,FALSE)</f>
        <v>BOGOTA D.C.</v>
      </c>
      <c r="G73" s="10" t="str">
        <f>VLOOKUP(B73,'[1]EJECUCIÓN 2026'!$D:$CZ,15,FALSE)</f>
        <v>ABOGADO</v>
      </c>
      <c r="H73" s="10" t="s">
        <v>339</v>
      </c>
      <c r="I73" s="10" t="str">
        <f>VLOOKUP(B73,'[1]EJECUCIÓN 2026'!$D:$CZ,27,FALSE)</f>
        <v>Dirección de Gestión de Recursos para la Ciencia, la Tecnología y la Innovación (CTel)</v>
      </c>
      <c r="J73" s="15" t="s">
        <v>13</v>
      </c>
      <c r="K73" s="20">
        <v>6016258480</v>
      </c>
      <c r="L73" s="10" t="str">
        <f>VLOOKUP(B73,'[1]EJECUCIÓN 2026'!$D:$CZ,23,FALSE)</f>
        <v>Titulo profesional + titulo especializacion de 33 o mas meses de experiencia profesional (Resolución 861 de 2025)</v>
      </c>
      <c r="M73" s="16" t="str">
        <f>VLOOKUP(B73,'[1]EJECUCIÓN 2026'!$D:$CZ,24,FALSE)</f>
        <v>Prestar sus servicios profesionales al Ministerio de Ciencia, Tecnología e Innovación con plena autonomía, técnica, administrativa y financiera en la Dirección de Gestión de Recursos para la CTeI, para revisar y/o elaborar las actividades jurídicas y contractuales derivadas de los mecanismos de operación de CTeI atendiendo los procedimientos y manuales adoptados por la entidad.</v>
      </c>
      <c r="N73" s="12">
        <f>VLOOKUP(B73,'[1]EJECUCIÓN 2026'!$D:$CZ,37,FALSE)</f>
        <v>9300000</v>
      </c>
      <c r="O73" s="11">
        <f>VLOOKUP(B73,'[1]EJECUCIÓN 2026'!$D:$CZ,31,FALSE)</f>
        <v>46035</v>
      </c>
      <c r="P73" s="11">
        <f>VLOOKUP(B73,'[1]EJECUCIÓN 2026'!$D:$CZ,32,FALSE)</f>
        <v>46037</v>
      </c>
      <c r="Q73" s="11">
        <f>VLOOKUP(B73,'[1]EJECUCIÓN 2026'!$D:$CZ,33,FALSE)</f>
        <v>46217</v>
      </c>
      <c r="R73" s="10" t="str">
        <f>VLOOKUP(B73,'[1]EJECUCIÓN 2026'!$D:$CZ,95,FALSE)</f>
        <v>En Ejecucion</v>
      </c>
      <c r="S73" s="13" t="str">
        <f>VLOOKUP(B73,'[1]EJECUCIÓN 2026'!$D:$CZ,94,FALSE)</f>
        <v>https://community.secop.gov.co/Public/Tendering/OpportunityDetail/Index?noticeUID=CO1.NTC.9494114&amp;isFromPublicArea=True&amp;isModal=true&amp;asPopupView=true</v>
      </c>
    </row>
    <row r="74" spans="2:19" ht="84" x14ac:dyDescent="0.2">
      <c r="B74" s="8" t="s">
        <v>87</v>
      </c>
      <c r="C74" s="17" t="str">
        <f>VLOOKUP(B74,'[1]EJECUCIÓN 2026'!$D:$CZ,3,FALSE)</f>
        <v>Contrato de Prestacion De Servicios Profesionales</v>
      </c>
      <c r="D74" s="9" t="str">
        <f>VLOOKUP(B74,'[1]EJECUCIÓN 2026'!$D:$CZ,5,FALSE)</f>
        <v>LUIS RAFAEL DE LA ROSA RAMOS</v>
      </c>
      <c r="E74" s="10" t="str">
        <f>VLOOKUP(B74,'[1]EJECUCIÓN 2026'!$D:$CZ,18,FALSE)</f>
        <v>COLOMBIA</v>
      </c>
      <c r="F74" s="10" t="str">
        <f>VLOOKUP(B74,'[1]EJECUCIÓN 2026'!$D:$CZ,17,FALSE)</f>
        <v>BOGOTA D.C.</v>
      </c>
      <c r="G74" s="10" t="str">
        <f>VLOOKUP(B74,'[1]EJECUCIÓN 2026'!$D:$CZ,15,FALSE)</f>
        <v>INGENIERO QUIMICO</v>
      </c>
      <c r="H74" s="10" t="s">
        <v>339</v>
      </c>
      <c r="I74" s="10" t="str">
        <f>VLOOKUP(B74,'[1]EJECUCIÓN 2026'!$D:$CZ,27,FALSE)</f>
        <v>Dirección de Gestión de Recursos para la Ciencia, la Tecnología y la Innovación (CTel)</v>
      </c>
      <c r="J74" s="15" t="s">
        <v>13</v>
      </c>
      <c r="K74" s="20">
        <v>6016258480</v>
      </c>
      <c r="L74" s="10" t="str">
        <f>VLOOKUP(B74,'[1]EJECUCIÓN 2026'!$D:$CZ,23,FALSE)</f>
        <v>Titulo profesional + titulo especializacion de 22 meses de experiencia profesional a 32 meses de experiencia profesional (Resolución 861 de 2025)</v>
      </c>
      <c r="M74" s="16" t="str">
        <f>VLOOKUP(B74,'[1]EJECUCIÓN 2026'!$D:$CZ,24,FALSE)</f>
        <v>Prestar sus servicios profesionales al Ministerio de Ciencia, Tecnología e Innovación con plena autonomía, técnica, administrativa y financiera en la Dirección de Gestión de Recursos para la CTeI para apoyar a las direcciones técnicas en las actividades derivadas del diseño, estructuración, ejecución y evaluación, así como en el seguimiento de la planeación de los mecanismos de operación de CTel.</v>
      </c>
      <c r="N74" s="12">
        <f>VLOOKUP(B74,'[1]EJECUCIÓN 2026'!$D:$CZ,37,FALSE)</f>
        <v>7470000</v>
      </c>
      <c r="O74" s="11">
        <f>VLOOKUP(B74,'[1]EJECUCIÓN 2026'!$D:$CZ,31,FALSE)</f>
        <v>46035</v>
      </c>
      <c r="P74" s="11">
        <f>VLOOKUP(B74,'[1]EJECUCIÓN 2026'!$D:$CZ,32,FALSE)</f>
        <v>46037</v>
      </c>
      <c r="Q74" s="11">
        <f>VLOOKUP(B74,'[1]EJECUCIÓN 2026'!$D:$CZ,33,FALSE)</f>
        <v>46217</v>
      </c>
      <c r="R74" s="10" t="str">
        <f>VLOOKUP(B74,'[1]EJECUCIÓN 2026'!$D:$CZ,95,FALSE)</f>
        <v>En Ejecucion</v>
      </c>
      <c r="S74" s="13" t="str">
        <f>VLOOKUP(B74,'[1]EJECUCIÓN 2026'!$D:$CZ,94,FALSE)</f>
        <v>https://community.secop.gov.co/Public/Tendering/OpportunityDetail/Index?noticeUID=CO1.NTC.9493921&amp;isFromPublicArea=True&amp;isModal=true&amp;asPopupView=true</v>
      </c>
    </row>
    <row r="75" spans="2:19" ht="120" x14ac:dyDescent="0.2">
      <c r="B75" s="8" t="s">
        <v>88</v>
      </c>
      <c r="C75" s="17" t="str">
        <f>VLOOKUP(B75,'[1]EJECUCIÓN 2026'!$D:$CZ,3,FALSE)</f>
        <v>Contrato de Prestacion De Servicios Profesionales</v>
      </c>
      <c r="D75" s="9" t="str">
        <f>VLOOKUP(B75,'[1]EJECUCIÓN 2026'!$D:$CZ,5,FALSE)</f>
        <v xml:space="preserve">BIBIANA SANCHEZ PAEZ	</v>
      </c>
      <c r="E75" s="10" t="str">
        <f>VLOOKUP(B75,'[1]EJECUCIÓN 2026'!$D:$CZ,18,FALSE)</f>
        <v>COLOMBIA</v>
      </c>
      <c r="F75" s="10" t="str">
        <f>VLOOKUP(B75,'[1]EJECUCIÓN 2026'!$D:$CZ,17,FALSE)</f>
        <v>BOGOTA D.C.</v>
      </c>
      <c r="G75" s="10" t="str">
        <f>VLOOKUP(B75,'[1]EJECUCIÓN 2026'!$D:$CZ,15,FALSE)</f>
        <v>ADMINISTRADORA DE EMPRESAS</v>
      </c>
      <c r="H75" s="10" t="s">
        <v>339</v>
      </c>
      <c r="I75" s="10" t="str">
        <f>VLOOKUP(B75,'[1]EJECUCIÓN 2026'!$D:$CZ,27,FALSE)</f>
        <v>Dirección de Gestión de Recursos para la Ciencia, la Tecnología y la Innovación (CTel)</v>
      </c>
      <c r="J75" s="15" t="s">
        <v>13</v>
      </c>
      <c r="K75" s="20">
        <v>6016258480</v>
      </c>
      <c r="L75" s="10" t="str">
        <f>VLOOKUP(B75,'[1]EJECUCIÓN 2026'!$D:$CZ,23,FALSE)</f>
        <v>Titulo de tecnico de 0 a 12 meses de experiencia laboral (tecnico o tecnologo) o 24 meses de experiencia laboral relacionada (bachiller) (Resolución 861 de 2025)</v>
      </c>
      <c r="M75" s="16" t="str">
        <f>VLOOKUP(B75,'[1]EJECUCIÓN 2026'!$D:$CZ,24,FALSE)</f>
        <v>Prestar sus servicios profesionales con plena autonomía técnica, administrativa y financiera para apoyar la supervisión integral de la gestión fiduciaria, financiera, contable, tributaria y contractual de los recursos a cargo de la Dirección de Gestión de Recursos del Ministerio, asegurando el seguimiento a la ejecución presupuestal, la verificación del cumplimiento contractual, el análisis de riesgos, y la aplicación de los procedimientos, lineamientos y manuales adoptados por la Entidad, con el fin de garantizar la adecuada administración, trazabilidad, calidad de la información y uso eficiente de los recursos públicos.</v>
      </c>
      <c r="N75" s="12">
        <f>VLOOKUP(B75,'[1]EJECUCIÓN 2026'!$D:$CZ,37,FALSE)</f>
        <v>13000000</v>
      </c>
      <c r="O75" s="11">
        <f>VLOOKUP(B75,'[1]EJECUCIÓN 2026'!$D:$CZ,31,FALSE)</f>
        <v>46031</v>
      </c>
      <c r="P75" s="11">
        <f>VLOOKUP(B75,'[1]EJECUCIÓN 2026'!$D:$CZ,32,FALSE)</f>
        <v>46036</v>
      </c>
      <c r="Q75" s="11">
        <f>VLOOKUP(B75,'[1]EJECUCIÓN 2026'!$D:$CZ,33,FALSE)</f>
        <v>46216</v>
      </c>
      <c r="R75" s="10" t="str">
        <f>VLOOKUP(B75,'[1]EJECUCIÓN 2026'!$D:$CZ,95,FALSE)</f>
        <v>En Ejecucion</v>
      </c>
      <c r="S75" s="13" t="str">
        <f>VLOOKUP(B75,'[1]EJECUCIÓN 2026'!$D:$CZ,94,FALSE)</f>
        <v>https://community.secop.gov.co/Public/Tendering/OpportunityDetail/Index?noticeUID=CO1.NTC.9448930&amp;isFromPublicArea=True&amp;isModal=true&amp;asPopupView=true</v>
      </c>
    </row>
    <row r="76" spans="2:19" ht="72" x14ac:dyDescent="0.2">
      <c r="B76" s="8" t="s">
        <v>89</v>
      </c>
      <c r="C76" s="17" t="str">
        <f>VLOOKUP(B76,'[1]EJECUCIÓN 2026'!$D:$CZ,3,FALSE)</f>
        <v>Contrato de Prestacion De Servicios Profesionales</v>
      </c>
      <c r="D76" s="9" t="str">
        <f>VLOOKUP(B76,'[1]EJECUCIÓN 2026'!$D:$CZ,5,FALSE)</f>
        <v>LUIS ALEJANDRO DAVILA MOJICA</v>
      </c>
      <c r="E76" s="10" t="str">
        <f>VLOOKUP(B76,'[1]EJECUCIÓN 2026'!$D:$CZ,18,FALSE)</f>
        <v>COLOMBIA</v>
      </c>
      <c r="F76" s="10" t="str">
        <f>VLOOKUP(B76,'[1]EJECUCIÓN 2026'!$D:$CZ,17,FALSE)</f>
        <v>COCUY</v>
      </c>
      <c r="G76" s="10" t="str">
        <f>VLOOKUP(B76,'[1]EJECUCIÓN 2026'!$D:$CZ,15,FALSE)</f>
        <v>CONTADOR PUBLICO</v>
      </c>
      <c r="H76" s="10" t="s">
        <v>339</v>
      </c>
      <c r="I76" s="10" t="str">
        <f>VLOOKUP(B76,'[1]EJECUCIÓN 2026'!$D:$CZ,27,FALSE)</f>
        <v>Dirección de Gestión de Recursos para la Ciencia, la Tecnología y la Innovación (CTel)</v>
      </c>
      <c r="J76" s="15" t="s">
        <v>13</v>
      </c>
      <c r="K76" s="20">
        <v>6016258480</v>
      </c>
      <c r="L76" s="10" t="str">
        <f>VLOOKUP(B76,'[1]EJECUCIÓN 2026'!$D:$CZ,23,FALSE)</f>
        <v>Titulo de tecnico de 0 a 12 meses de experiencia laboral (tecnico o tecnologo) o 24 meses de experiencia laboral relacionada (bachiller) (Resolución 861 de 2025)</v>
      </c>
      <c r="M76" s="16" t="str">
        <f>VLOOKUP(B76,'[1]EJECUCIÓN 2026'!$D:$CZ,24,FALSE)</f>
        <v>Prestar sus servicios profesionales con plena autonomía, técnica, administrativa y financiera, en la Dirección de Gestión de Recursos para la CTeI, para realizar el análisis, seguimiento y control operativo, contable, financiero y de la contratación del Fondo Nacional de Financiamiento para Ciencia, la Tecnología e Innovación, Fondo Francisco José de Caldas</v>
      </c>
      <c r="N76" s="12">
        <f>VLOOKUP(B76,'[1]EJECUCIÓN 2026'!$D:$CZ,37,FALSE)</f>
        <v>12000000</v>
      </c>
      <c r="O76" s="11">
        <f>VLOOKUP(B76,'[1]EJECUCIÓN 2026'!$D:$CZ,31,FALSE)</f>
        <v>46031</v>
      </c>
      <c r="P76" s="11">
        <f>VLOOKUP(B76,'[1]EJECUCIÓN 2026'!$D:$CZ,32,FALSE)</f>
        <v>46036</v>
      </c>
      <c r="Q76" s="11">
        <f>VLOOKUP(B76,'[1]EJECUCIÓN 2026'!$D:$CZ,33,FALSE)</f>
        <v>46216</v>
      </c>
      <c r="R76" s="10" t="str">
        <f>VLOOKUP(B76,'[1]EJECUCIÓN 2026'!$D:$CZ,95,FALSE)</f>
        <v>En Ejecucion</v>
      </c>
      <c r="S76" s="13" t="str">
        <f>VLOOKUP(B76,'[1]EJECUCIÓN 2026'!$D:$CZ,94,FALSE)</f>
        <v>https://community.secop.gov.co/Public/Tendering/OpportunityDetail/Index?noticeUID=CO1.NTC.9447807&amp;isFromPublicArea=True&amp;isModal=true&amp;asPopupView=true</v>
      </c>
    </row>
    <row r="77" spans="2:19" ht="72" x14ac:dyDescent="0.2">
      <c r="B77" s="8" t="s">
        <v>90</v>
      </c>
      <c r="C77" s="17" t="str">
        <f>VLOOKUP(B77,'[1]EJECUCIÓN 2026'!$D:$CZ,3,FALSE)</f>
        <v>Contrato de Prestacion De Servicios Profesionales</v>
      </c>
      <c r="D77" s="9" t="str">
        <f>VLOOKUP(B77,'[1]EJECUCIÓN 2026'!$D:$CZ,5,FALSE)</f>
        <v>CLAUDIA PATRICIA CORDERO
CEDIDO A:
LIZETH PAOLA SANCHEZ BENAVIDES</v>
      </c>
      <c r="E77" s="10" t="s">
        <v>343</v>
      </c>
      <c r="F77" s="10" t="s">
        <v>344</v>
      </c>
      <c r="G77" s="10" t="s">
        <v>345</v>
      </c>
      <c r="H77" s="10" t="s">
        <v>339</v>
      </c>
      <c r="I77" s="10" t="str">
        <f>VLOOKUP(B77,'[1]EJECUCIÓN 2026'!$D:$CZ,27,FALSE)</f>
        <v>Dirección de Gestión de Recursos para la Ciencia, la Tecnología y la Innovación (CTel)</v>
      </c>
      <c r="J77" s="15" t="s">
        <v>13</v>
      </c>
      <c r="K77" s="20">
        <v>6016258480</v>
      </c>
      <c r="L77" s="10" t="str">
        <f>VLOOKUP(B77,'[1]EJECUCIÓN 2026'!$D:$CZ,23,FALSE)</f>
        <v>Titulo profesional + titulo especializacion de 22 meses de experiencia profesional a 32 meses de experiencia profesional (Resolución 861 de 2025)</v>
      </c>
      <c r="M77" s="16" t="str">
        <f>VLOOKUP(B77,'[1]EJECUCIÓN 2026'!$D:$CZ,24,FALSE)</f>
        <v>Prestar sus servicios profesionales, con plena autonomía, técnica, administrativa y financiera, para realizar y/o apoyar las actividades de planeación, organización y gestión de la supervisión de convenios y contratos a cargo de la Dirección de Gestión de Recursos para la CTeI asociadas al equipo de Ciencias Médicas y de la Salud, teniendo en cuenta los procesos y procedimientos adoptados por la Entidad</v>
      </c>
      <c r="N77" s="12">
        <f>VLOOKUP(B77,'[1]EJECUCIÓN 2026'!$D:$CZ,37,FALSE)</f>
        <v>9060000</v>
      </c>
      <c r="O77" s="11">
        <f>VLOOKUP(B77,'[1]EJECUCIÓN 2026'!$D:$CZ,31,FALSE)</f>
        <v>46035</v>
      </c>
      <c r="P77" s="11">
        <f>VLOOKUP(B77,'[1]EJECUCIÓN 2026'!$D:$CZ,32,FALSE)</f>
        <v>46037</v>
      </c>
      <c r="Q77" s="11">
        <f>VLOOKUP(B77,'[1]EJECUCIÓN 2026'!$D:$CZ,33,FALSE)</f>
        <v>46217</v>
      </c>
      <c r="R77" s="10" t="str">
        <f>VLOOKUP(B77,'[1]EJECUCIÓN 2026'!$D:$CZ,95,FALSE)</f>
        <v>En Ejecucion</v>
      </c>
      <c r="S77" s="13" t="str">
        <f>VLOOKUP(B77,'[1]EJECUCIÓN 2026'!$D:$CZ,94,FALSE)</f>
        <v>https://community.secop.gov.co/Public/Tendering/OpportunityDetail/Index?noticeUID=CO1.NTC.9494148&amp;isFromPublicArea=True&amp;isModal=true&amp;asPopupView=true</v>
      </c>
    </row>
    <row r="78" spans="2:19" ht="72" x14ac:dyDescent="0.2">
      <c r="B78" s="8" t="s">
        <v>91</v>
      </c>
      <c r="C78" s="17" t="str">
        <f>VLOOKUP(B78,'[1]EJECUCIÓN 2026'!$D:$CZ,3,FALSE)</f>
        <v>Contrato de Prestacion De Servicios Profesionales</v>
      </c>
      <c r="D78" s="9" t="str">
        <f>VLOOKUP(B78,'[1]EJECUCIÓN 2026'!$D:$CZ,5,FALSE)</f>
        <v>EGNA YAMILE BARRERO DIAZ</v>
      </c>
      <c r="E78" s="10" t="str">
        <f>VLOOKUP(B78,'[1]EJECUCIÓN 2026'!$D:$CZ,18,FALSE)</f>
        <v>COLOMBIA</v>
      </c>
      <c r="F78" s="10" t="str">
        <f>VLOOKUP(B78,'[1]EJECUCIÓN 2026'!$D:$CZ,17,FALSE)</f>
        <v>BOGOTA D.C.</v>
      </c>
      <c r="G78" s="10" t="str">
        <f>VLOOKUP(B78,'[1]EJECUCIÓN 2026'!$D:$CZ,15,FALSE)</f>
        <v>LICENCIATURA EN BIOLOGIA</v>
      </c>
      <c r="H78" s="10" t="s">
        <v>339</v>
      </c>
      <c r="I78" s="10" t="str">
        <f>VLOOKUP(B78,'[1]EJECUCIÓN 2026'!$D:$CZ,27,FALSE)</f>
        <v>Dirección de Gestión de Recursos para la Ciencia, la Tecnología y la Innovación (CTel)</v>
      </c>
      <c r="J78" s="15" t="s">
        <v>13</v>
      </c>
      <c r="K78" s="20">
        <v>6016258480</v>
      </c>
      <c r="L78" s="10" t="str">
        <f>VLOOKUP(B78,'[1]EJECUCIÓN 2026'!$D:$CZ,23,FALSE)</f>
        <v>Titulo profesional + titulo especializacion de 22 meses de experiencia profesional a 32 meses de experiencia profesional (Resolución 861 de 2025)</v>
      </c>
      <c r="M78" s="16" t="str">
        <f>VLOOKUP(B78,'[1]EJECUCIÓN 2026'!$D:$CZ,24,FALSE)</f>
        <v>Prestar sus servicios profesionales, con plena autonomía, técnica, administrativa y financiera, para realizar y/o apoyar las actividades de planeación, organización y gestión de la supervisión de convenios y contratos a cargo de la Dirección de Gestión de Recursos para la CTeI asociadas al equipo de Ciencias Ambientales y Mar, teniendo en cuenta los procesos y procedimientos adoptados por la Entidad.</v>
      </c>
      <c r="N78" s="12">
        <f>VLOOKUP(B78,'[1]EJECUCIÓN 2026'!$D:$CZ,37,FALSE)</f>
        <v>9060000</v>
      </c>
      <c r="O78" s="11">
        <f>VLOOKUP(B78,'[1]EJECUCIÓN 2026'!$D:$CZ,31,FALSE)</f>
        <v>46037</v>
      </c>
      <c r="P78" s="11">
        <f>VLOOKUP(B78,'[1]EJECUCIÓN 2026'!$D:$CZ,32,FALSE)</f>
        <v>46038</v>
      </c>
      <c r="Q78" s="11">
        <f>VLOOKUP(B78,'[1]EJECUCIÓN 2026'!$D:$CZ,33,FALSE)</f>
        <v>46218</v>
      </c>
      <c r="R78" s="10" t="str">
        <f>VLOOKUP(B78,'[1]EJECUCIÓN 2026'!$D:$CZ,95,FALSE)</f>
        <v>En Ejecucion</v>
      </c>
      <c r="S78" s="13" t="str">
        <f>VLOOKUP(B78,'[1]EJECUCIÓN 2026'!$D:$CZ,94,FALSE)</f>
        <v>https://community.secop.gov.co/Public/Tendering/OpportunityDetail/Index?noticeUID=CO1.NTC.9543915&amp;isFromPublicArea=True&amp;isModal=true&amp;asPopupView=true</v>
      </c>
    </row>
    <row r="79" spans="2:19" ht="60" x14ac:dyDescent="0.2">
      <c r="B79" s="8" t="s">
        <v>92</v>
      </c>
      <c r="C79" s="17" t="str">
        <f>VLOOKUP(B79,'[1]EJECUCIÓN 2026'!$D:$CZ,3,FALSE)</f>
        <v>Contrato de Prestacion De Servicios Profesionales</v>
      </c>
      <c r="D79" s="9" t="str">
        <f>VLOOKUP(B79,'[1]EJECUCIÓN 2026'!$D:$CZ,5,FALSE)</f>
        <v>ALEJANDRA BERNAL WYNNE</v>
      </c>
      <c r="E79" s="10" t="str">
        <f>VLOOKUP(B79,'[1]EJECUCIÓN 2026'!$D:$CZ,18,FALSE)</f>
        <v>COLOMBIA</v>
      </c>
      <c r="F79" s="10" t="str">
        <f>VLOOKUP(B79,'[1]EJECUCIÓN 2026'!$D:$CZ,17,FALSE)</f>
        <v>BOGOTA D.C.</v>
      </c>
      <c r="G79" s="10" t="str">
        <f>VLOOKUP(B79,'[1]EJECUCIÓN 2026'!$D:$CZ,15,FALSE)</f>
        <v>ECONOMISTA</v>
      </c>
      <c r="H79" s="10" t="s">
        <v>339</v>
      </c>
      <c r="I79" s="10" t="str">
        <f>VLOOKUP(B79,'[1]EJECUCIÓN 2026'!$D:$CZ,27,FALSE)</f>
        <v>Dirección de Gestión de Recursos para la Ciencia, la Tecnología y la Innovación (CTel)</v>
      </c>
      <c r="J79" s="15" t="s">
        <v>13</v>
      </c>
      <c r="K79" s="20">
        <v>6016258480</v>
      </c>
      <c r="L79" s="10" t="str">
        <f>VLOOKUP(B79,'[1]EJECUCIÓN 2026'!$D:$CZ,23,FALSE)</f>
        <v>Titulo profesional + titulo especializacion de 22 meses de experiencia profesional a 32 meses de experiencia profesional (Resolución 861 de 2025)</v>
      </c>
      <c r="M79" s="16" t="str">
        <f>VLOOKUP(B79,'[1]EJECUCIÓN 2026'!$D:$CZ,24,FALSE)</f>
        <v>inanciera, para realizar y/o apoyar las actividades de planeación, organización y gestión de la supervisión de convenios y contratos a cargo de la Dirección de Gestión de Recursos para la CTeI asociadas al equipo de Vocaciones y Formación, teniendo en cuenta los procesos y procedimientos adoptados por la Entidad.</v>
      </c>
      <c r="N79" s="12">
        <f>VLOOKUP(B79,'[1]EJECUCIÓN 2026'!$D:$CZ,37,FALSE)</f>
        <v>9060000</v>
      </c>
      <c r="O79" s="11">
        <f>VLOOKUP(B79,'[1]EJECUCIÓN 2026'!$D:$CZ,31,FALSE)</f>
        <v>46037</v>
      </c>
      <c r="P79" s="11">
        <f>VLOOKUP(B79,'[1]EJECUCIÓN 2026'!$D:$CZ,32,FALSE)</f>
        <v>46038</v>
      </c>
      <c r="Q79" s="11">
        <f>VLOOKUP(B79,'[1]EJECUCIÓN 2026'!$D:$CZ,33,FALSE)</f>
        <v>46218</v>
      </c>
      <c r="R79" s="10" t="str">
        <f>VLOOKUP(B79,'[1]EJECUCIÓN 2026'!$D:$CZ,95,FALSE)</f>
        <v>En Ejecucion</v>
      </c>
      <c r="S79" s="13" t="str">
        <f>VLOOKUP(B79,'[1]EJECUCIÓN 2026'!$D:$CZ,94,FALSE)</f>
        <v>https://community.secop.gov.co/Public/Tendering/OpportunityDetail/Index?noticeUID=CO1.NTC.9510041&amp;isFromPublicArea=True&amp;isModal=true&amp;asPopupView=true</v>
      </c>
    </row>
    <row r="80" spans="2:19" ht="72" x14ac:dyDescent="0.2">
      <c r="B80" s="8" t="s">
        <v>93</v>
      </c>
      <c r="C80" s="17" t="str">
        <f>VLOOKUP(B80,'[1]EJECUCIÓN 2026'!$D:$CZ,3,FALSE)</f>
        <v>Contrato de Prestacion De Servicios Profesionales</v>
      </c>
      <c r="D80" s="9" t="str">
        <f>VLOOKUP(B80,'[1]EJECUCIÓN 2026'!$D:$CZ,5,FALSE)</f>
        <v>JENNIE CATERINA COMBA CAÑON</v>
      </c>
      <c r="E80" s="10" t="str">
        <f>VLOOKUP(B80,'[1]EJECUCIÓN 2026'!$D:$CZ,18,FALSE)</f>
        <v>COLOMBIA</v>
      </c>
      <c r="F80" s="10" t="str">
        <f>VLOOKUP(B80,'[1]EJECUCIÓN 2026'!$D:$CZ,17,FALSE)</f>
        <v>BOGOTA D.C.</v>
      </c>
      <c r="G80" s="10" t="str">
        <f>VLOOKUP(B80,'[1]EJECUCIÓN 2026'!$D:$CZ,15,FALSE)</f>
        <v>PSICOLOGIA</v>
      </c>
      <c r="H80" s="10" t="s">
        <v>339</v>
      </c>
      <c r="I80" s="10" t="str">
        <f>VLOOKUP(B80,'[1]EJECUCIÓN 2026'!$D:$CZ,27,FALSE)</f>
        <v>Dirección de Gestión de Recursos para la Ciencia, la Tecnología y la Innovación (CTel)</v>
      </c>
      <c r="J80" s="15" t="s">
        <v>13</v>
      </c>
      <c r="K80" s="20">
        <v>6016258480</v>
      </c>
      <c r="L80" s="10" t="str">
        <f>VLOOKUP(B80,'[1]EJECUCIÓN 2026'!$D:$CZ,23,FALSE)</f>
        <v>Titulo profesional + titulo especializacion de 22 meses de experiencia profesional a 32 meses de experiencia profesional (Resolución 861 de 2025)</v>
      </c>
      <c r="M80" s="16" t="str">
        <f>VLOOKUP(B80,'[1]EJECUCIÓN 2026'!$D:$CZ,24,FALSE)</f>
        <v>Prestar sus servicios profesionales, con plena autonomía, técnica, administrativa y financiera, para realizar y/o apoyar las actividades de planeación, organización y gestión de la supervisión de convenios y contratos a cargo de la Dirección de Gestión de Recursos para la CTeI asociadas al equipo Ciencias Sociales y Humanidades, teniendo en cuenta los procesos y procedimientos adoptados por la Entidad.</v>
      </c>
      <c r="N80" s="12">
        <f>VLOOKUP(B80,'[1]EJECUCIÓN 2026'!$D:$CZ,37,FALSE)</f>
        <v>9060000</v>
      </c>
      <c r="O80" s="11">
        <f>VLOOKUP(B80,'[1]EJECUCIÓN 2026'!$D:$CZ,31,FALSE)</f>
        <v>46037</v>
      </c>
      <c r="P80" s="11">
        <f>VLOOKUP(B80,'[1]EJECUCIÓN 2026'!$D:$CZ,32,FALSE)</f>
        <v>46038</v>
      </c>
      <c r="Q80" s="11">
        <f>VLOOKUP(B80,'[1]EJECUCIÓN 2026'!$D:$CZ,33,FALSE)</f>
        <v>46218</v>
      </c>
      <c r="R80" s="10" t="str">
        <f>VLOOKUP(B80,'[1]EJECUCIÓN 2026'!$D:$CZ,95,FALSE)</f>
        <v>En Ejecucion</v>
      </c>
      <c r="S80" s="13" t="str">
        <f>VLOOKUP(B80,'[1]EJECUCIÓN 2026'!$D:$CZ,94,FALSE)</f>
        <v>https://community.secop.gov.co/Public/Tendering/OpportunityDetail/Index?noticeUID=CO1.NTC.9544422&amp;isFromPublicArea=True&amp;isModal=true&amp;asPopupView=true</v>
      </c>
    </row>
    <row r="81" spans="2:19" ht="84" x14ac:dyDescent="0.2">
      <c r="B81" s="8" t="s">
        <v>94</v>
      </c>
      <c r="C81" s="17" t="str">
        <f>VLOOKUP(B81,'[1]EJECUCIÓN 2026'!$D:$CZ,3,FALSE)</f>
        <v>Contrato de Prestacion De Servicios Profesionales</v>
      </c>
      <c r="D81" s="9" t="str">
        <f>VLOOKUP(B81,'[1]EJECUCIÓN 2026'!$D:$CZ,5,FALSE)</f>
        <v>DIANA PAOLA SAAVEDRA CUENCA</v>
      </c>
      <c r="E81" s="10" t="str">
        <f>VLOOKUP(B81,'[1]EJECUCIÓN 2026'!$D:$CZ,18,FALSE)</f>
        <v>COLOMBIA</v>
      </c>
      <c r="F81" s="10" t="str">
        <f>VLOOKUP(B81,'[1]EJECUCIÓN 2026'!$D:$CZ,17,FALSE)</f>
        <v>BOGOTA D.C.</v>
      </c>
      <c r="G81" s="10" t="str">
        <f>VLOOKUP(B81,'[1]EJECUCIÓN 2026'!$D:$CZ,15,FALSE)</f>
        <v>INGENIERA DE PRODUCCION AMBIENTAL</v>
      </c>
      <c r="H81" s="10" t="s">
        <v>339</v>
      </c>
      <c r="I81" s="10" t="str">
        <f>VLOOKUP(B81,'[1]EJECUCIÓN 2026'!$D:$CZ,27,FALSE)</f>
        <v>Dirección de Gestión de Recursos para la Ciencia, la Tecnología y la Innovación (CTel)</v>
      </c>
      <c r="J81" s="15" t="s">
        <v>13</v>
      </c>
      <c r="K81" s="20">
        <v>6016258480</v>
      </c>
      <c r="L81" s="10" t="str">
        <f>VLOOKUP(B81,'[1]EJECUCIÓN 2026'!$D:$CZ,23,FALSE)</f>
        <v>Titulo profesional + titulo especializacion de 22 meses de experiencia profesional a 32 meses de experiencia profesional (Resolución 861 de 2025)</v>
      </c>
      <c r="M81" s="16" t="str">
        <f>VLOOKUP(B81,'[1]EJECUCIÓN 2026'!$D:$CZ,24,FALSE)</f>
        <v>Prestar sus servicios profesionales, con plena autonomía, técnica, administrativa y financiera a la Dirección de Gestión de Recursos para la Ciencia, la Tecnología y la Innovación - DGR, en el apoyo técnico y operativo de la Unidad de Supervisión y seguimiento, contribuyendo al seguimiento, consolidación y articulación de las actividades de supervisión de los contratos y convenios a cargo de la dirección derivados de instrumentos y mecanismos</v>
      </c>
      <c r="N81" s="12">
        <f>VLOOKUP(B81,'[1]EJECUCIÓN 2026'!$D:$CZ,37,FALSE)</f>
        <v>9060000</v>
      </c>
      <c r="O81" s="11">
        <f>VLOOKUP(B81,'[1]EJECUCIÓN 2026'!$D:$CZ,31,FALSE)</f>
        <v>46037</v>
      </c>
      <c r="P81" s="11">
        <f>VLOOKUP(B81,'[1]EJECUCIÓN 2026'!$D:$CZ,32,FALSE)</f>
        <v>46038</v>
      </c>
      <c r="Q81" s="11">
        <f>VLOOKUP(B81,'[1]EJECUCIÓN 2026'!$D:$CZ,33,FALSE)</f>
        <v>46218</v>
      </c>
      <c r="R81" s="10" t="str">
        <f>VLOOKUP(B81,'[1]EJECUCIÓN 2026'!$D:$CZ,95,FALSE)</f>
        <v>En Ejecucion</v>
      </c>
      <c r="S81" s="13" t="str">
        <f>VLOOKUP(B81,'[1]EJECUCIÓN 2026'!$D:$CZ,94,FALSE)</f>
        <v>https://community.secop.gov.co/Public/Tendering/OpportunityDetail/Index?noticeUID=CO1.NTC.9542786&amp;isFromPublicArea=True&amp;isModal=true&amp;asPopupView=true</v>
      </c>
    </row>
    <row r="82" spans="2:19" ht="84" x14ac:dyDescent="0.2">
      <c r="B82" s="8" t="s">
        <v>95</v>
      </c>
      <c r="C82" s="17" t="str">
        <f>VLOOKUP(B82,'[1]EJECUCIÓN 2026'!$D:$CZ,3,FALSE)</f>
        <v>Contrato de Prestacion De Servicios Profesionales</v>
      </c>
      <c r="D82" s="9" t="str">
        <f>VLOOKUP(B82,'[1]EJECUCIÓN 2026'!$D:$CZ,5,FALSE)</f>
        <v>JENNY CONSUELO ORTEGA ROJAS</v>
      </c>
      <c r="E82" s="10" t="str">
        <f>VLOOKUP(B82,'[1]EJECUCIÓN 2026'!$D:$CZ,18,FALSE)</f>
        <v>COLOMBIA</v>
      </c>
      <c r="F82" s="10" t="str">
        <f>VLOOKUP(B82,'[1]EJECUCIÓN 2026'!$D:$CZ,17,FALSE)</f>
        <v>BOGOTA D.C.</v>
      </c>
      <c r="G82" s="10" t="str">
        <f>VLOOKUP(B82,'[1]EJECUCIÓN 2026'!$D:$CZ,15,FALSE)</f>
        <v xml:space="preserve">BIOLOGO	</v>
      </c>
      <c r="H82" s="10" t="s">
        <v>339</v>
      </c>
      <c r="I82" s="10" t="str">
        <f>VLOOKUP(B82,'[1]EJECUCIÓN 2026'!$D:$CZ,27,FALSE)</f>
        <v>Dirección de Gestión de Recursos para la Ciencia, la Tecnología y la Innovación (CTel)</v>
      </c>
      <c r="J82" s="15" t="s">
        <v>13</v>
      </c>
      <c r="K82" s="20">
        <v>6016258480</v>
      </c>
      <c r="L82" s="10" t="str">
        <f>VLOOKUP(B82,'[1]EJECUCIÓN 2026'!$D:$CZ,23,FALSE)</f>
        <v>Titulo profesional + titulo especializacion de 22 meses de experiencia profesional a 32 meses de experiencia profesional (Resolución 861 de 2025)</v>
      </c>
      <c r="M82" s="16" t="str">
        <f>VLOOKUP(B82,'[1]EJECUCIÓN 2026'!$D:$CZ,24,FALSE)</f>
        <v>Prestar sus servicios profesionales, con plena autonomía, técnica, administrativa y financiera, para realizar y/o apoyar las actividades de planeación, organización y gestión de la supervisión de convenios y contratos a cargo de la Dirección de Gestión de Recursos para la CTeI asociadas al equipo de Ciencias Básicas y Biotecnología, teniendo en cuenta los procesos y procedimientos adoptados por la Entidad</v>
      </c>
      <c r="N82" s="12">
        <f>VLOOKUP(B82,'[1]EJECUCIÓN 2026'!$D:$CZ,37,FALSE)</f>
        <v>9060000</v>
      </c>
      <c r="O82" s="11">
        <f>VLOOKUP(B82,'[1]EJECUCIÓN 2026'!$D:$CZ,31,FALSE)</f>
        <v>46037</v>
      </c>
      <c r="P82" s="11">
        <f>VLOOKUP(B82,'[1]EJECUCIÓN 2026'!$D:$CZ,32,FALSE)</f>
        <v>46038</v>
      </c>
      <c r="Q82" s="11">
        <f>VLOOKUP(B82,'[1]EJECUCIÓN 2026'!$D:$CZ,33,FALSE)</f>
        <v>46218</v>
      </c>
      <c r="R82" s="10" t="str">
        <f>VLOOKUP(B82,'[1]EJECUCIÓN 2026'!$D:$CZ,95,FALSE)</f>
        <v>En Ejecucion</v>
      </c>
      <c r="S82" s="13" t="str">
        <f>VLOOKUP(B82,'[1]EJECUCIÓN 2026'!$D:$CZ,94,FALSE)</f>
        <v>https://community.secop.gov.co/Public/Tendering/OpportunityDetail/Index?noticeUID=CO1.NTC.9544876&amp;isFromPublicArea=True&amp;isModal=true&amp;asPopupView=true</v>
      </c>
    </row>
    <row r="83" spans="2:19" ht="84" x14ac:dyDescent="0.2">
      <c r="B83" s="8" t="s">
        <v>96</v>
      </c>
      <c r="C83" s="17" t="str">
        <f>VLOOKUP(B83,'[1]EJECUCIÓN 2026'!$D:$CZ,3,FALSE)</f>
        <v>Contrato de Prestacion De Servicios Profesionales</v>
      </c>
      <c r="D83" s="9" t="str">
        <f>VLOOKUP(B83,'[1]EJECUCIÓN 2026'!$D:$CZ,5,FALSE)</f>
        <v>JULIANA AGUILAR PINO</v>
      </c>
      <c r="E83" s="10" t="str">
        <f>VLOOKUP(B83,'[1]EJECUCIÓN 2026'!$D:$CZ,18,FALSE)</f>
        <v>COLOMBIA</v>
      </c>
      <c r="F83" s="10" t="str">
        <f>VLOOKUP(B83,'[1]EJECUCIÓN 2026'!$D:$CZ,17,FALSE)</f>
        <v>BOGOTA D.C.</v>
      </c>
      <c r="G83" s="10" t="str">
        <f>VLOOKUP(B83,'[1]EJECUCIÓN 2026'!$D:$CZ,15,FALSE)</f>
        <v>ADMINISTRADOR DE EMPRESAS</v>
      </c>
      <c r="H83" s="10" t="s">
        <v>339</v>
      </c>
      <c r="I83" s="10" t="str">
        <f>VLOOKUP(B83,'[1]EJECUCIÓN 2026'!$D:$CZ,27,FALSE)</f>
        <v>Dirección de Gestión de Recursos para la Ciencia, la Tecnología y la Innovación (CTel)</v>
      </c>
      <c r="J83" s="15" t="s">
        <v>13</v>
      </c>
      <c r="K83" s="20">
        <v>6016258480</v>
      </c>
      <c r="L83" s="10" t="str">
        <f>VLOOKUP(B83,'[1]EJECUCIÓN 2026'!$D:$CZ,23,FALSE)</f>
        <v>Titulo profesional + titulo especializacion de 22 meses de experiencia profesional a 32 meses de experiencia profesional (Resolución 861 de 2025)</v>
      </c>
      <c r="M83" s="16" t="str">
        <f>VLOOKUP(B83,'[1]EJECUCIÓN 2026'!$D:$CZ,24,FALSE)</f>
        <v>Prestar sus servicios profesionales, con plena autonomía, técnica, administrativa y financiera, para realizar y/o apoyar las actividades de planeación, organización y gestión de la supervisión de convenios y contratos a cargo de la Dirección de Gestión de Recursos para la CTeI asociadas al equipo de Innovación y Desarrollo Tecnológico/Ciencias Agropecuarias, teniendo en cuenta los procesos y procedimientos adoptados por la Entidad.</v>
      </c>
      <c r="N83" s="12">
        <f>VLOOKUP(B83,'[1]EJECUCIÓN 2026'!$D:$CZ,37,FALSE)</f>
        <v>9060000</v>
      </c>
      <c r="O83" s="11">
        <f>VLOOKUP(B83,'[1]EJECUCIÓN 2026'!$D:$CZ,31,FALSE)</f>
        <v>46037</v>
      </c>
      <c r="P83" s="11">
        <f>VLOOKUP(B83,'[1]EJECUCIÓN 2026'!$D:$CZ,32,FALSE)</f>
        <v>46038</v>
      </c>
      <c r="Q83" s="11">
        <f>VLOOKUP(B83,'[1]EJECUCIÓN 2026'!$D:$CZ,33,FALSE)</f>
        <v>46218</v>
      </c>
      <c r="R83" s="10" t="str">
        <f>VLOOKUP(B83,'[1]EJECUCIÓN 2026'!$D:$CZ,95,FALSE)</f>
        <v>En Ejecucion</v>
      </c>
      <c r="S83" s="13" t="str">
        <f>VLOOKUP(B83,'[1]EJECUCIÓN 2026'!$D:$CZ,94,FALSE)</f>
        <v>https://community.secop.gov.co/Public/Tendering/OpportunityDetail/Index?noticeUID=CO1.NTC.9545303&amp;isFromPublicArea=True&amp;isModal=true&amp;asPopupView=true</v>
      </c>
    </row>
    <row r="84" spans="2:19" ht="72" x14ac:dyDescent="0.2">
      <c r="B84" s="8" t="s">
        <v>97</v>
      </c>
      <c r="C84" s="17" t="str">
        <f>VLOOKUP(B84,'[1]EJECUCIÓN 2026'!$D:$CZ,3,FALSE)</f>
        <v>Contrato de Prestacion De Servicios Profesionales</v>
      </c>
      <c r="D84" s="9" t="str">
        <f>VLOOKUP(B84,'[1]EJECUCIÓN 2026'!$D:$CZ,5,FALSE)</f>
        <v>JENNIFER ESTRADA RUGELES</v>
      </c>
      <c r="E84" s="10" t="str">
        <f>VLOOKUP(B84,'[1]EJECUCIÓN 2026'!$D:$CZ,18,FALSE)</f>
        <v>COLOMBIA</v>
      </c>
      <c r="F84" s="10" t="str">
        <f>VLOOKUP(B84,'[1]EJECUCIÓN 2026'!$D:$CZ,17,FALSE)</f>
        <v>BOGOTA D.C.</v>
      </c>
      <c r="G84" s="10" t="str">
        <f>VLOOKUP(B84,'[1]EJECUCIÓN 2026'!$D:$CZ,15,FALSE)</f>
        <v>QUIMICO</v>
      </c>
      <c r="H84" s="10" t="s">
        <v>339</v>
      </c>
      <c r="I84" s="10" t="str">
        <f>VLOOKUP(B84,'[1]EJECUCIÓN 2026'!$D:$CZ,27,FALSE)</f>
        <v>Dirección de Gestión de Recursos para la Ciencia, la Tecnología y la Innovación (CTel)</v>
      </c>
      <c r="J84" s="15" t="s">
        <v>13</v>
      </c>
      <c r="K84" s="20">
        <v>6016258480</v>
      </c>
      <c r="L84" s="10" t="str">
        <f>VLOOKUP(B84,'[1]EJECUCIÓN 2026'!$D:$CZ,23,FALSE)</f>
        <v>Titulo profesional + titulo especializacion de 22 meses de experiencia profesional a 32 meses de experiencia profesional (Resolución 861 de 2025)</v>
      </c>
      <c r="M84" s="16" t="str">
        <f>VLOOKUP(B84,'[1]EJECUCIÓN 2026'!$D:$CZ,24,FALSE)</f>
        <v>Prestar sus servicios profesionales, con plena autonomía, técnica, administrativa y financiera, para realizar y/o apoyar las actividades de planeación, organización y gestión de la supervisión de convenios y contratos a cargo de la Dirección de Gestión de Recursos para la CTeI asociadas al equipo de Capacidades, teniendo en cuenta los procesos y procedimientos adoptados por la Entidad.</v>
      </c>
      <c r="N84" s="12">
        <f>VLOOKUP(B84,'[1]EJECUCIÓN 2026'!$D:$CZ,37,FALSE)</f>
        <v>9060000</v>
      </c>
      <c r="O84" s="11">
        <f>VLOOKUP(B84,'[1]EJECUCIÓN 2026'!$D:$CZ,31,FALSE)</f>
        <v>46031</v>
      </c>
      <c r="P84" s="11">
        <f>VLOOKUP(B84,'[1]EJECUCIÓN 2026'!$D:$CZ,32,FALSE)</f>
        <v>46037</v>
      </c>
      <c r="Q84" s="11">
        <f>VLOOKUP(B84,'[1]EJECUCIÓN 2026'!$D:$CZ,33,FALSE)</f>
        <v>46217</v>
      </c>
      <c r="R84" s="10" t="str">
        <f>VLOOKUP(B84,'[1]EJECUCIÓN 2026'!$D:$CZ,95,FALSE)</f>
        <v>En Ejecucion</v>
      </c>
      <c r="S84" s="13" t="str">
        <f>VLOOKUP(B84,'[1]EJECUCIÓN 2026'!$D:$CZ,94,FALSE)</f>
        <v>https://community.secop.gov.co/Public/Tendering/OpportunityDetail/Index?noticeUID=CO1.NTC.9449410&amp;isFromPublicArea=True&amp;isModal=true&amp;asPopupView=true</v>
      </c>
    </row>
    <row r="85" spans="2:19" ht="60" x14ac:dyDescent="0.2">
      <c r="B85" s="8" t="s">
        <v>98</v>
      </c>
      <c r="C85" s="17" t="str">
        <f>VLOOKUP(B85,'[1]EJECUCIÓN 2026'!$D:$CZ,3,FALSE)</f>
        <v>Contrato de Prestacion De Servicios Profesionales</v>
      </c>
      <c r="D85" s="9" t="str">
        <f>VLOOKUP(B85,'[1]EJECUCIÓN 2026'!$D:$CZ,5,FALSE)</f>
        <v>ANGIE NATALIA GUERRERO  SANCHEZ</v>
      </c>
      <c r="E85" s="10" t="str">
        <f>VLOOKUP(B85,'[1]EJECUCIÓN 2026'!$D:$CZ,18,FALSE)</f>
        <v>COLOMBIA</v>
      </c>
      <c r="F85" s="10" t="str">
        <f>VLOOKUP(B85,'[1]EJECUCIÓN 2026'!$D:$CZ,17,FALSE)</f>
        <v>MOSQUERA</v>
      </c>
      <c r="G85" s="10" t="str">
        <f>VLOOKUP(B85,'[1]EJECUCIÓN 2026'!$D:$CZ,15,FALSE)</f>
        <v>TECNOLOGIA EN GESTIÓN DEL TALENTO HUMANO</v>
      </c>
      <c r="H85" s="10" t="s">
        <v>339</v>
      </c>
      <c r="I85" s="10" t="str">
        <f>VLOOKUP(B85,'[1]EJECUCIÓN 2026'!$D:$CZ,27,FALSE)</f>
        <v>Dirección de Gestión de Recursos para la Ciencia, la Tecnología y la Innovación (CTel)</v>
      </c>
      <c r="J85" s="15" t="s">
        <v>13</v>
      </c>
      <c r="K85" s="20">
        <v>6016258480</v>
      </c>
      <c r="L85" s="10" t="str">
        <f>VLOOKUP(B85,'[1]EJECUCIÓN 2026'!$D:$CZ,23,FALSE)</f>
        <v>Titulo de tecnologo de 13 o mas meses de experiencia laboral (tecnico o tecnologo) o 36 meses de experiencia laboral relacionada (bachiller) (Resolución 861 de 2025)</v>
      </c>
      <c r="M85" s="16" t="str">
        <f>VLOOKUP(B85,'[1]EJECUCIÓN 2026'!$D:$CZ,24,FALSE)</f>
        <v>Prestar sus servicios profesionales, con plena autonomía, técnica, administrativa y financiera, para realizar el apoyo al seguimiento técnico y financiero de los contratos y convenios en el equipo de Innovación y Desarrollo Tecnológico/Ciencias Agropecuarias de la Dirección de Gestión de Recursos para la CteI.</v>
      </c>
      <c r="N85" s="12">
        <f>VLOOKUP(B85,'[1]EJECUCIÓN 2026'!$D:$CZ,37,FALSE)</f>
        <v>3350000</v>
      </c>
      <c r="O85" s="11">
        <f>VLOOKUP(B85,'[1]EJECUCIÓN 2026'!$D:$CZ,31,FALSE)</f>
        <v>46044</v>
      </c>
      <c r="P85" s="11">
        <f>VLOOKUP(B85,'[1]EJECUCIÓN 2026'!$D:$CZ,32,FALSE)</f>
        <v>46048</v>
      </c>
      <c r="Q85" s="11">
        <f>VLOOKUP(B85,'[1]EJECUCIÓN 2026'!$D:$CZ,33,FALSE)</f>
        <v>46228</v>
      </c>
      <c r="R85" s="10" t="str">
        <f>VLOOKUP(B85,'[1]EJECUCIÓN 2026'!$D:$CZ,95,FALSE)</f>
        <v>En Ejecucion</v>
      </c>
      <c r="S85" s="13" t="str">
        <f>VLOOKUP(B85,'[1]EJECUCIÓN 2026'!$D:$CZ,94,FALSE)</f>
        <v>https://community.secop.gov.co/Public/Tendering/OpportunityDetail/Index?noticeUID=CO1.NTC.9679766&amp;isFromPublicArea=True&amp;isModal=true&amp;asPopupView=true</v>
      </c>
    </row>
    <row r="86" spans="2:19" ht="72" x14ac:dyDescent="0.2">
      <c r="B86" s="8" t="s">
        <v>99</v>
      </c>
      <c r="C86" s="17" t="str">
        <f>VLOOKUP(B86,'[1]EJECUCIÓN 2026'!$D:$CZ,3,FALSE)</f>
        <v>Contrato de Prestacion De Servicios Profesionales</v>
      </c>
      <c r="D86" s="9" t="str">
        <f>VLOOKUP(B86,'[1]EJECUCIÓN 2026'!$D:$CZ,5,FALSE)</f>
        <v>WENDY MARIA IBETH MOSQUERA MIRANDA</v>
      </c>
      <c r="E86" s="10" t="str">
        <f>VLOOKUP(B86,'[1]EJECUCIÓN 2026'!$D:$CZ,18,FALSE)</f>
        <v>COLOMBIA</v>
      </c>
      <c r="F86" s="10" t="str">
        <f>VLOOKUP(B86,'[1]EJECUCIÓN 2026'!$D:$CZ,17,FALSE)</f>
        <v>BOGOTA D.C.</v>
      </c>
      <c r="G86" s="10" t="str">
        <f>VLOOKUP(B86,'[1]EJECUCIÓN 2026'!$D:$CZ,15,FALSE)</f>
        <v>FINANZAS Y NEGOCISO INTERNACIONALES</v>
      </c>
      <c r="H86" s="10" t="s">
        <v>339</v>
      </c>
      <c r="I86" s="10" t="str">
        <f>VLOOKUP(B86,'[1]EJECUCIÓN 2026'!$D:$CZ,27,FALSE)</f>
        <v>Dirección de Gestión de Recursos para la Ciencia, la Tecnología y la Innovación (CTel)</v>
      </c>
      <c r="J86" s="15" t="s">
        <v>13</v>
      </c>
      <c r="K86" s="20">
        <v>6016258480</v>
      </c>
      <c r="L86" s="10" t="str">
        <f>VLOOKUP(B86,'[1]EJECUCIÓN 2026'!$D:$CZ,23,FALSE)</f>
        <v>Titulo profesional + titulo especializacion de 0 meses de experiencia profesional a 22 meses de experiencia profesional (Resolución 861 de 2025)</v>
      </c>
      <c r="M86" s="16" t="str">
        <f>VLOOKUP(B86,'[1]EJECUCIÓN 2026'!$D:$CZ,24,FALSE)</f>
        <v>Prestar sus servicios profesionales con plena autonomía, técnica, administrativa y financiera, en la Dirección de Gestión de Recursos para la CTeI, para realizar el acompañamiento asociado a los mecanismos de operación de CTeI financiados por los proyectos de inversión misionales del Ministerio de Ciencia Tecnología e Innovación.</v>
      </c>
      <c r="N86" s="12">
        <f>VLOOKUP(B86,'[1]EJECUCIÓN 2026'!$D:$CZ,37,FALSE)</f>
        <v>6180000</v>
      </c>
      <c r="O86" s="11">
        <f>VLOOKUP(B86,'[1]EJECUCIÓN 2026'!$D:$CZ,31,FALSE)</f>
        <v>46041</v>
      </c>
      <c r="P86" s="11">
        <f>VLOOKUP(B86,'[1]EJECUCIÓN 2026'!$D:$CZ,32,FALSE)</f>
        <v>46042</v>
      </c>
      <c r="Q86" s="11">
        <f>VLOOKUP(B86,'[1]EJECUCIÓN 2026'!$D:$CZ,33,FALSE)</f>
        <v>46222</v>
      </c>
      <c r="R86" s="10" t="str">
        <f>VLOOKUP(B86,'[1]EJECUCIÓN 2026'!$D:$CZ,95,FALSE)</f>
        <v>En Ejecucion</v>
      </c>
      <c r="S86" s="13" t="str">
        <f>VLOOKUP(B86,'[1]EJECUCIÓN 2026'!$D:$CZ,94,FALSE)</f>
        <v>https://community.secop.gov.co/Public/Tendering/OpportunityDetail/Index?noticeUID=CO1.NTC.9616754&amp;isFromPublicArea=True&amp;isModal=true&amp;asPopupView=true</v>
      </c>
    </row>
    <row r="87" spans="2:19" ht="84" x14ac:dyDescent="0.2">
      <c r="B87" s="8" t="s">
        <v>100</v>
      </c>
      <c r="C87" s="17" t="str">
        <f>VLOOKUP(B87,'[1]EJECUCIÓN 2026'!$D:$CZ,3,FALSE)</f>
        <v>Contrato de Prestacion De Servicios Profesionales</v>
      </c>
      <c r="D87" s="9" t="str">
        <f>VLOOKUP(B87,'[1]EJECUCIÓN 2026'!$D:$CZ,5,FALSE)</f>
        <v>SERGIO DAVID CALA TORRES</v>
      </c>
      <c r="E87" s="10" t="str">
        <f>VLOOKUP(B87,'[1]EJECUCIÓN 2026'!$D:$CZ,18,FALSE)</f>
        <v>COLOMBIA</v>
      </c>
      <c r="F87" s="10" t="str">
        <f>VLOOKUP(B87,'[1]EJECUCIÓN 2026'!$D:$CZ,17,FALSE)</f>
        <v>BOGOTA D.C.</v>
      </c>
      <c r="G87" s="10" t="str">
        <f>VLOOKUP(B87,'[1]EJECUCIÓN 2026'!$D:$CZ,15,FALSE)</f>
        <v>FARMACEUTICA</v>
      </c>
      <c r="H87" s="10" t="s">
        <v>339</v>
      </c>
      <c r="I87" s="10" t="str">
        <f>VLOOKUP(B87,'[1]EJECUCIÓN 2026'!$D:$CZ,27,FALSE)</f>
        <v>Dirección de Gestión de Recursos para la Ciencia, la Tecnología y la Innovación (CTel)</v>
      </c>
      <c r="J87" s="15" t="s">
        <v>13</v>
      </c>
      <c r="K87" s="20">
        <v>6016258480</v>
      </c>
      <c r="L87" s="10" t="str">
        <f>VLOOKUP(B87,'[1]EJECUCIÓN 2026'!$D:$CZ,23,FALSE)</f>
        <v>Titulo profesional + titulo especializacion de 22 meses de experiencia profesional a 32 meses de experiencia profesional (Resolución 861 de 2025)</v>
      </c>
      <c r="M87" s="16" t="str">
        <f>VLOOKUP(B87,'[1]EJECUCIÓN 2026'!$D:$CZ,24,FALSE)</f>
        <v>Prestar sus servicios profesionales a la Dirección de Gestión de Recursos para la CTeI, con plena autonomía, técnica, administrativa y financiera, para realizar la supervisión y/o apoyo a la supervisión de los contratos y convenios que le sean asignados al equipo de Ciencias médicas y de la Salud de la Dirección, teniendo en cuenta los procesos y procedimientos
adoptados por la Entidad</v>
      </c>
      <c r="N87" s="12">
        <f>VLOOKUP(B87,'[1]EJECUCIÓN 2026'!$D:$CZ,37,FALSE)</f>
        <v>7470000</v>
      </c>
      <c r="O87" s="11">
        <f>VLOOKUP(B87,'[1]EJECUCIÓN 2026'!$D:$CZ,31,FALSE)</f>
        <v>46041</v>
      </c>
      <c r="P87" s="11">
        <f>VLOOKUP(B87,'[1]EJECUCIÓN 2026'!$D:$CZ,32,FALSE)</f>
        <v>46042</v>
      </c>
      <c r="Q87" s="11">
        <f>VLOOKUP(B87,'[1]EJECUCIÓN 2026'!$D:$CZ,33,FALSE)</f>
        <v>46222</v>
      </c>
      <c r="R87" s="10" t="str">
        <f>VLOOKUP(B87,'[1]EJECUCIÓN 2026'!$D:$CZ,95,FALSE)</f>
        <v>En Ejecucion</v>
      </c>
      <c r="S87" s="13" t="str">
        <f>VLOOKUP(B87,'[1]EJECUCIÓN 2026'!$D:$CZ,94,FALSE)</f>
        <v>https://community.secop.gov.co/Public/Tendering/OpportunityDetail/Index?noticeUID=CO1.NTC.9616725&amp;isFromPublicArea=True&amp;isModal=true&amp;asPopupView=true</v>
      </c>
    </row>
    <row r="88" spans="2:19" ht="72" x14ac:dyDescent="0.2">
      <c r="B88" s="8" t="s">
        <v>101</v>
      </c>
      <c r="C88" s="17" t="str">
        <f>VLOOKUP(B88,'[1]EJECUCIÓN 2026'!$D:$CZ,3,FALSE)</f>
        <v>Contrato de Prestacion De Servicios Profesionales</v>
      </c>
      <c r="D88" s="9" t="str">
        <f>VLOOKUP(B88,'[1]EJECUCIÓN 2026'!$D:$CZ,5,FALSE)</f>
        <v xml:space="preserve">DIEGO NICOLAS PARRA CIFUENTES	</v>
      </c>
      <c r="E88" s="10" t="str">
        <f>VLOOKUP(B88,'[1]EJECUCIÓN 2026'!$D:$CZ,18,FALSE)</f>
        <v>COLOMBIA</v>
      </c>
      <c r="F88" s="10" t="str">
        <f>VLOOKUP(B88,'[1]EJECUCIÓN 2026'!$D:$CZ,17,FALSE)</f>
        <v>BOGOTA D.C.</v>
      </c>
      <c r="G88" s="10" t="str">
        <f>VLOOKUP(B88,'[1]EJECUCIÓN 2026'!$D:$CZ,15,FALSE)</f>
        <v>ADMINISTRADOR DE EMPRESAS</v>
      </c>
      <c r="H88" s="10" t="s">
        <v>339</v>
      </c>
      <c r="I88" s="10" t="str">
        <f>VLOOKUP(B88,'[1]EJECUCIÓN 2026'!$D:$CZ,27,FALSE)</f>
        <v>Dirección de Gestión de Recursos para la Ciencia, la Tecnología y la Innovación (CTel)</v>
      </c>
      <c r="J88" s="15" t="s">
        <v>13</v>
      </c>
      <c r="K88" s="20">
        <v>6016258480</v>
      </c>
      <c r="L88" s="10" t="str">
        <f>VLOOKUP(B88,'[1]EJECUCIÓN 2026'!$D:$CZ,23,FALSE)</f>
        <v>Titulo profesional + titulo especializacion de 22 meses de experiencia profesional a 32 meses de experiencia profesional (Resolución 861 de 2025)</v>
      </c>
      <c r="M88" s="16" t="str">
        <f>VLOOKUP(B88,'[1]EJECUCIÓN 2026'!$D:$CZ,24,FALSE)</f>
        <v>Prestar sus servicios profesionales, con plena autonomía, técnica, administrativa y financiera, para realizar y/o apoyar las actividades de gestión y seguimiento de la supervisión de convenios y contratos a cargo de la Dirección De Gestión de Recursos para la CTeI asociadas al equipo de Vocaciones y Formación, teniendo en cuenta los procesos y procedimientos adoptados por la Entidad.</v>
      </c>
      <c r="N88" s="12">
        <f>VLOOKUP(B88,'[1]EJECUCIÓN 2026'!$D:$CZ,37,FALSE)</f>
        <v>7929999.9999999991</v>
      </c>
      <c r="O88" s="11">
        <f>VLOOKUP(B88,'[1]EJECUCIÓN 2026'!$D:$CZ,31,FALSE)</f>
        <v>46041</v>
      </c>
      <c r="P88" s="11">
        <f>VLOOKUP(B88,'[1]EJECUCIÓN 2026'!$D:$CZ,32,FALSE)</f>
        <v>46042</v>
      </c>
      <c r="Q88" s="11">
        <f>VLOOKUP(B88,'[1]EJECUCIÓN 2026'!$D:$CZ,33,FALSE)</f>
        <v>46222</v>
      </c>
      <c r="R88" s="10" t="str">
        <f>VLOOKUP(B88,'[1]EJECUCIÓN 2026'!$D:$CZ,95,FALSE)</f>
        <v>En Ejecucion</v>
      </c>
      <c r="S88" s="13" t="str">
        <f>VLOOKUP(B88,'[1]EJECUCIÓN 2026'!$D:$CZ,94,FALSE)</f>
        <v>https://community.secop.gov.co/Public/Tendering/OpportunityDetail/Index?noticeUID=CO1.NTC.9616397&amp;isFromPublicArea=True&amp;isModal=true&amp;asPopupView=true</v>
      </c>
    </row>
    <row r="89" spans="2:19" ht="84" x14ac:dyDescent="0.2">
      <c r="B89" s="8" t="s">
        <v>102</v>
      </c>
      <c r="C89" s="17" t="str">
        <f>VLOOKUP(B89,'[1]EJECUCIÓN 2026'!$D:$CZ,3,FALSE)</f>
        <v>Contrato de Prestacion De Servicios Profesionales</v>
      </c>
      <c r="D89" s="9" t="str">
        <f>VLOOKUP(B89,'[1]EJECUCIÓN 2026'!$D:$CZ,5,FALSE)</f>
        <v xml:space="preserve">ARON DAVID FISCAL LADINO
CEDIDO A:
 MARIA ESPERANZA ALVAREZ ARISTIZABAL
</v>
      </c>
      <c r="E89" s="10" t="s">
        <v>343</v>
      </c>
      <c r="F89" s="10" t="s">
        <v>344</v>
      </c>
      <c r="G89" s="10" t="s">
        <v>345</v>
      </c>
      <c r="H89" s="10" t="s">
        <v>339</v>
      </c>
      <c r="I89" s="10" t="str">
        <f>VLOOKUP(B89,'[1]EJECUCIÓN 2026'!$D:$CZ,27,FALSE)</f>
        <v>Dirección de Gestión de Recursos para la Ciencia, la Tecnología y la Innovación (CTel)</v>
      </c>
      <c r="J89" s="15" t="s">
        <v>13</v>
      </c>
      <c r="K89" s="20">
        <v>6016258480</v>
      </c>
      <c r="L89" s="10" t="s">
        <v>353</v>
      </c>
      <c r="M89" s="16" t="str">
        <f>VLOOKUP(B89,'[1]EJECUCIÓN 2026'!$D:$CZ,24,FALSE)</f>
        <v>Prestar sus servicios profesionales con plena autonomía, técnica, administrativa y financiera, en la Dirección de Gestión de Recursos para la CTeI, para realizar las actividades jurídicas derivadas de la supervisión y seguimiento de contratos y convenio de Ciencia, Tecnología e Innovación atendiendo los procedimientos y manuales adoptados por la entidad.</v>
      </c>
      <c r="N89" s="12">
        <f>VLOOKUP(B89,'[1]EJECUCIÓN 2026'!$D:$CZ,37,FALSE)</f>
        <v>5970000</v>
      </c>
      <c r="O89" s="11">
        <f>VLOOKUP(B89,'[1]EJECUCIÓN 2026'!$D:$CZ,31,FALSE)</f>
        <v>46031</v>
      </c>
      <c r="P89" s="11">
        <f>VLOOKUP(B89,'[1]EJECUCIÓN 2026'!$D:$CZ,32,FALSE)</f>
        <v>46036</v>
      </c>
      <c r="Q89" s="11">
        <f>VLOOKUP(B89,'[1]EJECUCIÓN 2026'!$D:$CZ,33,FALSE)</f>
        <v>46216</v>
      </c>
      <c r="R89" s="10" t="str">
        <f>VLOOKUP(B89,'[1]EJECUCIÓN 2026'!$D:$CZ,95,FALSE)</f>
        <v>En Ejecucion</v>
      </c>
      <c r="S89" s="13" t="str">
        <f>VLOOKUP(B89,'[1]EJECUCIÓN 2026'!$D:$CZ,94,FALSE)</f>
        <v>https://community.secop.gov.co/Public/Tendering/OpportunityDetail/Index?noticeUID=CO1.NTC.9448342&amp;isFromPublicArea=True&amp;isModal=true&amp;asPopupView=true</v>
      </c>
    </row>
    <row r="90" spans="2:19" ht="96" x14ac:dyDescent="0.2">
      <c r="B90" s="8" t="s">
        <v>103</v>
      </c>
      <c r="C90" s="17" t="str">
        <f>VLOOKUP(B90,'[1]EJECUCIÓN 2026'!$D:$CZ,3,FALSE)</f>
        <v>Contrato de Prestacion De Servicios Profesionales</v>
      </c>
      <c r="D90" s="9" t="str">
        <f>VLOOKUP(B90,'[1]EJECUCIÓN 2026'!$D:$CZ,5,FALSE)</f>
        <v>ADRIANA MUÑOZ VEGA</v>
      </c>
      <c r="E90" s="10" t="str">
        <f>VLOOKUP(B90,'[1]EJECUCIÓN 2026'!$D:$CZ,18,FALSE)</f>
        <v>COLOMBIA</v>
      </c>
      <c r="F90" s="10" t="str">
        <f>VLOOKUP(B90,'[1]EJECUCIÓN 2026'!$D:$CZ,17,FALSE)</f>
        <v>BOGOTA D.C.</v>
      </c>
      <c r="G90" s="10" t="str">
        <f>VLOOKUP(B90,'[1]EJECUCIÓN 2026'!$D:$CZ,15,FALSE)</f>
        <v>ADMINISTRADOR DE EMPRESAS</v>
      </c>
      <c r="H90" s="10" t="s">
        <v>339</v>
      </c>
      <c r="I90" s="10" t="str">
        <f>VLOOKUP(B90,'[1]EJECUCIÓN 2026'!$D:$CZ,27,FALSE)</f>
        <v>Dirección de Gestión de Recursos para la Ciencia, la Tecnología y la Innovación (CTel)</v>
      </c>
      <c r="J90" s="15" t="s">
        <v>13</v>
      </c>
      <c r="K90" s="20">
        <v>6016258480</v>
      </c>
      <c r="L90" s="10" t="str">
        <f>VLOOKUP(B90,'[1]EJECUCIÓN 2026'!$D:$CZ,23,FALSE)</f>
        <v>Titulo profesional + titulo especializacion de 22 meses de experiencia profesional a 32 meses de experiencia profesional (Resolución 861 de 2025)</v>
      </c>
      <c r="M90" s="16" t="str">
        <f>VLOOKUP(B90,'[1]EJECUCIÓN 2026'!$D:$CZ,24,FALSE)</f>
        <v xml:space="preserve">Prestar sus servicios profesionales con plena autonomía, técnica, administrativa y financiera, en la Dirección de Gestión de Recursos para la CTeI, en las actividades relacionadas con la revisión presupuestal del Fondo Nacional de Financiamiento para la Ciencia, la Tecnología y la Innovación – Fondo Francisco José de Caldas (FFJC), el análisis financiero yel seguimiento
a la gestión.
</v>
      </c>
      <c r="N90" s="12">
        <f>VLOOKUP(B90,'[1]EJECUCIÓN 2026'!$D:$CZ,37,FALSE)</f>
        <v>8240000.0000000009</v>
      </c>
      <c r="O90" s="11">
        <f>VLOOKUP(B90,'[1]EJECUCIÓN 2026'!$D:$CZ,31,FALSE)</f>
        <v>46044</v>
      </c>
      <c r="P90" s="11">
        <f>VLOOKUP(B90,'[1]EJECUCIÓN 2026'!$D:$CZ,32,FALSE)</f>
        <v>46045</v>
      </c>
      <c r="Q90" s="11">
        <f>VLOOKUP(B90,'[1]EJECUCIÓN 2026'!$D:$CZ,33,FALSE)</f>
        <v>46225</v>
      </c>
      <c r="R90" s="10" t="str">
        <f>VLOOKUP(B90,'[1]EJECUCIÓN 2026'!$D:$CZ,95,FALSE)</f>
        <v>En Ejecucion</v>
      </c>
      <c r="S90" s="13" t="str">
        <f>VLOOKUP(B90,'[1]EJECUCIÓN 2026'!$D:$CZ,94,FALSE)</f>
        <v>https://community.secop.gov.co/Public/Tendering/OpportunityDetail/Index?noticeUID=CO1.NTC.9650282&amp;isFromPublicArea=True&amp;isModal=true&amp;asPopupView=true</v>
      </c>
    </row>
    <row r="91" spans="2:19" ht="60" x14ac:dyDescent="0.2">
      <c r="B91" s="8" t="s">
        <v>104</v>
      </c>
      <c r="C91" s="17" t="str">
        <f>VLOOKUP(B91,'[1]EJECUCIÓN 2026'!$D:$CZ,3,FALSE)</f>
        <v>Contrato de Prestacion De Servicios Profesionales</v>
      </c>
      <c r="D91" s="9" t="str">
        <f>VLOOKUP(B91,'[1]EJECUCIÓN 2026'!$D:$CZ,5,FALSE)</f>
        <v>LINA MARGARITA ESPITIA GONZALEZ</v>
      </c>
      <c r="E91" s="10" t="str">
        <f>VLOOKUP(B91,'[1]EJECUCIÓN 2026'!$D:$CZ,18,FALSE)</f>
        <v>COLOMBIA</v>
      </c>
      <c r="F91" s="10" t="str">
        <f>VLOOKUP(B91,'[1]EJECUCIÓN 2026'!$D:$CZ,17,FALSE)</f>
        <v>BOGOTA D.C.</v>
      </c>
      <c r="G91" s="10" t="str">
        <f>VLOOKUP(B91,'[1]EJECUCIÓN 2026'!$D:$CZ,15,FALSE)</f>
        <v>HISTORIA</v>
      </c>
      <c r="H91" s="10" t="s">
        <v>339</v>
      </c>
      <c r="I91" s="10" t="str">
        <f>VLOOKUP(B91,'[1]EJECUCIÓN 2026'!$D:$CZ,27,FALSE)</f>
        <v>Dirección de Gestión de Recursos para la Ciencia, la Tecnología y la Innovación (CTel)</v>
      </c>
      <c r="J91" s="15" t="s">
        <v>13</v>
      </c>
      <c r="K91" s="20">
        <v>6016258480</v>
      </c>
      <c r="L91" s="10" t="str">
        <f>VLOOKUP(B91,'[1]EJECUCIÓN 2026'!$D:$CZ,23,FALSE)</f>
        <v>Titulo profesional + titulo especializacion de 0 meses de experiencia profesional a 22 meses de experiencia profesional (Resolución 861 de 2025)</v>
      </c>
      <c r="M91" s="16" t="str">
        <f>VLOOKUP(B91,'[1]EJECUCIÓN 2026'!$D:$CZ,24,FALSE)</f>
        <v>Prestar sus servicios profesionales con plena autonomía, técnica, administrativa y financiera, para realizar el apoyo al seguimiento técnico y financiero de los contratos y convenios en el equipo de Capacidades e Internacionalización de la Dirección de Gestión de Recursos para la CteI</v>
      </c>
      <c r="N91" s="12">
        <f>VLOOKUP(B91,'[1]EJECUCIÓN 2026'!$D:$CZ,37,FALSE)</f>
        <v>6500000</v>
      </c>
      <c r="O91" s="11">
        <f>VLOOKUP(B91,'[1]EJECUCIÓN 2026'!$D:$CZ,31,FALSE)</f>
        <v>46044</v>
      </c>
      <c r="P91" s="11">
        <f>VLOOKUP(B91,'[1]EJECUCIÓN 2026'!$D:$CZ,32,FALSE)</f>
        <v>46045</v>
      </c>
      <c r="Q91" s="11">
        <f>VLOOKUP(B91,'[1]EJECUCIÓN 2026'!$D:$CZ,33,FALSE)</f>
        <v>46225</v>
      </c>
      <c r="R91" s="10" t="str">
        <f>VLOOKUP(B91,'[1]EJECUCIÓN 2026'!$D:$CZ,95,FALSE)</f>
        <v>En Ejecucion</v>
      </c>
      <c r="S91" s="13" t="str">
        <f>VLOOKUP(B91,'[1]EJECUCIÓN 2026'!$D:$CZ,94,FALSE)</f>
        <v>https://community.secop.gov.co/Public/Tendering/OpportunityDetail/Index?noticeUID=CO1.NTC.9657978&amp;isFromPublicArea=True&amp;isModal=true&amp;asPopupView=true</v>
      </c>
    </row>
    <row r="92" spans="2:19" ht="84" x14ac:dyDescent="0.2">
      <c r="B92" s="8" t="s">
        <v>105</v>
      </c>
      <c r="C92" s="17" t="str">
        <f>VLOOKUP(B92,'[1]EJECUCIÓN 2026'!$D:$CZ,3,FALSE)</f>
        <v>Contrato de Prestacion De Servicios Profesionales</v>
      </c>
      <c r="D92" s="9" t="str">
        <f>VLOOKUP(B92,'[1]EJECUCIÓN 2026'!$D:$CZ,5,FALSE)</f>
        <v>LORENA NHELETE MONROY REYES</v>
      </c>
      <c r="E92" s="10" t="str">
        <f>VLOOKUP(B92,'[1]EJECUCIÓN 2026'!$D:$CZ,18,FALSE)</f>
        <v>COLOMBIA</v>
      </c>
      <c r="F92" s="10" t="str">
        <f>VLOOKUP(B92,'[1]EJECUCIÓN 2026'!$D:$CZ,17,FALSE)</f>
        <v>BOGOTA D.C.</v>
      </c>
      <c r="G92" s="10" t="str">
        <f>VLOOKUP(B92,'[1]EJECUCIÓN 2026'!$D:$CZ,15,FALSE)</f>
        <v>INGENIERA INDUSTRIAL CON ESPECIALIZACIÓN EN ALTA GERENCIA</v>
      </c>
      <c r="H92" s="10" t="s">
        <v>339</v>
      </c>
      <c r="I92" s="10" t="str">
        <f>VLOOKUP(B92,'[1]EJECUCIÓN 2026'!$D:$CZ,27,FALSE)</f>
        <v>Dirección de Gestión de Recursos para la Ciencia, la Tecnología y la Innovación (CTel)</v>
      </c>
      <c r="J92" s="15" t="s">
        <v>13</v>
      </c>
      <c r="K92" s="20">
        <v>6016258480</v>
      </c>
      <c r="L92" s="10" t="str">
        <f>VLOOKUP(B92,'[1]EJECUCIÓN 2026'!$D:$CZ,23,FALSE)</f>
        <v>Titulo profesional + titulo especializacion de 0 meses de experiencia profesional a 22 meses de experiencia profesional (Resolución 861 de 2025)</v>
      </c>
      <c r="M92" s="16" t="str">
        <f>VLOOKUP(B92,'[1]EJECUCIÓN 2026'!$D:$CZ,24,FALSE)</f>
        <v>Prestar sus servicios profesionales al Ministerio de Ciencia, Tecnología e Innovación con plena autonomía,técnica, administrativa y financiera en la Dirección de Gestión de Recursos para la CTeI, para apoyar en el diseño, revisión, verificación de requisitos de los mecanismos de operación de CTeI y acompañar el seguimiento técnico y financiero en el
apoyo a la supervisión y liquidación de los contratos y convenios.</v>
      </c>
      <c r="N92" s="12">
        <f>VLOOKUP(B92,'[1]EJECUCIÓN 2026'!$D:$CZ,37,FALSE)</f>
        <v>6500000</v>
      </c>
      <c r="O92" s="11">
        <f>VLOOKUP(B92,'[1]EJECUCIÓN 2026'!$D:$CZ,31,FALSE)</f>
        <v>46037</v>
      </c>
      <c r="P92" s="11">
        <f>VLOOKUP(B92,'[1]EJECUCIÓN 2026'!$D:$CZ,32,FALSE)</f>
        <v>46038</v>
      </c>
      <c r="Q92" s="11">
        <f>VLOOKUP(B92,'[1]EJECUCIÓN 2026'!$D:$CZ,33,FALSE)</f>
        <v>46218</v>
      </c>
      <c r="R92" s="10" t="str">
        <f>VLOOKUP(B92,'[1]EJECUCIÓN 2026'!$D:$CZ,95,FALSE)</f>
        <v>En Ejecucion</v>
      </c>
      <c r="S92" s="13" t="str">
        <f>VLOOKUP(B92,'[1]EJECUCIÓN 2026'!$D:$CZ,94,FALSE)</f>
        <v>https://community.secop.gov.co/Public/Tendering/OpportunityDetail/Index?noticeUID=CO1.NTC.9510025&amp;isFromPublicArea=True&amp;isModal=true&amp;asPopupView=true</v>
      </c>
    </row>
    <row r="93" spans="2:19" ht="72" x14ac:dyDescent="0.2">
      <c r="B93" s="8" t="s">
        <v>106</v>
      </c>
      <c r="C93" s="17" t="str">
        <f>VLOOKUP(B93,'[1]EJECUCIÓN 2026'!$D:$CZ,3,FALSE)</f>
        <v>Contrato de Prestacion De Servicios Profesionales</v>
      </c>
      <c r="D93" s="9" t="str">
        <f>VLOOKUP(B93,'[1]EJECUCIÓN 2026'!$D:$CZ,5,FALSE)</f>
        <v xml:space="preserve">ADELA ELEANNY REYES PINZON </v>
      </c>
      <c r="E93" s="10" t="str">
        <f>VLOOKUP(B93,'[1]EJECUCIÓN 2026'!$D:$CZ,18,FALSE)</f>
        <v>COLOMBIA</v>
      </c>
      <c r="F93" s="10" t="str">
        <f>VLOOKUP(B93,'[1]EJECUCIÓN 2026'!$D:$CZ,17,FALSE)</f>
        <v>BOGOTA D.C.</v>
      </c>
      <c r="G93" s="10" t="str">
        <f>VLOOKUP(B93,'[1]EJECUCIÓN 2026'!$D:$CZ,15,FALSE)</f>
        <v>ABOGADO</v>
      </c>
      <c r="H93" s="10" t="s">
        <v>339</v>
      </c>
      <c r="I93" s="10" t="str">
        <f>VLOOKUP(B93,'[1]EJECUCIÓN 2026'!$D:$CZ,27,FALSE)</f>
        <v>Dirección de Gestión de Recursos para la Ciencia, la Tecnología y la Innovación (CTel)</v>
      </c>
      <c r="J93" s="15" t="s">
        <v>13</v>
      </c>
      <c r="K93" s="20">
        <v>6016258480</v>
      </c>
      <c r="L93" s="10" t="str">
        <f>VLOOKUP(B93,'[1]EJECUCIÓN 2026'!$D:$CZ,23,FALSE)</f>
        <v>Titulo profesional + titulo especializacion de 0 meses de experiencia profesional a 22 meses de experiencia profesional (Resolución 861 de 2025)</v>
      </c>
      <c r="M93" s="16" t="str">
        <f>VLOOKUP(B93,'[1]EJECUCIÓN 2026'!$D:$CZ,24,FALSE)</f>
        <v>Prestar sus servicios profesionales al Ministerio de Ciencia, Tecnología e Innovación con plena autonomía, técnica, administrativa y financiera en la Dirección de Gestión de Recursos para la CTeI, para realizar las actividades jurídicas y contractuales derivadas de los mecanismos de operación de CTeI atendiendo los procedimientos y manuales adoptados por la entidad.</v>
      </c>
      <c r="N93" s="12">
        <f>VLOOKUP(B93,'[1]EJECUCIÓN 2026'!$D:$CZ,37,FALSE)</f>
        <v>6390000</v>
      </c>
      <c r="O93" s="11">
        <f>VLOOKUP(B93,'[1]EJECUCIÓN 2026'!$D:$CZ,31,FALSE)</f>
        <v>46041</v>
      </c>
      <c r="P93" s="11">
        <f>VLOOKUP(B93,'[1]EJECUCIÓN 2026'!$D:$CZ,32,FALSE)</f>
        <v>46042</v>
      </c>
      <c r="Q93" s="11">
        <f>VLOOKUP(B93,'[1]EJECUCIÓN 2026'!$D:$CZ,33,FALSE)</f>
        <v>46222</v>
      </c>
      <c r="R93" s="10" t="str">
        <f>VLOOKUP(B93,'[1]EJECUCIÓN 2026'!$D:$CZ,95,FALSE)</f>
        <v>En Ejecucion</v>
      </c>
      <c r="S93" s="13" t="str">
        <f>VLOOKUP(B93,'[1]EJECUCIÓN 2026'!$D:$CZ,94,FALSE)</f>
        <v>https://community.secop.gov.co/Public/Tendering/OpportunityDetail/Index?noticeUID=CO1.NTC.9616933&amp;isFromPublicArea=True&amp;isModal=true&amp;asPopupView=true</v>
      </c>
    </row>
    <row r="94" spans="2:19" ht="60" x14ac:dyDescent="0.2">
      <c r="B94" s="8" t="s">
        <v>107</v>
      </c>
      <c r="C94" s="17" t="str">
        <f>VLOOKUP(B94,'[1]EJECUCIÓN 2026'!$D:$CZ,3,FALSE)</f>
        <v>Contrato de Prestacion De Servicios Profesionales</v>
      </c>
      <c r="D94" s="9" t="str">
        <f>VLOOKUP(B94,'[1]EJECUCIÓN 2026'!$D:$CZ,5,FALSE)</f>
        <v>CARMELO RAFAEL HERNANDEZ ESCOBAR</v>
      </c>
      <c r="E94" s="10" t="str">
        <f>VLOOKUP(B94,'[1]EJECUCIÓN 2026'!$D:$CZ,18,FALSE)</f>
        <v>COLOMBIA</v>
      </c>
      <c r="F94" s="10" t="str">
        <f>VLOOKUP(B94,'[1]EJECUCIÓN 2026'!$D:$CZ,17,FALSE)</f>
        <v>BOGOTA D.C.</v>
      </c>
      <c r="G94" s="10" t="str">
        <f>VLOOKUP(B94,'[1]EJECUCIÓN 2026'!$D:$CZ,15,FALSE)</f>
        <v>CONTADOR PUBLICO</v>
      </c>
      <c r="H94" s="10" t="s">
        <v>339</v>
      </c>
      <c r="I94" s="10" t="str">
        <f>VLOOKUP(B94,'[1]EJECUCIÓN 2026'!$D:$CZ,27,FALSE)</f>
        <v>Dirección de Gestión de Recursos para la Ciencia, la Tecnología y la Innovación (CTel)</v>
      </c>
      <c r="J94" s="15" t="s">
        <v>13</v>
      </c>
      <c r="K94" s="20">
        <v>6016258480</v>
      </c>
      <c r="L94" s="10" t="str">
        <f>VLOOKUP(B94,'[1]EJECUCIÓN 2026'!$D:$CZ,23,FALSE)</f>
        <v>Titulo profesional + titulo especializacion de 0 meses de experiencia profesional a 22 meses de experiencia profesional (Resolución 861 de 2025)</v>
      </c>
      <c r="M94" s="16" t="str">
        <f>VLOOKUP(B94,'[1]EJECUCIÓN 2026'!$D:$CZ,24,FALSE)</f>
        <v>Prestación de servicios profesionales para apoyar la gestión y el seguimiento de los programas, Proyectos de inversión y liquidación de contratos y convenios de CTeI en la Dirección de Gestión de Recursos.</v>
      </c>
      <c r="N94" s="12">
        <f>VLOOKUP(B94,'[1]EJECUCIÓN 2026'!$D:$CZ,37,FALSE)</f>
        <v>6390000</v>
      </c>
      <c r="O94" s="11">
        <f>VLOOKUP(B94,'[1]EJECUCIÓN 2026'!$D:$CZ,31,FALSE)</f>
        <v>46043</v>
      </c>
      <c r="P94" s="11">
        <f>VLOOKUP(B94,'[1]EJECUCIÓN 2026'!$D:$CZ,32,FALSE)</f>
        <v>46044</v>
      </c>
      <c r="Q94" s="11">
        <f>VLOOKUP(B94,'[1]EJECUCIÓN 2026'!$D:$CZ,33,FALSE)</f>
        <v>46224</v>
      </c>
      <c r="R94" s="10" t="str">
        <f>VLOOKUP(B94,'[1]EJECUCIÓN 2026'!$D:$CZ,95,FALSE)</f>
        <v>En Ejecucion</v>
      </c>
      <c r="S94" s="13" t="str">
        <f>VLOOKUP(B94,'[1]EJECUCIÓN 2026'!$D:$CZ,94,FALSE)</f>
        <v>https://community.secop.gov.co/Public/Tendering/OpportunityDetail/Index?noticeUID=CO1.NTC.9657690&amp;isFromPublicArea=True&amp;isModal=true&amp;asPopupView=true</v>
      </c>
    </row>
    <row r="95" spans="2:19" ht="84" x14ac:dyDescent="0.2">
      <c r="B95" s="8" t="s">
        <v>108</v>
      </c>
      <c r="C95" s="17" t="str">
        <f>VLOOKUP(B95,'[1]EJECUCIÓN 2026'!$D:$CZ,3,FALSE)</f>
        <v>Contrato de Prestacion De Servicios Profesionales</v>
      </c>
      <c r="D95" s="9" t="str">
        <f>VLOOKUP(B95,'[1]EJECUCIÓN 2026'!$D:$CZ,5,FALSE)</f>
        <v>ALEJANDRO BONILLA HERNANDEZ
CEDIDO A:
MONICA ALEJANDRA LOZANO PINZON</v>
      </c>
      <c r="E95" s="10" t="str">
        <f>VLOOKUP(B95,'[1]EJECUCIÓN 2026'!$D:$CZ,18,FALSE)</f>
        <v>COLOMBIA</v>
      </c>
      <c r="F95" s="10" t="str">
        <f>VLOOKUP(B95,'[1]EJECUCIÓN 2026'!$D:$CZ,17,FALSE)</f>
        <v>BOGOTA D.C.</v>
      </c>
      <c r="G95" s="10" t="str">
        <f>VLOOKUP(B95,'[1]EJECUCIÓN 2026'!$D:$CZ,15,FALSE)</f>
        <v>COMUNICADOR SOCIAL - PERIODISTA</v>
      </c>
      <c r="H95" s="10" t="s">
        <v>339</v>
      </c>
      <c r="I95" s="10" t="str">
        <f>VLOOKUP(B95,'[1]EJECUCIÓN 2026'!$D:$CZ,27,FALSE)</f>
        <v>Dirección de Capacidades y Apropiación del Conocimiento</v>
      </c>
      <c r="J95" s="15" t="s">
        <v>13</v>
      </c>
      <c r="K95" s="20">
        <v>6016258480</v>
      </c>
      <c r="L95" s="10" t="str">
        <f>VLOOKUP(B95,'[1]EJECUCIÓN 2026'!$D:$CZ,23,FALSE)</f>
        <v>Titulo profesional + titulo especializacion de 22 meses de experiencia profesional a 32 meses de experiencia profesional (Resolución 861 de 2025)</v>
      </c>
      <c r="M95" s="16" t="str">
        <f>VLOOKUP(B95,'[1]EJECUCIÓN 2026'!$D:$CZ,24,FALSE)</f>
        <v>El CONTRATISTA se obliga a prestar a LA ENTIDAD, con plena autonomía técnica y administrativa los servicios profesionales especializados orientados a apoyar la articulación de las estrategias de la Dirección de Capacidades y Apropiación del Conocimiento en materia de comunicación y divulgación, así como a apoyar la definición, elaboración y ejecución de acciones y productos audiovisuales, sonoros y digitales.</v>
      </c>
      <c r="N95" s="12">
        <f>VLOOKUP(B95,'[1]EJECUCIÓN 2026'!$D:$CZ,37,FALSE)</f>
        <v>7000000</v>
      </c>
      <c r="O95" s="11">
        <f>VLOOKUP(B95,'[1]EJECUCIÓN 2026'!$D:$CZ,31,FALSE)</f>
        <v>46044</v>
      </c>
      <c r="P95" s="11">
        <f>VLOOKUP(B95,'[1]EJECUCIÓN 2026'!$D:$CZ,32,FALSE)</f>
        <v>46045</v>
      </c>
      <c r="Q95" s="11">
        <f>VLOOKUP(B95,'[1]EJECUCIÓN 2026'!$D:$CZ,33,FALSE)</f>
        <v>46225</v>
      </c>
      <c r="R95" s="10" t="str">
        <f>VLOOKUP(B95,'[1]EJECUCIÓN 2026'!$D:$CZ,95,FALSE)</f>
        <v>En Ejecucion</v>
      </c>
      <c r="S95" s="13" t="str">
        <f>VLOOKUP(B95,'[1]EJECUCIÓN 2026'!$D:$CZ,94,FALSE)</f>
        <v>https://community.secop.gov.co/Public/Tendering/OpportunityDetail/Index?noticeUID=CO1.NTC.9691612&amp;isFromPublicArea=True&amp;isModal=true&amp;asPopupView=true</v>
      </c>
    </row>
    <row r="96" spans="2:19" ht="84" x14ac:dyDescent="0.2">
      <c r="B96" s="8" t="s">
        <v>109</v>
      </c>
      <c r="C96" s="17" t="str">
        <f>VLOOKUP(B96,'[1]EJECUCIÓN 2026'!$D:$CZ,3,FALSE)</f>
        <v>Contrato de Prestacion De Servicios Profesionales</v>
      </c>
      <c r="D96" s="9" t="str">
        <f>VLOOKUP(B96,'[1]EJECUCIÓN 2026'!$D:$CZ,5,FALSE)</f>
        <v>MIGUEL CAMILO BERNAL BOLAÑOS</v>
      </c>
      <c r="E96" s="10" t="str">
        <f>VLOOKUP(B96,'[1]EJECUCIÓN 2026'!$D:$CZ,18,FALSE)</f>
        <v>COLOMBIA</v>
      </c>
      <c r="F96" s="10" t="str">
        <f>VLOOKUP(B96,'[1]EJECUCIÓN 2026'!$D:$CZ,17,FALSE)</f>
        <v>BOGOTA D.C.</v>
      </c>
      <c r="G96" s="10" t="str">
        <f>VLOOKUP(B96,'[1]EJECUCIÓN 2026'!$D:$CZ,15,FALSE)</f>
        <v>ECONOMISTA</v>
      </c>
      <c r="H96" s="10" t="s">
        <v>339</v>
      </c>
      <c r="I96" s="10" t="str">
        <f>VLOOKUP(B96,'[1]EJECUCIÓN 2026'!$D:$CZ,27,FALSE)</f>
        <v>Dirección de Gestión de Recursos para la Ciencia, la Tecnología y la Innovación (CTel)</v>
      </c>
      <c r="J96" s="15" t="s">
        <v>13</v>
      </c>
      <c r="K96" s="20">
        <v>6016258480</v>
      </c>
      <c r="L96" s="10" t="str">
        <f>VLOOKUP(B96,'[1]EJECUCIÓN 2026'!$D:$CZ,23,FALSE)</f>
        <v>Titulo profesional + titulo especializacion de 0 meses de experiencia profesional a 22 meses de experiencia profesional (Resolución 861 de 2025)</v>
      </c>
      <c r="M96" s="16" t="str">
        <f>VLOOKUP(B96,'[1]EJECUCIÓN 2026'!$D:$CZ,24,FALSE)</f>
        <v>Prestar sus servicios profesionales al Ministerio de Ciencia, Tecnología e Innovación con plena autonomía, técnica, administrativa y financiera en la Dirección de Gestión de Recursos para la CTeI, para apoyar en el diseño, revisión, verificación de requisitos de los mecanismos de operación de CTeI y acompañar el seguimiento técnico y financiero en el
apoyo a la supervisión y liquidación de los contratos y convenios.</v>
      </c>
      <c r="N96" s="12">
        <f>VLOOKUP(B96,'[1]EJECUCIÓN 2026'!$D:$CZ,37,FALSE)</f>
        <v>6500000</v>
      </c>
      <c r="O96" s="11">
        <f>VLOOKUP(B96,'[1]EJECUCIÓN 2026'!$D:$CZ,31,FALSE)</f>
        <v>46043</v>
      </c>
      <c r="P96" s="11">
        <f>VLOOKUP(B96,'[1]EJECUCIÓN 2026'!$D:$CZ,32,FALSE)</f>
        <v>46045</v>
      </c>
      <c r="Q96" s="11">
        <f>VLOOKUP(B96,'[1]EJECUCIÓN 2026'!$D:$CZ,33,FALSE)</f>
        <v>46225</v>
      </c>
      <c r="R96" s="10" t="str">
        <f>VLOOKUP(B96,'[1]EJECUCIÓN 2026'!$D:$CZ,95,FALSE)</f>
        <v>En Ejecucion</v>
      </c>
      <c r="S96" s="13" t="str">
        <f>VLOOKUP(B96,'[1]EJECUCIÓN 2026'!$D:$CZ,94,FALSE)</f>
        <v>https://community.secop.gov.co/Public/Tendering/OpportunityDetail/Index?noticeUID=CO1.NTC.9652242&amp;isFromPublicArea=True&amp;isModal=true&amp;asPopupView=true</v>
      </c>
    </row>
    <row r="97" spans="2:19" ht="84" x14ac:dyDescent="0.2">
      <c r="B97" s="8" t="s">
        <v>110</v>
      </c>
      <c r="C97" s="17" t="str">
        <f>VLOOKUP(B97,'[1]EJECUCIÓN 2026'!$D:$CZ,3,FALSE)</f>
        <v>Contrato de Prestacion De Servicios Profesionales</v>
      </c>
      <c r="D97" s="9" t="str">
        <f>VLOOKUP(B97,'[1]EJECUCIÓN 2026'!$D:$CZ,5,FALSE)</f>
        <v>LUIS CAMILO GONZALEZ VILLAZON</v>
      </c>
      <c r="E97" s="10" t="str">
        <f>VLOOKUP(B97,'[1]EJECUCIÓN 2026'!$D:$CZ,18,FALSE)</f>
        <v>COLOMBIA</v>
      </c>
      <c r="F97" s="10" t="str">
        <f>VLOOKUP(B97,'[1]EJECUCIÓN 2026'!$D:$CZ,17,FALSE)</f>
        <v>BOGOTA D.C.</v>
      </c>
      <c r="G97" s="10" t="str">
        <f>VLOOKUP(B97,'[1]EJECUCIÓN 2026'!$D:$CZ,15,FALSE)</f>
        <v xml:space="preserve">INGENIERUA AMBIENTAL </v>
      </c>
      <c r="H97" s="10" t="s">
        <v>339</v>
      </c>
      <c r="I97" s="10" t="str">
        <f>VLOOKUP(B97,'[1]EJECUCIÓN 2026'!$D:$CZ,27,FALSE)</f>
        <v>Dirección de Gestión de Recursos para la Ciencia, la Tecnología y la Innovación (CTel)</v>
      </c>
      <c r="J97" s="15" t="s">
        <v>13</v>
      </c>
      <c r="K97" s="20">
        <v>6016258480</v>
      </c>
      <c r="L97" s="10" t="str">
        <f>VLOOKUP(B97,'[1]EJECUCIÓN 2026'!$D:$CZ,23,FALSE)</f>
        <v>Titulo profesional + titulo especializacion de 22 meses de experiencia profesional a 32 meses de experiencia profesional (Resolución 861 de 2025)</v>
      </c>
      <c r="M97" s="16" t="str">
        <f>VLOOKUP(B97,'[1]EJECUCIÓN 2026'!$D:$CZ,24,FALSE)</f>
        <v>Prestar sus servicios profesionales al Ministerio de Ciencia, Tecnología e Innovación con plena autonomía, técnica, administrativa y financiera en la Dirección de Gestión de Recursos para la CTeI para apoyar a las  direcciones técnicas en las actividades derivadas del diseño, estructuración, ejecución y evaluación, así como en el seguimiento de la planeación de los mecanismos de operación de CTel</v>
      </c>
      <c r="N97" s="12">
        <f>VLOOKUP(B97,'[1]EJECUCIÓN 2026'!$D:$CZ,37,FALSE)</f>
        <v>7470000</v>
      </c>
      <c r="O97" s="11">
        <f>VLOOKUP(B97,'[1]EJECUCIÓN 2026'!$D:$CZ,31,FALSE)</f>
        <v>46043</v>
      </c>
      <c r="P97" s="11">
        <f>VLOOKUP(B97,'[1]EJECUCIÓN 2026'!$D:$CZ,32,FALSE)</f>
        <v>46044</v>
      </c>
      <c r="Q97" s="11">
        <f>VLOOKUP(B97,'[1]EJECUCIÓN 2026'!$D:$CZ,33,FALSE)</f>
        <v>46224</v>
      </c>
      <c r="R97" s="10" t="str">
        <f>VLOOKUP(B97,'[1]EJECUCIÓN 2026'!$D:$CZ,95,FALSE)</f>
        <v>En Ejecucion</v>
      </c>
      <c r="S97" s="13" t="str">
        <f>VLOOKUP(B97,'[1]EJECUCIÓN 2026'!$D:$CZ,94,FALSE)</f>
        <v>https://community.secop.gov.co/Public/Tendering/OpportunityDetail/Index?noticeUID=CO1.NTC.9657496&amp;isFromPublicArea=True&amp;isModal=true&amp;asPopupView=true</v>
      </c>
    </row>
    <row r="98" spans="2:19" ht="84" x14ac:dyDescent="0.2">
      <c r="B98" s="8" t="s">
        <v>111</v>
      </c>
      <c r="C98" s="17" t="str">
        <f>VLOOKUP(B98,'[1]EJECUCIÓN 2026'!$D:$CZ,3,FALSE)</f>
        <v>Contrato de Prestacion De Servicios Profesionales</v>
      </c>
      <c r="D98" s="9" t="str">
        <f>VLOOKUP(B98,'[1]EJECUCIÓN 2026'!$D:$CZ,5,FALSE)</f>
        <v xml:space="preserve">LAURA JOHANNA ORTIZ GONZALEZ	</v>
      </c>
      <c r="E98" s="10" t="str">
        <f>VLOOKUP(B98,'[1]EJECUCIÓN 2026'!$D:$CZ,18,FALSE)</f>
        <v>COLOMBIA</v>
      </c>
      <c r="F98" s="10" t="str">
        <f>VLOOKUP(B98,'[1]EJECUCIÓN 2026'!$D:$CZ,17,FALSE)</f>
        <v>BOGOTA D.C.</v>
      </c>
      <c r="G98" s="10" t="str">
        <f>VLOOKUP(B98,'[1]EJECUCIÓN 2026'!$D:$CZ,15,FALSE)</f>
        <v>INGENIERIA ELECTRONICA</v>
      </c>
      <c r="H98" s="10" t="s">
        <v>339</v>
      </c>
      <c r="I98" s="10" t="str">
        <f>VLOOKUP(B98,'[1]EJECUCIÓN 2026'!$D:$CZ,27,FALSE)</f>
        <v>Dirección de Gestión de Recursos para la Ciencia, la Tecnología y la Innovación (CTel)</v>
      </c>
      <c r="J98" s="15" t="s">
        <v>13</v>
      </c>
      <c r="K98" s="20">
        <v>6016258480</v>
      </c>
      <c r="L98" s="10" t="str">
        <f>VLOOKUP(B98,'[1]EJECUCIÓN 2026'!$D:$CZ,23,FALSE)</f>
        <v>Titulo profesional + titulo especializacion de 22 meses de experiencia profesional a 32 meses de experiencia profesional (Resolución 861 de 2025)</v>
      </c>
      <c r="M98" s="16" t="str">
        <f>VLOOKUP(B98,'[1]EJECUCIÓN 2026'!$D:$CZ,24,FALSE)</f>
        <v>Prestar sus servicios profesionales, con plena autonomía, técnica, administrativa y financiera, para realizar y/o apoyar las actividades de gestión y seguimiento de la supervisión de convenios y contratos a cargo de la  irección de Gestión de Recursos para la CTeI asociadas al equipo de Ingeniería y Tecnología, teniendo en cuenta los procesos y
procedimientos adoptados por la Entidad.</v>
      </c>
      <c r="N98" s="12">
        <f>VLOOKUP(B98,'[1]EJECUCIÓN 2026'!$D:$CZ,37,FALSE)</f>
        <v>7470000</v>
      </c>
      <c r="O98" s="11">
        <f>VLOOKUP(B98,'[1]EJECUCIÓN 2026'!$D:$CZ,31,FALSE)</f>
        <v>46043</v>
      </c>
      <c r="P98" s="11">
        <f>VLOOKUP(B98,'[1]EJECUCIÓN 2026'!$D:$CZ,32,FALSE)</f>
        <v>46045</v>
      </c>
      <c r="Q98" s="11">
        <f>VLOOKUP(B98,'[1]EJECUCIÓN 2026'!$D:$CZ,33,FALSE)</f>
        <v>46225</v>
      </c>
      <c r="R98" s="10" t="str">
        <f>VLOOKUP(B98,'[1]EJECUCIÓN 2026'!$D:$CZ,95,FALSE)</f>
        <v>En Ejecucion</v>
      </c>
      <c r="S98" s="13" t="str">
        <f>VLOOKUP(B98,'[1]EJECUCIÓN 2026'!$D:$CZ,94,FALSE)</f>
        <v>https://community.secop.gov.co/Public/Tendering/OpportunityDetail/Index?noticeUID=CO1.NTC.9658136&amp;isFromPublicArea=True&amp;isModal=true&amp;asPopupView=true</v>
      </c>
    </row>
    <row r="99" spans="2:19" ht="84" x14ac:dyDescent="0.2">
      <c r="B99" s="8" t="s">
        <v>112</v>
      </c>
      <c r="C99" s="17" t="str">
        <f>VLOOKUP(B99,'[1]EJECUCIÓN 2026'!$D:$CZ,3,FALSE)</f>
        <v>Contrato de Prestacion De Servicios Profesionales</v>
      </c>
      <c r="D99" s="9" t="str">
        <f>VLOOKUP(B99,'[1]EJECUCIÓN 2026'!$D:$CZ,5,FALSE)</f>
        <v>DAVID ARTURO CASTILLO GUERRA</v>
      </c>
      <c r="E99" s="10" t="str">
        <f>VLOOKUP(B99,'[1]EJECUCIÓN 2026'!$D:$CZ,18,FALSE)</f>
        <v>COLOMBIA</v>
      </c>
      <c r="F99" s="10" t="str">
        <f>VLOOKUP(B99,'[1]EJECUCIÓN 2026'!$D:$CZ,17,FALSE)</f>
        <v>TUNJA</v>
      </c>
      <c r="G99" s="10" t="str">
        <f>VLOOKUP(B99,'[1]EJECUCIÓN 2026'!$D:$CZ,15,FALSE)</f>
        <v>INGENIERIA AGRONOMICA</v>
      </c>
      <c r="H99" s="10" t="s">
        <v>339</v>
      </c>
      <c r="I99" s="10" t="str">
        <f>VLOOKUP(B99,'[1]EJECUCIÓN 2026'!$D:$CZ,27,FALSE)</f>
        <v>Dirección de Gestión de Recursos para la Ciencia, la Tecnología y la Innovación (CTel)</v>
      </c>
      <c r="J99" s="15" t="s">
        <v>13</v>
      </c>
      <c r="K99" s="20">
        <v>6016258480</v>
      </c>
      <c r="L99" s="10" t="str">
        <f>VLOOKUP(B99,'[1]EJECUCIÓN 2026'!$D:$CZ,23,FALSE)</f>
        <v>Titulo profesional + titulo especializacion de 0 meses de experiencia profesional a 22 meses de experiencia profesional (Resolución 861 de 2025)</v>
      </c>
      <c r="M99" s="16" t="str">
        <f>VLOOKUP(B99,'[1]EJECUCIÓN 2026'!$D:$CZ,24,FALSE)</f>
        <v>Prestar sus servicios profesionales al Ministerio de Ciencia, Tecnología e Innovación con plena autonomía, técnica, administrativa y financiera en la Dirección de Gestión de Recursos para la CTeI, para apoyar en el diseño, revisión, verificación de requisitos de los mecanismos de operación de CTeI y acompañar el seguimiento técnico y financiero en el apoyo a la supervisión y liquidación de los contratos y convenios.</v>
      </c>
      <c r="N99" s="12">
        <f>VLOOKUP(B99,'[1]EJECUCIÓN 2026'!$D:$CZ,37,FALSE)</f>
        <v>6500000</v>
      </c>
      <c r="O99" s="11">
        <f>VLOOKUP(B99,'[1]EJECUCIÓN 2026'!$D:$CZ,31,FALSE)</f>
        <v>46041</v>
      </c>
      <c r="P99" s="11">
        <f>VLOOKUP(B99,'[1]EJECUCIÓN 2026'!$D:$CZ,32,FALSE)</f>
        <v>46042</v>
      </c>
      <c r="Q99" s="11">
        <f>VLOOKUP(B99,'[1]EJECUCIÓN 2026'!$D:$CZ,33,FALSE)</f>
        <v>46222</v>
      </c>
      <c r="R99" s="10" t="str">
        <f>VLOOKUP(B99,'[1]EJECUCIÓN 2026'!$D:$CZ,95,FALSE)</f>
        <v>En Ejecucion</v>
      </c>
      <c r="S99" s="13" t="str">
        <f>VLOOKUP(B99,'[1]EJECUCIÓN 2026'!$D:$CZ,94,FALSE)</f>
        <v>https://community.secop.gov.co/Public/Tendering/OpportunityDetail/Index?noticeUID=CO1.NTC.9616948&amp;isFromPublicArea=True&amp;isModal=true&amp;asPopupView=true</v>
      </c>
    </row>
    <row r="100" spans="2:19" ht="84" x14ac:dyDescent="0.2">
      <c r="B100" s="8" t="s">
        <v>113</v>
      </c>
      <c r="C100" s="17" t="str">
        <f>VLOOKUP(B100,'[1]EJECUCIÓN 2026'!$D:$CZ,3,FALSE)</f>
        <v>Contrato de Prestacion De Servicios Profesionales</v>
      </c>
      <c r="D100" s="9" t="str">
        <f>VLOOKUP(B100,'[1]EJECUCIÓN 2026'!$D:$CZ,5,FALSE)</f>
        <v>DANIELA FERNANDA LOPEZ BARRAGAN</v>
      </c>
      <c r="E100" s="10" t="str">
        <f>VLOOKUP(B100,'[1]EJECUCIÓN 2026'!$D:$CZ,18,FALSE)</f>
        <v>COLOMBIA</v>
      </c>
      <c r="F100" s="10" t="str">
        <f>VLOOKUP(B100,'[1]EJECUCIÓN 2026'!$D:$CZ,17,FALSE)</f>
        <v>BOGOTA D.C.</v>
      </c>
      <c r="G100" s="10" t="str">
        <f>VLOOKUP(B100,'[1]EJECUCIÓN 2026'!$D:$CZ,15,FALSE)</f>
        <v>MERCADEO NACIONAL E INTERNACIONAL</v>
      </c>
      <c r="H100" s="10" t="s">
        <v>339</v>
      </c>
      <c r="I100" s="10" t="str">
        <f>VLOOKUP(B100,'[1]EJECUCIÓN 2026'!$D:$CZ,27,FALSE)</f>
        <v>Dirección de Gestión de Recursos para la Ciencia, la Tecnología y la Innovación (CTel)</v>
      </c>
      <c r="J100" s="15" t="s">
        <v>13</v>
      </c>
      <c r="K100" s="20">
        <v>6016258480</v>
      </c>
      <c r="L100" s="10" t="str">
        <f>VLOOKUP(B100,'[1]EJECUCIÓN 2026'!$D:$CZ,23,FALSE)</f>
        <v>Titulo profesional + titulo especializacion de 22 meses de experiencia profesional a 32 meses de experiencia profesional (Resolución 861 de 2025)</v>
      </c>
      <c r="M100" s="16" t="str">
        <f>VLOOKUP(B100,'[1]EJECUCIÓN 2026'!$D:$CZ,24,FALSE)</f>
        <v>Prestar sus servicios profesionales, con plena autonomía, técnica, administrativa y financiera, para realizar y/o apoyar las actividades de gestión y seguimiento de la supervisión de convenios y contratos a cargo de la Dirección de Gestión de Recursos para la CTeI asociadas al equipo de Vocaciones y Formación, teniendo en cuenta los procesos y
procedimientos adoptados por la Entidad.</v>
      </c>
      <c r="N100" s="12">
        <f>VLOOKUP(B100,'[1]EJECUCIÓN 2026'!$D:$CZ,37,FALSE)</f>
        <v>7929999.9999999991</v>
      </c>
      <c r="O100" s="11">
        <f>VLOOKUP(B100,'[1]EJECUCIÓN 2026'!$D:$CZ,31,FALSE)</f>
        <v>46043</v>
      </c>
      <c r="P100" s="11">
        <f>VLOOKUP(B100,'[1]EJECUCIÓN 2026'!$D:$CZ,32,FALSE)</f>
        <v>46044</v>
      </c>
      <c r="Q100" s="11">
        <f>VLOOKUP(B100,'[1]EJECUCIÓN 2026'!$D:$CZ,33,FALSE)</f>
        <v>46224</v>
      </c>
      <c r="R100" s="10" t="str">
        <f>VLOOKUP(B100,'[1]EJECUCIÓN 2026'!$D:$CZ,95,FALSE)</f>
        <v>En Ejecucion</v>
      </c>
      <c r="S100" s="13" t="str">
        <f>VLOOKUP(B100,'[1]EJECUCIÓN 2026'!$D:$CZ,94,FALSE)</f>
        <v>https://community.secop.gov.co/Public/Tendering/OpportunityDetail/Index?noticeUID=CO1.NTC.9658241&amp;isFromPublicArea=True&amp;isModal=true&amp;asPopupView=true</v>
      </c>
    </row>
    <row r="101" spans="2:19" ht="60" x14ac:dyDescent="0.2">
      <c r="B101" s="8" t="s">
        <v>114</v>
      </c>
      <c r="C101" s="17" t="str">
        <f>VLOOKUP(B101,'[1]EJECUCIÓN 2026'!$D:$CZ,3,FALSE)</f>
        <v>Contrato de Prestacion De Servicios Profesionales</v>
      </c>
      <c r="D101" s="9" t="str">
        <f>VLOOKUP(B101,'[1]EJECUCIÓN 2026'!$D:$CZ,5,FALSE)</f>
        <v>MICHELLE BRIGGITE QUIROGA ORDUZ</v>
      </c>
      <c r="E101" s="10" t="str">
        <f>VLOOKUP(B101,'[1]EJECUCIÓN 2026'!$D:$CZ,18,FALSE)</f>
        <v>COLOMBIA</v>
      </c>
      <c r="F101" s="10" t="str">
        <f>VLOOKUP(B101,'[1]EJECUCIÓN 2026'!$D:$CZ,17,FALSE)</f>
        <v>BOGOTA D.C.</v>
      </c>
      <c r="G101" s="10" t="str">
        <f>VLOOKUP(B101,'[1]EJECUCIÓN 2026'!$D:$CZ,15,FALSE)</f>
        <v>INGENIERIA ELECTRONICA</v>
      </c>
      <c r="H101" s="10" t="s">
        <v>339</v>
      </c>
      <c r="I101" s="10" t="str">
        <f>VLOOKUP(B101,'[1]EJECUCIÓN 2026'!$D:$CZ,27,FALSE)</f>
        <v>Dirección de Gestión de Recursos para la Ciencia, la Tecnología y la Innovación (CTel)</v>
      </c>
      <c r="J101" s="15" t="s">
        <v>13</v>
      </c>
      <c r="K101" s="20">
        <v>6016258480</v>
      </c>
      <c r="L101" s="10" t="str">
        <f>VLOOKUP(B101,'[1]EJECUCIÓN 2026'!$D:$CZ,23,FALSE)</f>
        <v>Titulo profesional + titulo especializacion de 22 meses de experiencia profesional a 32 meses de experiencia profesional (Resolución 861 de 2025)</v>
      </c>
      <c r="M101" s="16" t="str">
        <f>VLOOKUP(B101,'[1]EJECUCIÓN 2026'!$D:$CZ,24,FALSE)</f>
        <v>Prestar sus servicios profesionales con plena autonomía, técnica, administrativa y financiera,para realizar el apoyo al seguimiento técnico y financiero de los contratos y convenios en el equipo de Ingeniería y Tecnología de la Dirección de Gestión de Recursos para la CteI.</v>
      </c>
      <c r="N101" s="12">
        <f>VLOOKUP(B101,'[1]EJECUCIÓN 2026'!$D:$CZ,37,FALSE)</f>
        <v>7210000</v>
      </c>
      <c r="O101" s="11">
        <f>VLOOKUP(B101,'[1]EJECUCIÓN 2026'!$D:$CZ,31,FALSE)</f>
        <v>46043</v>
      </c>
      <c r="P101" s="11">
        <f>VLOOKUP(B101,'[1]EJECUCIÓN 2026'!$D:$CZ,32,FALSE)</f>
        <v>46045</v>
      </c>
      <c r="Q101" s="11">
        <f>VLOOKUP(B101,'[1]EJECUCIÓN 2026'!$D:$CZ,33,FALSE)</f>
        <v>46225</v>
      </c>
      <c r="R101" s="10" t="str">
        <f>VLOOKUP(B101,'[1]EJECUCIÓN 2026'!$D:$CZ,95,FALSE)</f>
        <v>En Ejecucion</v>
      </c>
      <c r="S101" s="13" t="str">
        <f>VLOOKUP(B101,'[1]EJECUCIÓN 2026'!$D:$CZ,94,FALSE)</f>
        <v>https://community.secop.gov.co/Public/Tendering/OpportunityDetail/Index?noticeUID=CO1.NTC.9657915&amp;isFromPublicArea=True&amp;isModal=true&amp;asPopupView=true</v>
      </c>
    </row>
    <row r="102" spans="2:19" ht="96" x14ac:dyDescent="0.2">
      <c r="B102" s="8" t="s">
        <v>115</v>
      </c>
      <c r="C102" s="17" t="str">
        <f>VLOOKUP(B102,'[1]EJECUCIÓN 2026'!$D:$CZ,3,FALSE)</f>
        <v>Contrato de Prestacion De Servicios Profesionales</v>
      </c>
      <c r="D102" s="9" t="str">
        <f>VLOOKUP(B102,'[1]EJECUCIÓN 2026'!$D:$CZ,5,FALSE)</f>
        <v>ZULMA HASBLEIDY VIANCHA SANCHEZ</v>
      </c>
      <c r="E102" s="10" t="str">
        <f>VLOOKUP(B102,'[1]EJECUCIÓN 2026'!$D:$CZ,18,FALSE)</f>
        <v>COLOMBIA</v>
      </c>
      <c r="F102" s="10" t="str">
        <f>VLOOKUP(B102,'[1]EJECUCIÓN 2026'!$D:$CZ,17,FALSE)</f>
        <v>BOGOTA D.C.</v>
      </c>
      <c r="G102" s="10" t="str">
        <f>VLOOKUP(B102,'[1]EJECUCIÓN 2026'!$D:$CZ,15,FALSE)</f>
        <v xml:space="preserve">INGENIERO DE SISTEMAS Y COMPUTACION	</v>
      </c>
      <c r="H102" s="10" t="s">
        <v>339</v>
      </c>
      <c r="I102" s="10" t="str">
        <f>VLOOKUP(B102,'[1]EJECUCIÓN 2026'!$D:$CZ,27,FALSE)</f>
        <v>Dirección de Capacidades y Apropiación del Conocimiento</v>
      </c>
      <c r="J102" s="15" t="s">
        <v>13</v>
      </c>
      <c r="K102" s="20">
        <v>6016258480</v>
      </c>
      <c r="L102" s="10" t="str">
        <f>VLOOKUP(B102,'[1]EJECUCIÓN 2026'!$D:$CZ,23,FALSE)</f>
        <v>Titulo profesional + titulo especializacion de 22 meses de experiencia profesional a 32 meses de experiencia profesional (Resolución 861 de 2025)</v>
      </c>
      <c r="M102" s="16" t="str">
        <f>VLOOKUP(B102,'[1]EJECUCIÓN 2026'!$D:$CZ,24,FALSE)</f>
        <v>El CONTRATISTA se obliga a prestar a LA ENTIDAD, con plena autonomía técnica y administrativa, los servicios profesionales especializados para brindar apoyo en el fortalecimiento de capacidades para la Gobernanza de la CTeI y el diseño e implementación de Políticas Públicas en Ciencia, Tecnología e Innovación con enfoque territorial, desde la Dirección de Capacidades y Apropiación del Conocimiento del Ministerio de Ciencia, Tecnología e Innovación.</v>
      </c>
      <c r="N102" s="12">
        <f>VLOOKUP(B102,'[1]EJECUCIÓN 2026'!$D:$CZ,37,FALSE)</f>
        <v>8354587</v>
      </c>
      <c r="O102" s="11">
        <f>VLOOKUP(B102,'[1]EJECUCIÓN 2026'!$D:$CZ,31,FALSE)</f>
        <v>46044</v>
      </c>
      <c r="P102" s="11">
        <f>VLOOKUP(B102,'[1]EJECUCIÓN 2026'!$D:$CZ,32,FALSE)</f>
        <v>46049</v>
      </c>
      <c r="Q102" s="11">
        <f>VLOOKUP(B102,'[1]EJECUCIÓN 2026'!$D:$CZ,33,FALSE)</f>
        <v>46229</v>
      </c>
      <c r="R102" s="10" t="str">
        <f>VLOOKUP(B102,'[1]EJECUCIÓN 2026'!$D:$CZ,95,FALSE)</f>
        <v>En Ejecucion</v>
      </c>
      <c r="S102" s="13" t="str">
        <f>VLOOKUP(B102,'[1]EJECUCIÓN 2026'!$D:$CZ,94,FALSE)</f>
        <v>https://community.secop.gov.co/Public/Tendering/OpportunityDetail/Index?noticeUID=CO1.NTC.9698528&amp;isFromPublicArea=True&amp;isModal=true&amp;asPopupView=true</v>
      </c>
    </row>
    <row r="103" spans="2:19" ht="72" x14ac:dyDescent="0.2">
      <c r="B103" s="8" t="s">
        <v>116</v>
      </c>
      <c r="C103" s="17" t="str">
        <f>VLOOKUP(B103,'[1]EJECUCIÓN 2026'!$D:$CZ,3,FALSE)</f>
        <v>Contrato de Prestacion De Servicios Profesionales</v>
      </c>
      <c r="D103" s="9" t="str">
        <f>VLOOKUP(B103,'[1]EJECUCIÓN 2026'!$D:$CZ,5,FALSE)</f>
        <v>LIZETH PAOLA SANCHEZ BENAVIDEZ</v>
      </c>
      <c r="E103" s="10" t="str">
        <f>VLOOKUP(B103,'[1]EJECUCIÓN 2026'!$D:$CZ,18,FALSE)</f>
        <v>COLOMBIA</v>
      </c>
      <c r="F103" s="10" t="str">
        <f>VLOOKUP(B103,'[1]EJECUCIÓN 2026'!$D:$CZ,17,FALSE)</f>
        <v>SOACHA</v>
      </c>
      <c r="G103" s="10" t="str">
        <f>VLOOKUP(B103,'[1]EJECUCIÓN 2026'!$D:$CZ,15,FALSE)</f>
        <v xml:space="preserve">BACTERIOLOGO Y LABORATORISTA CLINICO	</v>
      </c>
      <c r="H103" s="10" t="s">
        <v>339</v>
      </c>
      <c r="I103" s="10" t="str">
        <f>VLOOKUP(B103,'[1]EJECUCIÓN 2026'!$D:$CZ,27,FALSE)</f>
        <v>Dirección de Gestión de Recursos para la Ciencia, la Tecnología y la Innovación (CTel)</v>
      </c>
      <c r="J103" s="15" t="s">
        <v>13</v>
      </c>
      <c r="K103" s="20">
        <v>6016258480</v>
      </c>
      <c r="L103" s="10" t="str">
        <f>VLOOKUP(B103,'[1]EJECUCIÓN 2026'!$D:$CZ,23,FALSE)</f>
        <v>Titulo profesional + titulo especializacion de 22 meses de experiencia profesional a 32 meses de experiencia profesional (Resolución 861 de 2025)</v>
      </c>
      <c r="M103" s="16" t="str">
        <f>VLOOKUP(B103,'[1]EJECUCIÓN 2026'!$D:$CZ,24,FALSE)</f>
        <v>Prestar sus servicios profesionales a la Dirección de Gestión de Recursos para la CTeI, con plena autonomía, técnica, administrativa y financiera, para realizar la supervisión y/o apoyo a la supervisión de los contratos y convenios que le sean asignados al equipo de Ciencias médicas y de la Salud de la Dirección, teniendo en cuenta los procesos y procedimientos adoptados por la Entidad.</v>
      </c>
      <c r="N103" s="12">
        <f>VLOOKUP(B103,'[1]EJECUCIÓN 2026'!$D:$CZ,37,FALSE)</f>
        <v>7470000</v>
      </c>
      <c r="O103" s="11">
        <f>VLOOKUP(B103,'[1]EJECUCIÓN 2026'!$D:$CZ,31,FALSE)</f>
        <v>46043</v>
      </c>
      <c r="P103" s="11">
        <f>VLOOKUP(B103,'[1]EJECUCIÓN 2026'!$D:$CZ,32,FALSE)</f>
        <v>46045</v>
      </c>
      <c r="Q103" s="11">
        <f>VLOOKUP(B103,'[1]EJECUCIÓN 2026'!$D:$CZ,33,FALSE)</f>
        <v>46225</v>
      </c>
      <c r="R103" s="10" t="str">
        <f>VLOOKUP(B103,'[1]EJECUCIÓN 2026'!$D:$CZ,95,FALSE)</f>
        <v>En Ejecucion</v>
      </c>
      <c r="S103" s="13" t="str">
        <f>VLOOKUP(B103,'[1]EJECUCIÓN 2026'!$D:$CZ,94,FALSE)</f>
        <v>https://community.secop.gov.co/Public/Tendering/OpportunityDetail/Index?noticeUID=CO1.NTC.9657619&amp;isFromPublicArea=True&amp;isModal=true&amp;asPopupView=true</v>
      </c>
    </row>
    <row r="104" spans="2:19" ht="60" x14ac:dyDescent="0.2">
      <c r="B104" s="8" t="s">
        <v>117</v>
      </c>
      <c r="C104" s="17" t="str">
        <f>VLOOKUP(B104,'[1]EJECUCIÓN 2026'!$D:$CZ,3,FALSE)</f>
        <v>Contrato de Prestacion De Servicios De Apoyo a La Gestion</v>
      </c>
      <c r="D104" s="9" t="str">
        <f>VLOOKUP(B104,'[1]EJECUCIÓN 2026'!$D:$CZ,5,FALSE)</f>
        <v xml:space="preserve">YESICA TATYANA FAJARDO ALVAREZ	</v>
      </c>
      <c r="E104" s="10" t="str">
        <f>VLOOKUP(B104,'[1]EJECUCIÓN 2026'!$D:$CZ,18,FALSE)</f>
        <v>COLOMBIA</v>
      </c>
      <c r="F104" s="10" t="str">
        <f>VLOOKUP(B104,'[1]EJECUCIÓN 2026'!$D:$CZ,17,FALSE)</f>
        <v>YACOPI</v>
      </c>
      <c r="G104" s="10" t="str">
        <f>VLOOKUP(B104,'[1]EJECUCIÓN 2026'!$D:$CZ,15,FALSE)</f>
        <v>INGENIERIA DE SISTEMAS</v>
      </c>
      <c r="H104" s="10" t="s">
        <v>339</v>
      </c>
      <c r="I104" s="10" t="str">
        <f>VLOOKUP(B104,'[1]EJECUCIÓN 2026'!$D:$CZ,27,FALSE)</f>
        <v>Dirección de Gestión de Recursos para la Ciencia, la Tecnología y la Innovación (CTel)</v>
      </c>
      <c r="J104" s="15" t="s">
        <v>13</v>
      </c>
      <c r="K104" s="20">
        <v>6016258480</v>
      </c>
      <c r="L104" s="10" t="str">
        <f>VLOOKUP(B104,'[1]EJECUCIÓN 2026'!$D:$CZ,23,FALSE)</f>
        <v>Titulo de tecnologo de 13 o mas meses de experiencia laboral (tecnico o tecnologo) o 36 meses de experiencia laboral relacionada (bachiller) (Resolución 861 de 2025)</v>
      </c>
      <c r="M104" s="16" t="str">
        <f>VLOOKUP(B104,'[1]EJECUCIÓN 2026'!$D:$CZ,24,FALSE)</f>
        <v>Prestar sus servicios de apoyo a la gestión, con plena autonomía, técnica, administrativa y financiera, en la Dirección de Gestión de Recursos para la CTeI, para apoyar las actividades administrativas, y asistenciales que se requieran en la Dirección.</v>
      </c>
      <c r="N104" s="12">
        <f>VLOOKUP(B104,'[1]EJECUCIÓN 2026'!$D:$CZ,37,FALSE)</f>
        <v>3250000</v>
      </c>
      <c r="O104" s="11">
        <f>VLOOKUP(B104,'[1]EJECUCIÓN 2026'!$D:$CZ,31,FALSE)</f>
        <v>46043</v>
      </c>
      <c r="P104" s="11">
        <f>VLOOKUP(B104,'[1]EJECUCIÓN 2026'!$D:$CZ,32,FALSE)</f>
        <v>46044</v>
      </c>
      <c r="Q104" s="11">
        <f>VLOOKUP(B104,'[1]EJECUCIÓN 2026'!$D:$CZ,33,FALSE)</f>
        <v>46224</v>
      </c>
      <c r="R104" s="10" t="str">
        <f>VLOOKUP(B104,'[1]EJECUCIÓN 2026'!$D:$CZ,95,FALSE)</f>
        <v>En Ejecucion</v>
      </c>
      <c r="S104" s="13" t="str">
        <f>VLOOKUP(B104,'[1]EJECUCIÓN 2026'!$D:$CZ,94,FALSE)</f>
        <v>https://community.secop.gov.co/Public/Tendering/OpportunityDetail/Index?noticeUID=CO1.NTC.9652319&amp;isFromPublicArea=True&amp;isModal=true&amp;asPopupView=true</v>
      </c>
    </row>
    <row r="105" spans="2:19" ht="72" x14ac:dyDescent="0.2">
      <c r="B105" s="8" t="s">
        <v>118</v>
      </c>
      <c r="C105" s="17" t="str">
        <f>VLOOKUP(B105,'[1]EJECUCIÓN 2026'!$D:$CZ,3,FALSE)</f>
        <v>Contrato de Prestacion De Servicios Profesionales</v>
      </c>
      <c r="D105" s="9" t="str">
        <f>VLOOKUP(B105,'[1]EJECUCIÓN 2026'!$D:$CZ,5,FALSE)</f>
        <v xml:space="preserve">LAURA VANESSA CASTILLO CONTRERAS </v>
      </c>
      <c r="E105" s="10" t="str">
        <f>VLOOKUP(B105,'[1]EJECUCIÓN 2026'!$D:$CZ,18,FALSE)</f>
        <v>COLOMBIA</v>
      </c>
      <c r="F105" s="10" t="str">
        <f>VLOOKUP(B105,'[1]EJECUCIÓN 2026'!$D:$CZ,17,FALSE)</f>
        <v>CARTAGENA DE INDIAS</v>
      </c>
      <c r="G105" s="10" t="str">
        <f>VLOOKUP(B105,'[1]EJECUCIÓN 2026'!$D:$CZ,15,FALSE)</f>
        <v>ADMINISTRADOR PUBLICO</v>
      </c>
      <c r="H105" s="10" t="s">
        <v>339</v>
      </c>
      <c r="I105" s="10" t="str">
        <f>VLOOKUP(B105,'[1]EJECUCIÓN 2026'!$D:$CZ,27,FALSE)</f>
        <v>Dirección de Gestión de Recursos para la Ciencia, la Tecnología y la Innovación (CTel)</v>
      </c>
      <c r="J105" s="15" t="s">
        <v>13</v>
      </c>
      <c r="K105" s="20">
        <v>6016258480</v>
      </c>
      <c r="L105" s="10" t="str">
        <f>VLOOKUP(B105,'[1]EJECUCIÓN 2026'!$D:$CZ,23,FALSE)</f>
        <v>Titulo profesional de 22 o mas meses de experiencia profesional (Resolución 861 de 2025)</v>
      </c>
      <c r="M105" s="16" t="str">
        <f>VLOOKUP(B105,'[1]EJECUCIÓN 2026'!$D:$CZ,24,FALSE)</f>
        <v>Prestar sus servicios profesionales con plena autonomía técnica, administrativa y financiera para realizar apoyo al seguimiento técnico, financiero y jurídico, evaluación y liquidación de los programas, proyectos, contratos y convenios derivados de la estrategia de Formación de Alto Nivel financiadas con recursos del Sistema General de Regalías.</v>
      </c>
      <c r="N105" s="12">
        <f>VLOOKUP(B105,'[1]EJECUCIÓN 2026'!$D:$CZ,37,FALSE)</f>
        <v>4800000</v>
      </c>
      <c r="O105" s="11">
        <f>VLOOKUP(B105,'[1]EJECUCIÓN 2026'!$D:$CZ,31,FALSE)</f>
        <v>46035</v>
      </c>
      <c r="P105" s="11">
        <f>VLOOKUP(B105,'[1]EJECUCIÓN 2026'!$D:$CZ,32,FALSE)</f>
        <v>46037</v>
      </c>
      <c r="Q105" s="11">
        <f>VLOOKUP(B105,'[1]EJECUCIÓN 2026'!$D:$CZ,33,FALSE)</f>
        <v>46217</v>
      </c>
      <c r="R105" s="10" t="str">
        <f>VLOOKUP(B105,'[1]EJECUCIÓN 2026'!$D:$CZ,95,FALSE)</f>
        <v>En Ejecucion</v>
      </c>
      <c r="S105" s="13" t="str">
        <f>VLOOKUP(B105,'[1]EJECUCIÓN 2026'!$D:$CZ,94,FALSE)</f>
        <v>https://community.secop.gov.co/Public/Tendering/OpportunityDetail/Index?noticeUID=CO1.NTC.9494169&amp;isFromPublicArea=True&amp;isModal=true&amp;asPopupView=true</v>
      </c>
    </row>
    <row r="106" spans="2:19" ht="72" x14ac:dyDescent="0.2">
      <c r="B106" s="8" t="s">
        <v>119</v>
      </c>
      <c r="C106" s="17" t="str">
        <f>VLOOKUP(B106,'[1]EJECUCIÓN 2026'!$D:$CZ,3,FALSE)</f>
        <v>Contrato de Prestacion De Servicios Profesionales</v>
      </c>
      <c r="D106" s="9" t="str">
        <f>VLOOKUP(B106,'[1]EJECUCIÓN 2026'!$D:$CZ,5,FALSE)</f>
        <v>ANA MILENA DELGADO 
CEDIDO A:
Stephania Parada Giraldo</v>
      </c>
      <c r="E106" s="10" t="s">
        <v>343</v>
      </c>
      <c r="F106" s="10" t="s">
        <v>344</v>
      </c>
      <c r="G106" s="10" t="s">
        <v>345</v>
      </c>
      <c r="H106" s="10" t="s">
        <v>339</v>
      </c>
      <c r="I106" s="10" t="str">
        <f>VLOOKUP(B106,'[1]EJECUCIÓN 2026'!$D:$CZ,27,FALSE)</f>
        <v>Dirección de Gestión de Recursos para la Ciencia, la Tecnología y la Innovación (CTel)</v>
      </c>
      <c r="J106" s="15" t="s">
        <v>13</v>
      </c>
      <c r="K106" s="20">
        <v>6016258480</v>
      </c>
      <c r="L106" s="10" t="str">
        <f>VLOOKUP(B106,'[1]EJECUCIÓN 2026'!$D:$CZ,23,FALSE)</f>
        <v>Titulo profesional de 22 o mas meses de experiencia profesional (Resolución 861 de 2025)</v>
      </c>
      <c r="M106" s="16" t="str">
        <f>VLOOKUP(B106,'[1]EJECUCIÓN 2026'!$D:$CZ,24,FALSE)</f>
        <v>Prestar sus servicios profesionales con plena autonomía técnica, administrativa y financiera para realizar apoyo al seguimiento técnico, financiero y jurídico, evaluación y liquidación de los programas, proyectos, contratos y convenios derivados de la estrategia de Formación de Alto Nivel financiadas con recursos del Sistema General de Regalías.</v>
      </c>
      <c r="N106" s="12">
        <f>VLOOKUP(B106,'[1]EJECUCIÓN 2026'!$D:$CZ,37,FALSE)</f>
        <v>4800000</v>
      </c>
      <c r="O106" s="11">
        <f>VLOOKUP(B106,'[1]EJECUCIÓN 2026'!$D:$CZ,31,FALSE)</f>
        <v>46043</v>
      </c>
      <c r="P106" s="11">
        <f>VLOOKUP(B106,'[1]EJECUCIÓN 2026'!$D:$CZ,32,FALSE)</f>
        <v>46045</v>
      </c>
      <c r="Q106" s="11">
        <f>VLOOKUP(B106,'[1]EJECUCIÓN 2026'!$D:$CZ,33,FALSE)</f>
        <v>46225</v>
      </c>
      <c r="R106" s="10" t="str">
        <f>VLOOKUP(B106,'[1]EJECUCIÓN 2026'!$D:$CZ,95,FALSE)</f>
        <v>En Ejecucion</v>
      </c>
      <c r="S106" s="13" t="str">
        <f>VLOOKUP(B106,'[1]EJECUCIÓN 2026'!$D:$CZ,94,FALSE)</f>
        <v>https://community.secop.gov.co/Public/Tendering/OpportunityDetail/Index?noticeUID=CO1.NTC.9657764&amp;isFromPublicArea=True&amp;isModal=true&amp;asPopupView=true</v>
      </c>
    </row>
    <row r="107" spans="2:19" ht="72" x14ac:dyDescent="0.2">
      <c r="B107" s="8" t="s">
        <v>120</v>
      </c>
      <c r="C107" s="17" t="str">
        <f>VLOOKUP(B107,'[1]EJECUCIÓN 2026'!$D:$CZ,3,FALSE)</f>
        <v>Contrato de Prestacion De Servicios Profesionales</v>
      </c>
      <c r="D107" s="9" t="str">
        <f>VLOOKUP(B107,'[1]EJECUCIÓN 2026'!$D:$CZ,5,FALSE)</f>
        <v xml:space="preserve">MELISSA ALEJANDRA GONZALEZ MENDIVELSO	</v>
      </c>
      <c r="E107" s="10" t="str">
        <f>VLOOKUP(B107,'[1]EJECUCIÓN 2026'!$D:$CZ,18,FALSE)</f>
        <v>COLOMBIA</v>
      </c>
      <c r="F107" s="10" t="str">
        <f>VLOOKUP(B107,'[1]EJECUCIÓN 2026'!$D:$CZ,17,FALSE)</f>
        <v>DUITAMA</v>
      </c>
      <c r="G107" s="10" t="str">
        <f>VLOOKUP(B107,'[1]EJECUCIÓN 2026'!$D:$CZ,15,FALSE)</f>
        <v>DERECHO</v>
      </c>
      <c r="H107" s="10" t="s">
        <v>339</v>
      </c>
      <c r="I107" s="10" t="str">
        <f>VLOOKUP(B107,'[1]EJECUCIÓN 2026'!$D:$CZ,27,FALSE)</f>
        <v>Dirección de Gestión de Recursos para la Ciencia, la Tecnología y la Innovación (CTel)</v>
      </c>
      <c r="J107" s="15" t="s">
        <v>13</v>
      </c>
      <c r="K107" s="20">
        <v>6016258480</v>
      </c>
      <c r="L107" s="10" t="str">
        <f>VLOOKUP(B107,'[1]EJECUCIÓN 2026'!$D:$CZ,23,FALSE)</f>
        <v>Titulo profesional + titulo especializacion de 0 meses de experiencia profesional a 22 meses de experiencia profesional (Resolución 861 de 2025)</v>
      </c>
      <c r="M107" s="16" t="str">
        <f>VLOOKUP(B107,'[1]EJECUCIÓN 2026'!$D:$CZ,24,FALSE)</f>
        <v>Prestar sus servicios profesionales con plena autonomía técnica, administrativa y financiera para realizar el apoyo al seguimiento técnico y financiero, evaluación y la liquidación de los programas, proyectos, contratos y convenios derivados de la estrategia de Formación de Alto Nivel financiadas con recursos del Sistema General de Regalías.</v>
      </c>
      <c r="N107" s="12">
        <f>VLOOKUP(B107,'[1]EJECUCIÓN 2026'!$D:$CZ,37,FALSE)</f>
        <v>5500000</v>
      </c>
      <c r="O107" s="11">
        <f>VLOOKUP(B107,'[1]EJECUCIÓN 2026'!$D:$CZ,31,FALSE)</f>
        <v>46043</v>
      </c>
      <c r="P107" s="11">
        <f>VLOOKUP(B107,'[1]EJECUCIÓN 2026'!$D:$CZ,32,FALSE)</f>
        <v>46045</v>
      </c>
      <c r="Q107" s="11">
        <f>VLOOKUP(B107,'[1]EJECUCIÓN 2026'!$D:$CZ,33,FALSE)</f>
        <v>46225</v>
      </c>
      <c r="R107" s="10" t="str">
        <f>VLOOKUP(B107,'[1]EJECUCIÓN 2026'!$D:$CZ,95,FALSE)</f>
        <v>En Ejecucion</v>
      </c>
      <c r="S107" s="13" t="str">
        <f>VLOOKUP(B107,'[1]EJECUCIÓN 2026'!$D:$CZ,94,FALSE)</f>
        <v>https://community.secop.gov.co/Public/Tendering/OpportunityDetail/Index?noticeUID=CO1.NTC.9657417&amp;isFromPublicArea=True&amp;isModal=true&amp;asPopupView=true</v>
      </c>
    </row>
    <row r="108" spans="2:19" ht="84" x14ac:dyDescent="0.2">
      <c r="B108" s="8" t="s">
        <v>121</v>
      </c>
      <c r="C108" s="17" t="str">
        <f>VLOOKUP(B108,'[1]EJECUCIÓN 2026'!$D:$CZ,3,FALSE)</f>
        <v>Contrato de Prestacion De Servicios Profesionales</v>
      </c>
      <c r="D108" s="9" t="str">
        <f>VLOOKUP(B108,'[1]EJECUCIÓN 2026'!$D:$CZ,5,FALSE)</f>
        <v>NICOLAS MOLINA PUENTE</v>
      </c>
      <c r="E108" s="10" t="str">
        <f>VLOOKUP(B108,'[1]EJECUCIÓN 2026'!$D:$CZ,18,FALSE)</f>
        <v>COLOMBIA</v>
      </c>
      <c r="F108" s="10" t="str">
        <f>VLOOKUP(B108,'[1]EJECUCIÓN 2026'!$D:$CZ,17,FALSE)</f>
        <v>CALI</v>
      </c>
      <c r="G108" s="10" t="str">
        <f>VLOOKUP(B108,'[1]EJECUCIÓN 2026'!$D:$CZ,15,FALSE)</f>
        <v>INGENIERO MECANICO</v>
      </c>
      <c r="H108" s="10" t="s">
        <v>339</v>
      </c>
      <c r="I108" s="10" t="str">
        <f>VLOOKUP(B108,'[1]EJECUCIÓN 2026'!$D:$CZ,27,FALSE)</f>
        <v>Oficina Asesora de Planeación e Innovación Institucional</v>
      </c>
      <c r="J108" s="15" t="s">
        <v>13</v>
      </c>
      <c r="K108" s="20">
        <v>6016258480</v>
      </c>
      <c r="L108" s="10" t="str">
        <f>VLOOKUP(B108,'[1]EJECUCIÓN 2026'!$D:$CZ,23,FALSE)</f>
        <v>Titulo profesional de 22 o mas meses de experiencia profesional (Resolución 861 de 2025)</v>
      </c>
      <c r="M108" s="16" t="str">
        <f>VLOOKUP(B108,'[1]EJECUCIÓN 2026'!$D:$CZ,24,FALSE)</f>
        <v>El contratista, con plena autonomía técnica y administrativa, se obliga a prestar servicios profesionales de apoyo a la Entidad para la gestión y actualización de la información estadística institucional, incluyendo la elaboración de reportes y tableros de seguimiento, la carga y mantenimiento de datos en los repositorios definidos, la actualización de la información del portal La Ciencia en Cifras y la atención de requerimientos técnicos de información.</v>
      </c>
      <c r="N108" s="12">
        <f>VLOOKUP(B108,'[1]EJECUCIÓN 2026'!$D:$CZ,37,FALSE)</f>
        <v>5027004</v>
      </c>
      <c r="O108" s="11">
        <f>VLOOKUP(B108,'[1]EJECUCIÓN 2026'!$D:$CZ,31,FALSE)</f>
        <v>46031</v>
      </c>
      <c r="P108" s="11">
        <f>VLOOKUP(B108,'[1]EJECUCIÓN 2026'!$D:$CZ,32,FALSE)</f>
        <v>46036</v>
      </c>
      <c r="Q108" s="11">
        <f>VLOOKUP(B108,'[1]EJECUCIÓN 2026'!$D:$CZ,33,FALSE)</f>
        <v>46216</v>
      </c>
      <c r="R108" s="10" t="str">
        <f>VLOOKUP(B108,'[1]EJECUCIÓN 2026'!$D:$CZ,95,FALSE)</f>
        <v>En Ejecucion</v>
      </c>
      <c r="S108" s="13" t="str">
        <f>VLOOKUP(B108,'[1]EJECUCIÓN 2026'!$D:$CZ,94,FALSE)</f>
        <v>https://community.secop.gov.co/Public/Tendering/OpportunityDetail/Index?noticeUID=CO1.NTC.9447448&amp;isFromPublicArea=True&amp;isModal=true&amp;asPopupView=true</v>
      </c>
    </row>
    <row r="109" spans="2:19" ht="96" x14ac:dyDescent="0.2">
      <c r="B109" s="8" t="s">
        <v>122</v>
      </c>
      <c r="C109" s="17" t="str">
        <f>VLOOKUP(B109,'[1]EJECUCIÓN 2026'!$D:$CZ,3,FALSE)</f>
        <v>Contrato de Prestacion De Servicios Profesionales</v>
      </c>
      <c r="D109" s="9" t="str">
        <f>VLOOKUP(B109,'[1]EJECUCIÓN 2026'!$D:$CZ,5,FALSE)</f>
        <v>YOSIB MANDIEL VERGEL AMAYA</v>
      </c>
      <c r="E109" s="10" t="str">
        <f>VLOOKUP(B109,'[1]EJECUCIÓN 2026'!$D:$CZ,18,FALSE)</f>
        <v>COLOMBIA</v>
      </c>
      <c r="F109" s="10" t="str">
        <f>VLOOKUP(B109,'[1]EJECUCIÓN 2026'!$D:$CZ,17,FALSE)</f>
        <v>OCAÑA</v>
      </c>
      <c r="G109" s="10" t="str">
        <f>VLOOKUP(B109,'[1]EJECUCIÓN 2026'!$D:$CZ,15,FALSE)</f>
        <v>COMUNICADOR SOCIAL</v>
      </c>
      <c r="H109" s="10" t="s">
        <v>339</v>
      </c>
      <c r="I109" s="10" t="str">
        <f>VLOOKUP(B109,'[1]EJECUCIÓN 2026'!$D:$CZ,27,FALSE)</f>
        <v>Oficina Asesora de Comunicaciones</v>
      </c>
      <c r="J109" s="15" t="s">
        <v>13</v>
      </c>
      <c r="K109" s="20">
        <v>6016258480</v>
      </c>
      <c r="L109" s="10" t="str">
        <f>VLOOKUP(B109,'[1]EJECUCIÓN 2026'!$D:$CZ,23,FALSE)</f>
        <v>Titulo profesional + titulo especializacion de 33 o mas meses de experiencia profesional (Resolución 861 de 2025)</v>
      </c>
      <c r="M109" s="16" t="str">
        <f>VLOOKUP(B109,'[1]EJECUCIÓN 2026'!$D:$CZ,24,FALSE)</f>
        <v>El CONTRATISTA se obliga a prestar a la ENTIDAD, con plena autonomía técnica y administrativa, los servicios profesionales especializados para apoyar a la Oficina Asesora de Comunicaciones del Ministerio de Ciencia Tecnología e Innovación, orientados a la conceptualización, diseño, producción de contenidos audiovisuales y gráficos para medios de comunicación, redes sociales, página web institucional y cubrir eventos internos o externos, todo conforme a la normativa vigente de la entidad.</v>
      </c>
      <c r="N109" s="12">
        <f>VLOOKUP(B109,'[1]EJECUCIÓN 2026'!$D:$CZ,37,FALSE)</f>
        <v>9500000</v>
      </c>
      <c r="O109" s="11">
        <f>VLOOKUP(B109,'[1]EJECUCIÓN 2026'!$D:$CZ,31,FALSE)</f>
        <v>46031</v>
      </c>
      <c r="P109" s="11">
        <f>VLOOKUP(B109,'[1]EJECUCIÓN 2026'!$D:$CZ,32,FALSE)</f>
        <v>46037</v>
      </c>
      <c r="Q109" s="11">
        <f>VLOOKUP(B109,'[1]EJECUCIÓN 2026'!$D:$CZ,33,FALSE)</f>
        <v>46217</v>
      </c>
      <c r="R109" s="10" t="str">
        <f>VLOOKUP(B109,'[1]EJECUCIÓN 2026'!$D:$CZ,95,FALSE)</f>
        <v>En Ejecucion</v>
      </c>
      <c r="S109" s="13" t="str">
        <f>VLOOKUP(B109,'[1]EJECUCIÓN 2026'!$D:$CZ,94,FALSE)</f>
        <v>https://community.secop.gov.co/Public/Tendering/OpportunityDetail/Index?noticeUID=CO1.NTC.9448328&amp;isFromPublicArea=True&amp;isModal=true&amp;asPopupView=true</v>
      </c>
    </row>
    <row r="110" spans="2:19" ht="96" x14ac:dyDescent="0.2">
      <c r="B110" s="8" t="s">
        <v>123</v>
      </c>
      <c r="C110" s="17" t="str">
        <f>VLOOKUP(B110,'[1]EJECUCIÓN 2026'!$D:$CZ,3,FALSE)</f>
        <v>Contrato de Prestacion De Servicios Profesionales</v>
      </c>
      <c r="D110" s="9" t="str">
        <f>VLOOKUP(B110,'[1]EJECUCIÓN 2026'!$D:$CZ,5,FALSE)</f>
        <v>HELBERTH ANTONIO LOPEZ PEDRAZA</v>
      </c>
      <c r="E110" s="10" t="str">
        <f>VLOOKUP(B110,'[1]EJECUCIÓN 2026'!$D:$CZ,18,FALSE)</f>
        <v>COLOMBIA</v>
      </c>
      <c r="F110" s="10" t="str">
        <f>VLOOKUP(B110,'[1]EJECUCIÓN 2026'!$D:$CZ,17,FALSE)</f>
        <v>BOGOTA D.C.</v>
      </c>
      <c r="G110" s="10" t="str">
        <f>VLOOKUP(B110,'[1]EJECUCIÓN 2026'!$D:$CZ,15,FALSE)</f>
        <v>ABOGADO</v>
      </c>
      <c r="H110" s="10" t="s">
        <v>339</v>
      </c>
      <c r="I110" s="10" t="str">
        <f>VLOOKUP(B110,'[1]EJECUCIÓN 2026'!$D:$CZ,27,FALSE)</f>
        <v>Oficina Asesora Jurídica</v>
      </c>
      <c r="J110" s="15" t="s">
        <v>13</v>
      </c>
      <c r="K110" s="20">
        <v>6016258480</v>
      </c>
      <c r="L110" s="10" t="str">
        <f>VLOOKUP(B110,'[1]EJECUCIÓN 2026'!$D:$CZ,23,FALSE)</f>
        <v>Titulo profesional + titulo especializacion de 22 meses de experiencia profesional a 32 meses de experiencia profesional (Resolución 861 de 2025)</v>
      </c>
      <c r="M110" s="16" t="str">
        <f>VLOOKUP(B110,'[1]EJECUCIÓN 2026'!$D:$CZ,24,FALSE)</f>
        <v>El CONTRATISTA se obliga a prestar a la ENTIDAD con plena autonomía técnica y administrativa, sus servicios profesionales especializados en la Oficina Asesora Jurídica del Ministerio de Ciencia, Tecnología e Innovación, brindando apoyo en desarrollar y dar seguimiento a la agenda regulatoria y legislativa del Ministerio, proyectar respuestas a conceptos jurídicos, peticiones, actos administrativos, y revisar documentos de cooperación en el marco de las competencias de la dependencia.</v>
      </c>
      <c r="N110" s="12">
        <f>VLOOKUP(B110,'[1]EJECUCIÓN 2026'!$D:$CZ,37,FALSE)</f>
        <v>8354588</v>
      </c>
      <c r="O110" s="11">
        <f>VLOOKUP(B110,'[1]EJECUCIÓN 2026'!$D:$CZ,31,FALSE)</f>
        <v>46035</v>
      </c>
      <c r="P110" s="11">
        <f>VLOOKUP(B110,'[1]EJECUCIÓN 2026'!$D:$CZ,32,FALSE)</f>
        <v>46036</v>
      </c>
      <c r="Q110" s="11">
        <f>VLOOKUP(B110,'[1]EJECUCIÓN 2026'!$D:$CZ,33,FALSE)</f>
        <v>46216</v>
      </c>
      <c r="R110" s="10" t="str">
        <f>VLOOKUP(B110,'[1]EJECUCIÓN 2026'!$D:$CZ,95,FALSE)</f>
        <v>En Ejecucion</v>
      </c>
      <c r="S110" s="13" t="str">
        <f>VLOOKUP(B110,'[1]EJECUCIÓN 2026'!$D:$CZ,94,FALSE)</f>
        <v>https://community.secop.gov.co/Public/Tendering/OpportunityDetail/Index?noticeUID=CO1.NTC.9454375&amp;isFromPublicArea=True&amp;isModal=true&amp;asPopupView=true</v>
      </c>
    </row>
    <row r="111" spans="2:19" ht="108" x14ac:dyDescent="0.2">
      <c r="B111" s="8" t="s">
        <v>124</v>
      </c>
      <c r="C111" s="17" t="str">
        <f>VLOOKUP(B111,'[1]EJECUCIÓN 2026'!$D:$CZ,3,FALSE)</f>
        <v>Contrato de Prestacion De Servicios Profesionales</v>
      </c>
      <c r="D111" s="9" t="str">
        <f>VLOOKUP(B111,'[1]EJECUCIÓN 2026'!$D:$CZ,5,FALSE)</f>
        <v>LAURA NATALIA TRONCOSO PEÑA</v>
      </c>
      <c r="E111" s="10" t="str">
        <f>VLOOKUP(B111,'[1]EJECUCIÓN 2026'!$D:$CZ,18,FALSE)</f>
        <v>COLOMBIA</v>
      </c>
      <c r="F111" s="10" t="str">
        <f>VLOOKUP(B111,'[1]EJECUCIÓN 2026'!$D:$CZ,17,FALSE)</f>
        <v>TOLIMA</v>
      </c>
      <c r="G111" s="10" t="str">
        <f>VLOOKUP(B111,'[1]EJECUCIÓN 2026'!$D:$CZ,15,FALSE)</f>
        <v>PROFESIONAL EN DISEÑO GRAFICO</v>
      </c>
      <c r="H111" s="10" t="s">
        <v>339</v>
      </c>
      <c r="I111" s="10" t="str">
        <f>VLOOKUP(B111,'[1]EJECUCIÓN 2026'!$D:$CZ,27,FALSE)</f>
        <v>Oficina Asesora de Comunicaciones</v>
      </c>
      <c r="J111" s="15" t="s">
        <v>13</v>
      </c>
      <c r="K111" s="20">
        <v>6016258480</v>
      </c>
      <c r="L111" s="10" t="str">
        <f>VLOOKUP(B111,'[1]EJECUCIÓN 2026'!$D:$CZ,23,FALSE)</f>
        <v>Titulo profesional + titulo especializacion de 22 meses de experiencia profesional a 32 meses de experiencia profesional (Resolución 861 de 2025)</v>
      </c>
      <c r="M111" s="16" t="str">
        <f>VLOOKUP(B111,'[1]EJECUCIÓN 2026'!$D:$CZ,24,FALSE)</f>
        <v>El CONTRATISTA se obliga a prestar a la ENTIDAD, con plena autonomía, técnica y administrativa, sus servicios profesionales especializados en la Oficina Asesora de Comunicaciones del Ministerio de Ciencia Tecnología e Innovación, apoyando la creación, estructuración, implementación, conceptualización e ilustración de piezas y contenidos para los diferentes públicos, así como el seguimiento de las estrategias de divulgación, y promover información generada por las dependencias del ministerio de conformidad con los lineamientos y normas definidas por la entidad.</v>
      </c>
      <c r="N111" s="12">
        <f>VLOOKUP(B111,'[1]EJECUCIÓN 2026'!$D:$CZ,37,FALSE)</f>
        <v>8755000</v>
      </c>
      <c r="O111" s="11">
        <f>VLOOKUP(B111,'[1]EJECUCIÓN 2026'!$D:$CZ,31,FALSE)</f>
        <v>46035</v>
      </c>
      <c r="P111" s="11">
        <f>VLOOKUP(B111,'[1]EJECUCIÓN 2026'!$D:$CZ,32,FALSE)</f>
        <v>46037</v>
      </c>
      <c r="Q111" s="11">
        <f>VLOOKUP(B111,'[1]EJECUCIÓN 2026'!$D:$CZ,33,FALSE)</f>
        <v>46217</v>
      </c>
      <c r="R111" s="10" t="str">
        <f>VLOOKUP(B111,'[1]EJECUCIÓN 2026'!$D:$CZ,95,FALSE)</f>
        <v>En Ejecucion</v>
      </c>
      <c r="S111" s="13" t="str">
        <f>VLOOKUP(B111,'[1]EJECUCIÓN 2026'!$D:$CZ,94,FALSE)</f>
        <v>https://community.secop.gov.co/Public/Tendering/OpportunityDetail/Index?noticeUID=CO1.NTC.9453591&amp;isFromPublicArea=True&amp;isModal=true&amp;asPopupView=true</v>
      </c>
    </row>
    <row r="112" spans="2:19" ht="72" x14ac:dyDescent="0.2">
      <c r="B112" s="8" t="s">
        <v>125</v>
      </c>
      <c r="C112" s="17" t="str">
        <f>VLOOKUP(B112,'[1]EJECUCIÓN 2026'!$D:$CZ,3,FALSE)</f>
        <v>Contrato de Prestacion De Servicios Profesionales</v>
      </c>
      <c r="D112" s="9" t="str">
        <f>VLOOKUP(B112,'[1]EJECUCIÓN 2026'!$D:$CZ,5,FALSE)</f>
        <v>MANUELA PRIETO PEREZ</v>
      </c>
      <c r="E112" s="10" t="str">
        <f>VLOOKUP(B112,'[1]EJECUCIÓN 2026'!$D:$CZ,18,FALSE)</f>
        <v>COLOMBIA</v>
      </c>
      <c r="F112" s="10" t="str">
        <f>VLOOKUP(B112,'[1]EJECUCIÓN 2026'!$D:$CZ,17,FALSE)</f>
        <v>BUCARAMANGA</v>
      </c>
      <c r="G112" s="10" t="str">
        <f>VLOOKUP(B112,'[1]EJECUCIÓN 2026'!$D:$CZ,15,FALSE)</f>
        <v>COMUNICADOR SOCIAL Y PERIODISMO</v>
      </c>
      <c r="H112" s="10" t="s">
        <v>339</v>
      </c>
      <c r="I112" s="10" t="str">
        <f>VLOOKUP(B112,'[1]EJECUCIÓN 2026'!$D:$CZ,27,FALSE)</f>
        <v>Oficina Asesora de Comunicaciones</v>
      </c>
      <c r="J112" s="15" t="s">
        <v>13</v>
      </c>
      <c r="K112" s="20">
        <v>6016258480</v>
      </c>
      <c r="L112" s="10" t="str">
        <f>VLOOKUP(B112,'[1]EJECUCIÓN 2026'!$D:$CZ,23,FALSE)</f>
        <v>Titulo profesional + titulo especializacion de 33 o mas meses de experiencia profesional (Resolución 861 de 2025)</v>
      </c>
      <c r="M112" s="16" t="str">
        <f>VLOOKUP(B112,'[1]EJECUCIÓN 2026'!$D:$CZ,24,FALSE)</f>
        <v>El CONTRATISTA se obliga prestar a la ENTIDAD con plena autonomía técnica y administrativa, los servicios profesionales especializados en la Oficina Asesora de Comunicaciones del Ministerio de Ciencia Tecnología e Innovación, para apoyar la producción, divulgación y gestión de contenidos estratégicos, asegurando el cumplimiento de la estrategia de comunicación del Ministerio.</v>
      </c>
      <c r="N112" s="12">
        <f>VLOOKUP(B112,'[1]EJECUCIÓN 2026'!$D:$CZ,37,FALSE)</f>
        <v>9270000</v>
      </c>
      <c r="O112" s="11">
        <f>VLOOKUP(B112,'[1]EJECUCIÓN 2026'!$D:$CZ,31,FALSE)</f>
        <v>46035</v>
      </c>
      <c r="P112" s="11">
        <f>VLOOKUP(B112,'[1]EJECUCIÓN 2026'!$D:$CZ,32,FALSE)</f>
        <v>46037</v>
      </c>
      <c r="Q112" s="11">
        <f>VLOOKUP(B112,'[1]EJECUCIÓN 2026'!$D:$CZ,33,FALSE)</f>
        <v>46217</v>
      </c>
      <c r="R112" s="10" t="str">
        <f>VLOOKUP(B112,'[1]EJECUCIÓN 2026'!$D:$CZ,95,FALSE)</f>
        <v>En Ejecucion</v>
      </c>
      <c r="S112" s="13" t="str">
        <f>VLOOKUP(B112,'[1]EJECUCIÓN 2026'!$D:$CZ,94,FALSE)</f>
        <v>https://community.secop.gov.co/Public/Tendering/OpportunityDetail/Index?noticeUID=CO1.NTC.9453908&amp;isFromPublicArea=True&amp;isModal=true&amp;asPopupView=true</v>
      </c>
    </row>
    <row r="113" spans="2:19" ht="108" x14ac:dyDescent="0.2">
      <c r="B113" s="8" t="s">
        <v>126</v>
      </c>
      <c r="C113" s="17" t="str">
        <f>VLOOKUP(B113,'[1]EJECUCIÓN 2026'!$D:$CZ,3,FALSE)</f>
        <v>Contrato de Prestacion De Servicios Profesionales</v>
      </c>
      <c r="D113" s="9" t="str">
        <f>VLOOKUP(B113,'[1]EJECUCIÓN 2026'!$D:$CZ,5,FALSE)</f>
        <v>LUIS ARTURO GALINDO PULIDO</v>
      </c>
      <c r="E113" s="10" t="str">
        <f>VLOOKUP(B113,'[1]EJECUCIÓN 2026'!$D:$CZ,18,FALSE)</f>
        <v>COLOMBIA</v>
      </c>
      <c r="F113" s="10" t="str">
        <f>VLOOKUP(B113,'[1]EJECUCIÓN 2026'!$D:$CZ,17,FALSE)</f>
        <v>BOGOTA D.C.</v>
      </c>
      <c r="G113" s="10" t="str">
        <f>VLOOKUP(B113,'[1]EJECUCIÓN 2026'!$D:$CZ,15,FALSE)</f>
        <v>ADMINISTRACION DE EMPRESAS</v>
      </c>
      <c r="H113" s="10" t="s">
        <v>339</v>
      </c>
      <c r="I113" s="10" t="str">
        <f>VLOOKUP(B113,'[1]EJECUCIÓN 2026'!$D:$CZ,27,FALSE)</f>
        <v>Dirección de Vocaciones y Formación</v>
      </c>
      <c r="J113" s="15" t="s">
        <v>13</v>
      </c>
      <c r="K113" s="20">
        <v>6016258480</v>
      </c>
      <c r="L113" s="10" t="str">
        <f>VLOOKUP(B113,'[1]EJECUCIÓN 2026'!$D:$CZ,23,FALSE)</f>
        <v>Titulo profesional + titulo especializacion de 33 o mas meses de experiencia profesional (Resolución 861 de 2025)</v>
      </c>
      <c r="M113" s="16" t="str">
        <f>VLOOKUP(B113,'[1]EJECUCIÓN 2026'!$D:$CZ,24,FALSE)</f>
        <v>El CONTRATISTA se obliga a prestar a LA ENTIDAD, con plena autonomía técnica y
administrativa, servicios profesionales especializados para apoyar el seguimiento y
supervisión a la ejecución financiera y administrativa derivada de la implementación de
los programas, proyectos y actividades para el fomento de las vocaciones científicas y
la formación de alto nivel en la Dirección de Vocaciones y Formación</v>
      </c>
      <c r="N113" s="12">
        <f>VLOOKUP(B113,'[1]EJECUCIÓN 2026'!$D:$CZ,37,FALSE)</f>
        <v>9270000</v>
      </c>
      <c r="O113" s="11">
        <f>VLOOKUP(B113,'[1]EJECUCIÓN 2026'!$D:$CZ,31,FALSE)</f>
        <v>46035</v>
      </c>
      <c r="P113" s="11">
        <f>VLOOKUP(B113,'[1]EJECUCIÓN 2026'!$D:$CZ,32,FALSE)</f>
        <v>46037</v>
      </c>
      <c r="Q113" s="11">
        <f>VLOOKUP(B113,'[1]EJECUCIÓN 2026'!$D:$CZ,33,FALSE)</f>
        <v>46217</v>
      </c>
      <c r="R113" s="10" t="str">
        <f>VLOOKUP(B113,'[1]EJECUCIÓN 2026'!$D:$CZ,95,FALSE)</f>
        <v>En Ejecucion</v>
      </c>
      <c r="S113" s="13" t="str">
        <f>VLOOKUP(B113,'[1]EJECUCIÓN 2026'!$D:$CZ,94,FALSE)</f>
        <v>https://community.secop.gov.co/Public/Tendering/OpportunityDetail/Index?noticeUID=CO1.NTC.9453151&amp;isFromPublicArea=True&amp;isModal=true&amp;asPopupView=true</v>
      </c>
    </row>
    <row r="114" spans="2:19" ht="108" x14ac:dyDescent="0.2">
      <c r="B114" s="8" t="s">
        <v>127</v>
      </c>
      <c r="C114" s="17" t="str">
        <f>VLOOKUP(B114,'[1]EJECUCIÓN 2026'!$D:$CZ,3,FALSE)</f>
        <v>Contrato de Prestacion De Servicios Profesionales</v>
      </c>
      <c r="D114" s="9" t="str">
        <f>VLOOKUP(B114,'[1]EJECUCIÓN 2026'!$D:$CZ,5,FALSE)</f>
        <v>MARLY CATALINA ESCOBAR GOMEZ</v>
      </c>
      <c r="E114" s="10" t="str">
        <f>VLOOKUP(B114,'[1]EJECUCIÓN 2026'!$D:$CZ,18,FALSE)</f>
        <v>COLOMBIA</v>
      </c>
      <c r="F114" s="10" t="str">
        <f>VLOOKUP(B114,'[1]EJECUCIÓN 2026'!$D:$CZ,17,FALSE)</f>
        <v>CHIA</v>
      </c>
      <c r="G114" s="10" t="str">
        <f>VLOOKUP(B114,'[1]EJECUCIÓN 2026'!$D:$CZ,15,FALSE)</f>
        <v>RELACIONES INTERNACIONALES</v>
      </c>
      <c r="H114" s="10" t="s">
        <v>339</v>
      </c>
      <c r="I114" s="10" t="str">
        <f>VLOOKUP(B114,'[1]EJECUCIÓN 2026'!$D:$CZ,27,FALSE)</f>
        <v>Dirección de Vocaciones y Formación</v>
      </c>
      <c r="J114" s="15" t="s">
        <v>13</v>
      </c>
      <c r="K114" s="20">
        <v>6016258480</v>
      </c>
      <c r="L114" s="10" t="str">
        <f>VLOOKUP(B114,'[1]EJECUCIÓN 2026'!$D:$CZ,23,FALSE)</f>
        <v>Titulo profesional + titulo especializacion de 22 meses de experiencia profesional a 32 meses de experiencia profesional (Resolución 861 de 2025)</v>
      </c>
      <c r="M114" s="16" t="str">
        <f>VLOOKUP(B114,'[1]EJECUCIÓN 2026'!$D:$CZ,24,FALSE)</f>
        <v>El CONTRATISTA se obliga a prestar a la ENTIDAD, con plena autonomía, técnica y
administrativa, servicios profesionales especializados para apoyar la implementación,
sostenimiento y mejora del Sistema de Gestión de Calidad de los procesos y
procedimientos, así como en el seguimiento y reporte de los Indicadores de gestión de
la Dirección de Vocaciones y Formación.</v>
      </c>
      <c r="N114" s="12">
        <f>VLOOKUP(B114,'[1]EJECUCIÓN 2026'!$D:$CZ,37,FALSE)</f>
        <v>7210000</v>
      </c>
      <c r="O114" s="11">
        <f>VLOOKUP(B114,'[1]EJECUCIÓN 2026'!$D:$CZ,31,FALSE)</f>
        <v>46035</v>
      </c>
      <c r="P114" s="11">
        <f>VLOOKUP(B114,'[1]EJECUCIÓN 2026'!$D:$CZ,32,FALSE)</f>
        <v>46037</v>
      </c>
      <c r="Q114" s="11">
        <f>VLOOKUP(B114,'[1]EJECUCIÓN 2026'!$D:$CZ,33,FALSE)</f>
        <v>46217</v>
      </c>
      <c r="R114" s="10" t="str">
        <f>VLOOKUP(B114,'[1]EJECUCIÓN 2026'!$D:$CZ,95,FALSE)</f>
        <v>En Ejecucion</v>
      </c>
      <c r="S114" s="13" t="str">
        <f>VLOOKUP(B114,'[1]EJECUCIÓN 2026'!$D:$CZ,94,FALSE)</f>
        <v>https://community.secop.gov.co/Public/Tendering/OpportunityDetail/Index?noticeUID=CO1.NTC.9453164&amp;isFromPublicArea=True&amp;isModal=true&amp;asPopupView=true</v>
      </c>
    </row>
    <row r="115" spans="2:19" ht="132" x14ac:dyDescent="0.2">
      <c r="B115" s="8" t="s">
        <v>128</v>
      </c>
      <c r="C115" s="17" t="str">
        <f>VLOOKUP(B115,'[1]EJECUCIÓN 2026'!$D:$CZ,3,FALSE)</f>
        <v>Contrato de Prestacion De Servicios Profesionales</v>
      </c>
      <c r="D115" s="9" t="str">
        <f>VLOOKUP(B115,'[1]EJECUCIÓN 2026'!$D:$CZ,5,FALSE)</f>
        <v>PEDRO PABLO ZAMBRANO SABOGAL</v>
      </c>
      <c r="E115" s="10" t="str">
        <f>VLOOKUP(B115,'[1]EJECUCIÓN 2026'!$D:$CZ,18,FALSE)</f>
        <v>COLOMBIA</v>
      </c>
      <c r="F115" s="10" t="str">
        <f>VLOOKUP(B115,'[1]EJECUCIÓN 2026'!$D:$CZ,17,FALSE)</f>
        <v>BOGOTA D.C.</v>
      </c>
      <c r="G115" s="10" t="str">
        <f>VLOOKUP(B115,'[1]EJECUCIÓN 2026'!$D:$CZ,15,FALSE)</f>
        <v>LICENCIADO EN QUIMICA</v>
      </c>
      <c r="H115" s="10" t="s">
        <v>339</v>
      </c>
      <c r="I115" s="10" t="str">
        <f>VLOOKUP(B115,'[1]EJECUCIÓN 2026'!$D:$CZ,27,FALSE)</f>
        <v>Dirección de Vocaciones y Formación</v>
      </c>
      <c r="J115" s="15" t="s">
        <v>13</v>
      </c>
      <c r="K115" s="20">
        <v>6016258480</v>
      </c>
      <c r="L115" s="10" t="str">
        <f>VLOOKUP(B115,'[1]EJECUCIÓN 2026'!$D:$CZ,23,FALSE)</f>
        <v>Titulo profesional + titulo especializacion de 33 o mas meses de experiencia profesional (Resolución 861 de 2025)</v>
      </c>
      <c r="M115" s="16" t="str">
        <f>VLOOKUP(B115,'[1]EJECUCIÓN 2026'!$D:$CZ,24,FALSE)</f>
        <v>El CONTRATISTA se obliga a prestar a LA ENTIDAD, con plena autonomía técnica y
administrativa, servicios profesionales especializados para apoyar la coordinación,
supervisión y ejecución técnica y operativa de los programas Ondas y Colombia Robótica
y las estrategias de fomento de vocaciones científicas en niñas, niños, adolescentes y
jóvenes, así como la elaboración y reporte de información asociada a estos programas
de la Dirección de Vocaciones y Formación.</v>
      </c>
      <c r="N115" s="12">
        <f>VLOOKUP(B115,'[1]EJECUCIÓN 2026'!$D:$CZ,37,FALSE)</f>
        <v>9270000</v>
      </c>
      <c r="O115" s="11">
        <f>VLOOKUP(B115,'[1]EJECUCIÓN 2026'!$D:$CZ,31,FALSE)</f>
        <v>46035</v>
      </c>
      <c r="P115" s="11">
        <f>VLOOKUP(B115,'[1]EJECUCIÓN 2026'!$D:$CZ,32,FALSE)</f>
        <v>46037</v>
      </c>
      <c r="Q115" s="11">
        <f>VLOOKUP(B115,'[1]EJECUCIÓN 2026'!$D:$CZ,33,FALSE)</f>
        <v>46217</v>
      </c>
      <c r="R115" s="10" t="str">
        <f>VLOOKUP(B115,'[1]EJECUCIÓN 2026'!$D:$CZ,95,FALSE)</f>
        <v>En Ejecucion</v>
      </c>
      <c r="S115" s="13" t="str">
        <f>VLOOKUP(B115,'[1]EJECUCIÓN 2026'!$D:$CZ,94,FALSE)</f>
        <v>https://community.secop.gov.co/Public/Tendering/OpportunityDetail/Index?noticeUID=CO1.NTC.9453560&amp;isFromPublicArea=True&amp;isModal=true&amp;asPopupView=true</v>
      </c>
    </row>
    <row r="116" spans="2:19" ht="132" x14ac:dyDescent="0.2">
      <c r="B116" s="8" t="s">
        <v>129</v>
      </c>
      <c r="C116" s="17" t="str">
        <f>VLOOKUP(B116,'[1]EJECUCIÓN 2026'!$D:$CZ,3,FALSE)</f>
        <v>Contrato de Prestacion De Servicios Profesionales</v>
      </c>
      <c r="D116" s="9" t="str">
        <f>VLOOKUP(B116,'[1]EJECUCIÓN 2026'!$D:$CZ,5,FALSE)</f>
        <v>CAROLINA MUNERA CAMACHO</v>
      </c>
      <c r="E116" s="10" t="str">
        <f>VLOOKUP(B116,'[1]EJECUCIÓN 2026'!$D:$CZ,18,FALSE)</f>
        <v>COLOMBIA</v>
      </c>
      <c r="F116" s="10" t="str">
        <f>VLOOKUP(B116,'[1]EJECUCIÓN 2026'!$D:$CZ,17,FALSE)</f>
        <v>BOGOTA D.C.</v>
      </c>
      <c r="G116" s="10" t="str">
        <f>VLOOKUP(B116,'[1]EJECUCIÓN 2026'!$D:$CZ,15,FALSE)</f>
        <v>MICROBIOLOGO INDUSTRIAL</v>
      </c>
      <c r="H116" s="10" t="s">
        <v>339</v>
      </c>
      <c r="I116" s="10" t="str">
        <f>VLOOKUP(B116,'[1]EJECUCIÓN 2026'!$D:$CZ,27,FALSE)</f>
        <v>Dirección de Vocaciones y Formación</v>
      </c>
      <c r="J116" s="15" t="s">
        <v>13</v>
      </c>
      <c r="K116" s="20">
        <v>6016258480</v>
      </c>
      <c r="L116" s="10" t="str">
        <f>VLOOKUP(B116,'[1]EJECUCIÓN 2026'!$D:$CZ,23,FALSE)</f>
        <v>Titulo profesional + titulo especializacion de 33 o mas meses de experiencia profesional (Resolución 861 de 2025)</v>
      </c>
      <c r="M116" s="16" t="str">
        <f>VLOOKUP(B116,'[1]EJECUCIÓN 2026'!$D:$CZ,24,FALSE)</f>
        <v>El CONTRATISTA se obliga a prestar a LA ENTIDAD, con plena autonomía técnica y
administrativa, servicios profesionales especializados para apoyar la coordinación,
estructuración y evaluación de los mecanismos de participación orientados al fomento
de las vocaciones científicas y la formación de alto nivel de la Dirección de Vocaciones y
Formación, así como para brindar apoyo a la gestión contractual derivada de los
mecanismos de financiación del Ministerio.</v>
      </c>
      <c r="N116" s="12">
        <f>VLOOKUP(B116,'[1]EJECUCIÓN 2026'!$D:$CZ,37,FALSE)</f>
        <v>11762208</v>
      </c>
      <c r="O116" s="11">
        <f>VLOOKUP(B116,'[1]EJECUCIÓN 2026'!$D:$CZ,31,FALSE)</f>
        <v>46035</v>
      </c>
      <c r="P116" s="11">
        <f>VLOOKUP(B116,'[1]EJECUCIÓN 2026'!$D:$CZ,32,FALSE)</f>
        <v>46036</v>
      </c>
      <c r="Q116" s="11">
        <f>VLOOKUP(B116,'[1]EJECUCIÓN 2026'!$D:$CZ,33,FALSE)</f>
        <v>46216</v>
      </c>
      <c r="R116" s="10" t="str">
        <f>VLOOKUP(B116,'[1]EJECUCIÓN 2026'!$D:$CZ,95,FALSE)</f>
        <v>En Ejecucion</v>
      </c>
      <c r="S116" s="13" t="str">
        <f>VLOOKUP(B116,'[1]EJECUCIÓN 2026'!$D:$CZ,94,FALSE)</f>
        <v>https://community.secop.gov.co/Public/Tendering/OpportunityDetail/Index?noticeUID=CO1.NTC.9453378&amp;isFromPublicArea=True&amp;isModal=true&amp;asPopupView=true</v>
      </c>
    </row>
    <row r="117" spans="2:19" ht="60" x14ac:dyDescent="0.2">
      <c r="B117" s="8" t="s">
        <v>130</v>
      </c>
      <c r="C117" s="17" t="str">
        <f>VLOOKUP(B117,'[1]EJECUCIÓN 2026'!$D:$CZ,3,FALSE)</f>
        <v>Contrato de Prestacion De Servicios Profesionales</v>
      </c>
      <c r="D117" s="9" t="str">
        <f>VLOOKUP(B117,'[1]EJECUCIÓN 2026'!$D:$CZ,5,FALSE)</f>
        <v>LAURA XIMENA AMEZQUITA LOZADA</v>
      </c>
      <c r="E117" s="10" t="str">
        <f>VLOOKUP(B117,'[1]EJECUCIÓN 2026'!$D:$CZ,18,FALSE)</f>
        <v>COLOMBIA</v>
      </c>
      <c r="F117" s="10" t="str">
        <f>VLOOKUP(B117,'[1]EJECUCIÓN 2026'!$D:$CZ,17,FALSE)</f>
        <v>BOGOTA D.C.</v>
      </c>
      <c r="G117" s="10" t="str">
        <f>VLOOKUP(B117,'[1]EJECUCIÓN 2026'!$D:$CZ,15,FALSE)</f>
        <v>COMUNICADOR SOCIAL Y PERIODISMO</v>
      </c>
      <c r="H117" s="10" t="s">
        <v>339</v>
      </c>
      <c r="I117" s="10" t="str">
        <f>VLOOKUP(B117,'[1]EJECUCIÓN 2026'!$D:$CZ,27,FALSE)</f>
        <v>Dirección de Vocaciones y Formación</v>
      </c>
      <c r="J117" s="15" t="s">
        <v>13</v>
      </c>
      <c r="K117" s="20">
        <v>6016258480</v>
      </c>
      <c r="L117" s="10" t="str">
        <f>VLOOKUP(B117,'[1]EJECUCIÓN 2026'!$D:$CZ,23,FALSE)</f>
        <v>Titulo profesional de 22 o mas meses de experiencia profesional (Resolución 861 de 2025)</v>
      </c>
      <c r="M117" s="16" t="str">
        <f>VLOOKUP(B117,'[1]EJECUCIÓN 2026'!$D:$CZ,24,FALSE)</f>
        <v>El CONTRATISTA se obliga a prestar a LA ENTIDAD, con plena autonomía técnica y administrativa, servicios profesionales para apoyar el desarrollo de estrategias de seguimiento y divulgación de los programas, así como la consolidación de la comunidad virtual y las bases de datos de la Dirección de Vocaciones y Formación.</v>
      </c>
      <c r="N117" s="12">
        <f>VLOOKUP(B117,'[1]EJECUCIÓN 2026'!$D:$CZ,37,FALSE)</f>
        <v>5027004</v>
      </c>
      <c r="O117" s="11">
        <f>VLOOKUP(B117,'[1]EJECUCIÓN 2026'!$D:$CZ,31,FALSE)</f>
        <v>46035</v>
      </c>
      <c r="P117" s="11">
        <f>VLOOKUP(B117,'[1]EJECUCIÓN 2026'!$D:$CZ,32,FALSE)</f>
        <v>46036</v>
      </c>
      <c r="Q117" s="11">
        <f>VLOOKUP(B117,'[1]EJECUCIÓN 2026'!$D:$CZ,33,FALSE)</f>
        <v>46216</v>
      </c>
      <c r="R117" s="10" t="str">
        <f>VLOOKUP(B117,'[1]EJECUCIÓN 2026'!$D:$CZ,95,FALSE)</f>
        <v>En Ejecucion</v>
      </c>
      <c r="S117" s="13" t="str">
        <f>VLOOKUP(B117,'[1]EJECUCIÓN 2026'!$D:$CZ,94,FALSE)</f>
        <v>https://community.secop.gov.co/Public/Tendering/OpportunityDetail/Index?noticeUID=CO1.NTC.9457281&amp;isFromPublicArea=True&amp;isModal=true&amp;asPopupView=true</v>
      </c>
    </row>
    <row r="118" spans="2:19" ht="108" x14ac:dyDescent="0.2">
      <c r="B118" s="8" t="s">
        <v>131</v>
      </c>
      <c r="C118" s="17" t="str">
        <f>VLOOKUP(B118,'[1]EJECUCIÓN 2026'!$D:$CZ,3,FALSE)</f>
        <v>Contrato de Prestacion De Servicios Profesionales</v>
      </c>
      <c r="D118" s="9" t="str">
        <f>VLOOKUP(B118,'[1]EJECUCIÓN 2026'!$D:$CZ,5,FALSE)</f>
        <v>ANGELICA MARIA MONTAÑA GARZON</v>
      </c>
      <c r="E118" s="10" t="str">
        <f>VLOOKUP(B118,'[1]EJECUCIÓN 2026'!$D:$CZ,18,FALSE)</f>
        <v>COLOMBIA</v>
      </c>
      <c r="F118" s="10" t="str">
        <f>VLOOKUP(B118,'[1]EJECUCIÓN 2026'!$D:$CZ,17,FALSE)</f>
        <v>GUAMO</v>
      </c>
      <c r="G118" s="10" t="str">
        <f>VLOOKUP(B118,'[1]EJECUCIÓN 2026'!$D:$CZ,15,FALSE)</f>
        <v>INGENIERO DE SISTEMAS</v>
      </c>
      <c r="H118" s="10" t="s">
        <v>339</v>
      </c>
      <c r="I118" s="10" t="str">
        <f>VLOOKUP(B118,'[1]EJECUCIÓN 2026'!$D:$CZ,27,FALSE)</f>
        <v>Oficina Asesora de Planeación e Innovación Institucional</v>
      </c>
      <c r="J118" s="15" t="s">
        <v>13</v>
      </c>
      <c r="K118" s="20">
        <v>6016258480</v>
      </c>
      <c r="L118" s="10" t="str">
        <f>VLOOKUP(B118,'[1]EJECUCIÓN 2026'!$D:$CZ,23,FALSE)</f>
        <v>Titulo profesional de 0 a 21 mas meses de experiencia profesional (Resolución 861 de 2025)</v>
      </c>
      <c r="M118" s="16" t="str">
        <f>VLOOKUP(B118,'[1]EJECUCIÓN 2026'!$D:$CZ,24,FALSE)</f>
        <v>La contratista se obliga a prestar a la Entidad, con plena autonomía técnica y administrativa, sus servicios profesionales para apoyar a la Oficina Asesora de Planeación e Innovación Institucional en la gestión y aseguramiento de la calidad de la información estadística institucional, el apoyo a la actualización de tableros en el portal La Ciencia en Cifras, la migración de repositorios de información, el seguimiento a indicadores estratégicos, la elaboración de reportes y mapas de información de CTeI y apoyará el uso del módulo de indicadores de la herramienta GINA</v>
      </c>
      <c r="N118" s="12">
        <f>VLOOKUP(B118,'[1]EJECUCIÓN 2026'!$D:$CZ,37,FALSE)</f>
        <v>4509520</v>
      </c>
      <c r="O118" s="11">
        <f>VLOOKUP(B118,'[1]EJECUCIÓN 2026'!$D:$CZ,31,FALSE)</f>
        <v>46035</v>
      </c>
      <c r="P118" s="11">
        <f>VLOOKUP(B118,'[1]EJECUCIÓN 2026'!$D:$CZ,32,FALSE)</f>
        <v>46037</v>
      </c>
      <c r="Q118" s="11">
        <f>VLOOKUP(B118,'[1]EJECUCIÓN 2026'!$D:$CZ,33,FALSE)</f>
        <v>46217</v>
      </c>
      <c r="R118" s="10" t="str">
        <f>VLOOKUP(B118,'[1]EJECUCIÓN 2026'!$D:$CZ,95,FALSE)</f>
        <v>En Ejecucion</v>
      </c>
      <c r="S118" s="13" t="str">
        <f>VLOOKUP(B118,'[1]EJECUCIÓN 2026'!$D:$CZ,94,FALSE)</f>
        <v>https://community.secop.gov.co/Public/Tendering/OpportunityDetail/Index?noticeUID=CO1.NTC.9458328&amp;isFromPublicArea=True&amp;isModal=true&amp;asPopupView=true</v>
      </c>
    </row>
    <row r="119" spans="2:19" ht="84" x14ac:dyDescent="0.2">
      <c r="B119" s="8" t="s">
        <v>132</v>
      </c>
      <c r="C119" s="17" t="str">
        <f>VLOOKUP(B119,'[1]EJECUCIÓN 2026'!$D:$CZ,3,FALSE)</f>
        <v>Contrato de Prestacion De Servicios Profesionales</v>
      </c>
      <c r="D119" s="9" t="str">
        <f>VLOOKUP(B119,'[1]EJECUCIÓN 2026'!$D:$CZ,5,FALSE)</f>
        <v>NURY PEREZ CRUZ</v>
      </c>
      <c r="E119" s="10" t="str">
        <f>VLOOKUP(B119,'[1]EJECUCIÓN 2026'!$D:$CZ,18,FALSE)</f>
        <v>COLOMBIA</v>
      </c>
      <c r="F119" s="10" t="str">
        <f>VLOOKUP(B119,'[1]EJECUCIÓN 2026'!$D:$CZ,17,FALSE)</f>
        <v>BOGOTA D.C.</v>
      </c>
      <c r="G119" s="10" t="str">
        <f>VLOOKUP(B119,'[1]EJECUCIÓN 2026'!$D:$CZ,15,FALSE)</f>
        <v>TRABAJADOR SOCIAL</v>
      </c>
      <c r="H119" s="10" t="s">
        <v>339</v>
      </c>
      <c r="I119" s="10" t="str">
        <f>VLOOKUP(B119,'[1]EJECUCIÓN 2026'!$D:$CZ,27,FALSE)</f>
        <v>Dirección de Vocaciones y Formación</v>
      </c>
      <c r="J119" s="15" t="s">
        <v>13</v>
      </c>
      <c r="K119" s="20">
        <v>6016258480</v>
      </c>
      <c r="L119" s="10" t="str">
        <f>VLOOKUP(B119,'[1]EJECUCIÓN 2026'!$D:$CZ,23,FALSE)</f>
        <v>Titulo profesional + titulo especializacion de 33 o mas meses de experiencia profesional (Resolución 861 de 2025)</v>
      </c>
      <c r="M119" s="16" t="str">
        <f>VLOOKUP(B119,'[1]EJECUCIÓN 2026'!$D:$CZ,24,FALSE)</f>
        <v>El CONTRATISTA se obliga a prestar a LA ENTIDAD, en plena autonomía técnica y administrativa, servicios profesionales especializados para el diseño y seguimiento de las estrategias de articulación de actores y las actividades de movilidad, divulgación y/o extensión de los programas y proyectos de la Dirección de Vocaciones y Formación a nivel nacional e internacional, así como la elaboración y reporte de información asociada a estas actividades.</v>
      </c>
      <c r="N119" s="12">
        <f>VLOOKUP(B119,'[1]EJECUCIÓN 2026'!$D:$CZ,37,FALSE)</f>
        <v>9270000</v>
      </c>
      <c r="O119" s="11">
        <f>VLOOKUP(B119,'[1]EJECUCIÓN 2026'!$D:$CZ,31,FALSE)</f>
        <v>46035</v>
      </c>
      <c r="P119" s="11">
        <f>VLOOKUP(B119,'[1]EJECUCIÓN 2026'!$D:$CZ,32,FALSE)</f>
        <v>46036</v>
      </c>
      <c r="Q119" s="11">
        <f>VLOOKUP(B119,'[1]EJECUCIÓN 2026'!$D:$CZ,33,FALSE)</f>
        <v>46216</v>
      </c>
      <c r="R119" s="10" t="str">
        <f>VLOOKUP(B119,'[1]EJECUCIÓN 2026'!$D:$CZ,95,FALSE)</f>
        <v>En Ejecucion</v>
      </c>
      <c r="S119" s="13" t="str">
        <f>VLOOKUP(B119,'[1]EJECUCIÓN 2026'!$D:$CZ,94,FALSE)</f>
        <v>https://community.secop.gov.co/Public/Tendering/OpportunityDetail/Index?noticeUID=CO1.NTC.9457601&amp;isFromPublicArea=True&amp;isModal=true&amp;asPopupView=true</v>
      </c>
    </row>
    <row r="120" spans="2:19" ht="108" x14ac:dyDescent="0.2">
      <c r="B120" s="8" t="s">
        <v>133</v>
      </c>
      <c r="C120" s="17" t="str">
        <f>VLOOKUP(B120,'[1]EJECUCIÓN 2026'!$D:$CZ,3,FALSE)</f>
        <v>Contrato de Prestacion De Servicios Profesionales</v>
      </c>
      <c r="D120" s="9" t="str">
        <f>VLOOKUP(B120,'[1]EJECUCIÓN 2026'!$D:$CZ,5,FALSE)</f>
        <v>ALEJANDRO MEJIA MOLINA</v>
      </c>
      <c r="E120" s="10" t="str">
        <f>VLOOKUP(B120,'[1]EJECUCIÓN 2026'!$D:$CZ,18,FALSE)</f>
        <v>COLOMBIA</v>
      </c>
      <c r="F120" s="10" t="str">
        <f>VLOOKUP(B120,'[1]EJECUCIÓN 2026'!$D:$CZ,17,FALSE)</f>
        <v>MARQUETALIA</v>
      </c>
      <c r="G120" s="10" t="str">
        <f>VLOOKUP(B120,'[1]EJECUCIÓN 2026'!$D:$CZ,15,FALSE)</f>
        <v>COMUNICADOR SOCIAL Y PERIODISTA</v>
      </c>
      <c r="H120" s="10" t="s">
        <v>339</v>
      </c>
      <c r="I120" s="10" t="str">
        <f>VLOOKUP(B120,'[1]EJECUCIÓN 2026'!$D:$CZ,27,FALSE)</f>
        <v>Oficina Asesora de Comunicaciones</v>
      </c>
      <c r="J120" s="15" t="s">
        <v>13</v>
      </c>
      <c r="K120" s="20">
        <v>6016258480</v>
      </c>
      <c r="L120" s="10" t="str">
        <f>VLOOKUP(B120,'[1]EJECUCIÓN 2026'!$D:$CZ,23,FALSE)</f>
        <v>Titulo profesional + titulo especializacion de 22 meses de experiencia profesional a 32 meses de experiencia profesional (Resolución 861 de 2025)</v>
      </c>
      <c r="M120" s="16" t="str">
        <f>VLOOKUP(B120,'[1]EJECUCIÓN 2026'!$D:$CZ,24,FALSE)</f>
        <v>El CONTRATISTA se obliga a prestar a la ENTIDAD, con plena autonomía técnica y administrativa, los servicios profesionales especializados en la Oficina Asesora de Comunicaciones del Ministerio de Ciencia Tecnología e Innovación, para apoyar la formulación, creación y ejecución de estrategias, así como en la generación, revisión, difusión, divulgación y monitoreo del contenido institucional en plataformas digitales, redes sociales y los medios que correspondan de acuerdo con las funciones, procesos y
procedimientos establecidos para tal fin.</v>
      </c>
      <c r="N120" s="12">
        <f>VLOOKUP(B120,'[1]EJECUCIÓN 2026'!$D:$CZ,37,FALSE)</f>
        <v>8755000</v>
      </c>
      <c r="O120" s="11">
        <f>VLOOKUP(B120,'[1]EJECUCIÓN 2026'!$D:$CZ,31,FALSE)</f>
        <v>46035</v>
      </c>
      <c r="P120" s="11">
        <f>VLOOKUP(B120,'[1]EJECUCIÓN 2026'!$D:$CZ,32,FALSE)</f>
        <v>46037</v>
      </c>
      <c r="Q120" s="11">
        <f>VLOOKUP(B120,'[1]EJECUCIÓN 2026'!$D:$CZ,33,FALSE)</f>
        <v>46217</v>
      </c>
      <c r="R120" s="10" t="str">
        <f>VLOOKUP(B120,'[1]EJECUCIÓN 2026'!$D:$CZ,95,FALSE)</f>
        <v>En Ejecucion</v>
      </c>
      <c r="S120" s="13" t="str">
        <f>VLOOKUP(B120,'[1]EJECUCIÓN 2026'!$D:$CZ,94,FALSE)</f>
        <v>https://community.secop.gov.co/Public/Tendering/OpportunityDetail/Index?noticeUID=CO1.NTC.9457585&amp;isFromPublicArea=True&amp;isModal=true&amp;asPopupView=true</v>
      </c>
    </row>
    <row r="121" spans="2:19" ht="60" x14ac:dyDescent="0.2">
      <c r="B121" s="8" t="s">
        <v>134</v>
      </c>
      <c r="C121" s="17" t="str">
        <f>VLOOKUP(B121,'[1]EJECUCIÓN 2026'!$D:$CZ,3,FALSE)</f>
        <v>Contrato de Prestacion De Servicios Profesionales</v>
      </c>
      <c r="D121" s="9" t="str">
        <f>VLOOKUP(B121,'[1]EJECUCIÓN 2026'!$D:$CZ,5,FALSE)</f>
        <v>JEAN PAUL MORENO TRIVIÑO</v>
      </c>
      <c r="E121" s="10" t="str">
        <f>VLOOKUP(B121,'[1]EJECUCIÓN 2026'!$D:$CZ,18,FALSE)</f>
        <v>COLOMBIA</v>
      </c>
      <c r="F121" s="10" t="str">
        <f>VLOOKUP(B121,'[1]EJECUCIÓN 2026'!$D:$CZ,17,FALSE)</f>
        <v>BOGOTA D.C.</v>
      </c>
      <c r="G121" s="10" t="str">
        <f>VLOOKUP(B121,'[1]EJECUCIÓN 2026'!$D:$CZ,15,FALSE)</f>
        <v>ADMINISTRADOR DE EMPRESAS</v>
      </c>
      <c r="H121" s="10" t="s">
        <v>339</v>
      </c>
      <c r="I121" s="10" t="str">
        <f>VLOOKUP(B121,'[1]EJECUCIÓN 2026'!$D:$CZ,27,FALSE)</f>
        <v>Dirección de Vocaciones y Formación</v>
      </c>
      <c r="J121" s="15" t="s">
        <v>13</v>
      </c>
      <c r="K121" s="20">
        <v>6016258480</v>
      </c>
      <c r="L121" s="10" t="str">
        <f>VLOOKUP(B121,'[1]EJECUCIÓN 2026'!$D:$CZ,23,FALSE)</f>
        <v>Titulo profesional + titulo especializacion de 22 meses de experiencia profesional a 32 meses de experiencia profesional (Resolución 861 de 2025)</v>
      </c>
      <c r="M121" s="16" t="str">
        <f>VLOOKUP(B121,'[1]EJECUCIÓN 2026'!$D:$CZ,24,FALSE)</f>
        <v>EL CONTRATISTA se obliga a prestar a LA ENTIDAD, con plena autonomía técnica y administrativa, servicios profesionales especializados para apoyar técnicamente la estructuración y gestión contractual de los mecanismos de participación y financiación del Ministerio a cargo de la Dirección de Vocaciones y Formación.</v>
      </c>
      <c r="N121" s="12">
        <f>VLOOKUP(B121,'[1]EJECUCIÓN 2026'!$D:$CZ,37,FALSE)</f>
        <v>9170233</v>
      </c>
      <c r="O121" s="11">
        <f>VLOOKUP(B121,'[1]EJECUCIÓN 2026'!$D:$CZ,31,FALSE)</f>
        <v>46035</v>
      </c>
      <c r="P121" s="11">
        <f>VLOOKUP(B121,'[1]EJECUCIÓN 2026'!$D:$CZ,32,FALSE)</f>
        <v>46036</v>
      </c>
      <c r="Q121" s="11">
        <f>VLOOKUP(B121,'[1]EJECUCIÓN 2026'!$D:$CZ,33,FALSE)</f>
        <v>46216</v>
      </c>
      <c r="R121" s="10" t="str">
        <f>VLOOKUP(B121,'[1]EJECUCIÓN 2026'!$D:$CZ,95,FALSE)</f>
        <v>En Ejecucion</v>
      </c>
      <c r="S121" s="13" t="str">
        <f>VLOOKUP(B121,'[1]EJECUCIÓN 2026'!$D:$CZ,94,FALSE)</f>
        <v>https://community.secop.gov.co/Public/Tendering/OpportunityDetail/Index?noticeUID=CO1.NTC.9453562&amp;isFromPublicArea=True&amp;isModal=true&amp;asPopupView=true</v>
      </c>
    </row>
    <row r="122" spans="2:19" ht="72" x14ac:dyDescent="0.2">
      <c r="B122" s="8" t="s">
        <v>135</v>
      </c>
      <c r="C122" s="17" t="str">
        <f>VLOOKUP(B122,'[1]EJECUCIÓN 2026'!$D:$CZ,3,FALSE)</f>
        <v>Contrato de Prestacion De Servicios Profesionales</v>
      </c>
      <c r="D122" s="9" t="str">
        <f>VLOOKUP(B122,'[1]EJECUCIÓN 2026'!$D:$CZ,5,FALSE)</f>
        <v>ANTONIO JOSE ORTEGA HOYOS</v>
      </c>
      <c r="E122" s="10" t="str">
        <f>VLOOKUP(B122,'[1]EJECUCIÓN 2026'!$D:$CZ,18,FALSE)</f>
        <v>COLOMBIA</v>
      </c>
      <c r="F122" s="10" t="str">
        <f>VLOOKUP(B122,'[1]EJECUCIÓN 2026'!$D:$CZ,17,FALSE)</f>
        <v>SAN MARCOS</v>
      </c>
      <c r="G122" s="10" t="str">
        <f>VLOOKUP(B122,'[1]EJECUCIÓN 2026'!$D:$CZ,15,FALSE)</f>
        <v>ECONOMISTA</v>
      </c>
      <c r="H122" s="10" t="s">
        <v>339</v>
      </c>
      <c r="I122" s="10" t="str">
        <f>VLOOKUP(B122,'[1]EJECUCIÓN 2026'!$D:$CZ,27,FALSE)</f>
        <v>Dirección de Vocaciones y Formación</v>
      </c>
      <c r="J122" s="15" t="s">
        <v>13</v>
      </c>
      <c r="K122" s="20">
        <v>6016258480</v>
      </c>
      <c r="L122" s="10" t="str">
        <f>VLOOKUP(B122,'[1]EJECUCIÓN 2026'!$D:$CZ,23,FALSE)</f>
        <v>Titulo profesional + titulo especializacion de 22 meses de experiencia profesional a 32 meses de experiencia profesional (Resolución 861 de 2025)</v>
      </c>
      <c r="M122" s="16" t="str">
        <f>VLOOKUP(B122,'[1]EJECUCIÓN 2026'!$D:$CZ,24,FALSE)</f>
        <v>El CONTRATISTA se obliga a prestar a LA ENTIDAD, con plena autonomía técnica y administrativa, servicios profesionales especializados para apoyar la coordinación y ejecución técnica y operativa del programa: Formación e inserción laboral de alto nivel, así como la elaboración y reporte de información asociada al programa de la Dirección de Vocaciones y Formación.</v>
      </c>
      <c r="N122" s="12">
        <f>VLOOKUP(B122,'[1]EJECUCIÓN 2026'!$D:$CZ,37,FALSE)</f>
        <v>8500000</v>
      </c>
      <c r="O122" s="11">
        <f>VLOOKUP(B122,'[1]EJECUCIÓN 2026'!$D:$CZ,31,FALSE)</f>
        <v>46035</v>
      </c>
      <c r="P122" s="11">
        <f>VLOOKUP(B122,'[1]EJECUCIÓN 2026'!$D:$CZ,32,FALSE)</f>
        <v>46036</v>
      </c>
      <c r="Q122" s="11">
        <f>VLOOKUP(B122,'[1]EJECUCIÓN 2026'!$D:$CZ,33,FALSE)</f>
        <v>46216</v>
      </c>
      <c r="R122" s="10" t="str">
        <f>VLOOKUP(B122,'[1]EJECUCIÓN 2026'!$D:$CZ,95,FALSE)</f>
        <v>En Ejecucion</v>
      </c>
      <c r="S122" s="13" t="str">
        <f>VLOOKUP(B122,'[1]EJECUCIÓN 2026'!$D:$CZ,94,FALSE)</f>
        <v>https://community.secop.gov.co/Public/Tendering/OpportunityDetail/Index?noticeUID=CO1.NTC.9453153&amp;isFromPublicArea=True&amp;isModal=true&amp;asPopupView=true</v>
      </c>
    </row>
    <row r="123" spans="2:19" ht="84" x14ac:dyDescent="0.2">
      <c r="B123" s="8" t="s">
        <v>136</v>
      </c>
      <c r="C123" s="17" t="str">
        <f>VLOOKUP(B123,'[1]EJECUCIÓN 2026'!$D:$CZ,3,FALSE)</f>
        <v>Contrato de Prestacion De Servicios Profesionales</v>
      </c>
      <c r="D123" s="9" t="str">
        <f>VLOOKUP(B123,'[1]EJECUCIÓN 2026'!$D:$CZ,5,FALSE)</f>
        <v>GINA MARCELA LINARES BARRERO</v>
      </c>
      <c r="E123" s="10" t="str">
        <f>VLOOKUP(B123,'[1]EJECUCIÓN 2026'!$D:$CZ,18,FALSE)</f>
        <v>COLOMBIA</v>
      </c>
      <c r="F123" s="10" t="str">
        <f>VLOOKUP(B123,'[1]EJECUCIÓN 2026'!$D:$CZ,17,FALSE)</f>
        <v>BOGOTA D.C.</v>
      </c>
      <c r="G123" s="10" t="str">
        <f>VLOOKUP(B123,'[1]EJECUCIÓN 2026'!$D:$CZ,15,FALSE)</f>
        <v xml:space="preserve">LICENCIADO EN BIOLOGIA	</v>
      </c>
      <c r="H123" s="10" t="s">
        <v>339</v>
      </c>
      <c r="I123" s="10" t="str">
        <f>VLOOKUP(B123,'[1]EJECUCIÓN 2026'!$D:$CZ,27,FALSE)</f>
        <v>Dirección de Vocaciones y Formación</v>
      </c>
      <c r="J123" s="15" t="s">
        <v>13</v>
      </c>
      <c r="K123" s="20">
        <v>6016258480</v>
      </c>
      <c r="L123" s="10" t="str">
        <f>VLOOKUP(B123,'[1]EJECUCIÓN 2026'!$D:$CZ,23,FALSE)</f>
        <v>Titulo profesional + titulo especializacion de 0 meses de experiencia profesional a 22 meses de experiencia profesional (Resolución 861 de 2025)</v>
      </c>
      <c r="M123" s="16" t="str">
        <f>VLOOKUP(B123,'[1]EJECUCIÓN 2026'!$D:$CZ,24,FALSE)</f>
        <v>El CONTRATISTA se obliga a prestar a LA ENTIDAD, con plena autonomía técnica y administrativa, servicios profesionales especializados para apoyar la ejecución técnica y operativa de los programas jóvenes investigadores e innovadores y formación e inserción laboral de alto nivel, así como la elaboración y el reporte de información asociada a estos programas de la Dirección de Vocaciones y Formación.</v>
      </c>
      <c r="N123" s="12">
        <f>VLOOKUP(B123,'[1]EJECUCIÓN 2026'!$D:$CZ,37,FALSE)</f>
        <v>6180000</v>
      </c>
      <c r="O123" s="11">
        <f>VLOOKUP(B123,'[1]EJECUCIÓN 2026'!$D:$CZ,31,FALSE)</f>
        <v>46035</v>
      </c>
      <c r="P123" s="11">
        <f>VLOOKUP(B123,'[1]EJECUCIÓN 2026'!$D:$CZ,32,FALSE)</f>
        <v>46036</v>
      </c>
      <c r="Q123" s="11">
        <f>VLOOKUP(B123,'[1]EJECUCIÓN 2026'!$D:$CZ,33,FALSE)</f>
        <v>46216</v>
      </c>
      <c r="R123" s="10" t="str">
        <f>VLOOKUP(B123,'[1]EJECUCIÓN 2026'!$D:$CZ,95,FALSE)</f>
        <v>En Ejecucion</v>
      </c>
      <c r="S123" s="13" t="str">
        <f>VLOOKUP(B123,'[1]EJECUCIÓN 2026'!$D:$CZ,94,FALSE)</f>
        <v>https://community.secop.gov.co/Public/Tendering/OpportunityDetail/Index?noticeUID=CO1.NTC.9453583&amp;isFromPublicArea=True&amp;isModal=true&amp;asPopupView=true</v>
      </c>
    </row>
    <row r="124" spans="2:19" ht="60" x14ac:dyDescent="0.2">
      <c r="B124" s="8" t="s">
        <v>137</v>
      </c>
      <c r="C124" s="17" t="str">
        <f>VLOOKUP(B124,'[1]EJECUCIÓN 2026'!$D:$CZ,3,FALSE)</f>
        <v>Contrato de Prestacion De Servicios Profesionales</v>
      </c>
      <c r="D124" s="9" t="str">
        <f>VLOOKUP(B124,'[1]EJECUCIÓN 2026'!$D:$CZ,5,FALSE)</f>
        <v>MARIA CAMILA AMARIS MENDOZA</v>
      </c>
      <c r="E124" s="10" t="str">
        <f>VLOOKUP(B124,'[1]EJECUCIÓN 2026'!$D:$CZ,18,FALSE)</f>
        <v>COLOMBIA</v>
      </c>
      <c r="F124" s="10" t="str">
        <f>VLOOKUP(B124,'[1]EJECUCIÓN 2026'!$D:$CZ,17,FALSE)</f>
        <v>BOGOTA D.C.</v>
      </c>
      <c r="G124" s="10" t="str">
        <f>VLOOKUP(B124,'[1]EJECUCIÓN 2026'!$D:$CZ,15,FALSE)</f>
        <v>INGENIERO QUIMICO</v>
      </c>
      <c r="H124" s="10" t="s">
        <v>339</v>
      </c>
      <c r="I124" s="10" t="str">
        <f>VLOOKUP(B124,'[1]EJECUCIÓN 2026'!$D:$CZ,27,FALSE)</f>
        <v>Dirección de Vocaciones y Formación</v>
      </c>
      <c r="J124" s="15" t="s">
        <v>13</v>
      </c>
      <c r="K124" s="20">
        <v>6016258480</v>
      </c>
      <c r="L124" s="10" t="str">
        <f>VLOOKUP(B124,'[1]EJECUCIÓN 2026'!$D:$CZ,23,FALSE)</f>
        <v>Titulo profesional + titulo especializacion de 22 meses de experiencia profesional a 32 meses de experiencia profesional (Resolución 861 de 2025)</v>
      </c>
      <c r="M124" s="16" t="str">
        <f>VLOOKUP(B124,'[1]EJECUCIÓN 2026'!$D:$CZ,24,FALSE)</f>
        <v>El CONTRATISTA se obliga a prestar a LA ENTIDAD, con plena autonomía, técnica y administrativa, servicios profesionales especializados en la estructuración, seguimiento, evaluación y gestión contractual de los mecanismos de participación y financiación a cargo de la Dirección de Vocaciones y Formación.</v>
      </c>
      <c r="N124" s="12">
        <f>VLOOKUP(B124,'[1]EJECUCIÓN 2026'!$D:$CZ,37,FALSE)</f>
        <v>9170233</v>
      </c>
      <c r="O124" s="11">
        <f>VLOOKUP(B124,'[1]EJECUCIÓN 2026'!$D:$CZ,31,FALSE)</f>
        <v>46035</v>
      </c>
      <c r="P124" s="11">
        <f>VLOOKUP(B124,'[1]EJECUCIÓN 2026'!$D:$CZ,32,FALSE)</f>
        <v>46037</v>
      </c>
      <c r="Q124" s="11">
        <f>VLOOKUP(B124,'[1]EJECUCIÓN 2026'!$D:$CZ,33,FALSE)</f>
        <v>46217</v>
      </c>
      <c r="R124" s="10" t="str">
        <f>VLOOKUP(B124,'[1]EJECUCIÓN 2026'!$D:$CZ,95,FALSE)</f>
        <v>En Ejecucion</v>
      </c>
      <c r="S124" s="13" t="str">
        <f>VLOOKUP(B124,'[1]EJECUCIÓN 2026'!$D:$CZ,94,FALSE)</f>
        <v>https://community.secop.gov.co/Public/Tendering/OpportunityDetail/Index?noticeUID=CO1.NTC.9454001&amp;isFromPublicArea=True&amp;isModal=true&amp;asPopupView=true</v>
      </c>
    </row>
    <row r="125" spans="2:19" ht="48" x14ac:dyDescent="0.2">
      <c r="B125" s="8" t="s">
        <v>138</v>
      </c>
      <c r="C125" s="17" t="str">
        <f>VLOOKUP(B125,'[1]EJECUCIÓN 2026'!$D:$CZ,3,FALSE)</f>
        <v>Contrato de Prestacion De Servicios Profesionales</v>
      </c>
      <c r="D125" s="9" t="str">
        <f>VLOOKUP(B125,'[1]EJECUCIÓN 2026'!$D:$CZ,5,FALSE)</f>
        <v>MARIA CAMILA NUÑEZ ALVAREZ</v>
      </c>
      <c r="E125" s="10" t="str">
        <f>VLOOKUP(B125,'[1]EJECUCIÓN 2026'!$D:$CZ,18,FALSE)</f>
        <v>COLOMBIA</v>
      </c>
      <c r="F125" s="10" t="str">
        <f>VLOOKUP(B125,'[1]EJECUCIÓN 2026'!$D:$CZ,17,FALSE)</f>
        <v>BOGOTA D.C.</v>
      </c>
      <c r="G125" s="10" t="str">
        <f>VLOOKUP(B125,'[1]EJECUCIÓN 2026'!$D:$CZ,15,FALSE)</f>
        <v>ADMINISTRADOR DE EMPRESAS TURISTICAS Y HOTELERAS</v>
      </c>
      <c r="H125" s="10" t="s">
        <v>339</v>
      </c>
      <c r="I125" s="10" t="str">
        <f>VLOOKUP(B125,'[1]EJECUCIÓN 2026'!$D:$CZ,27,FALSE)</f>
        <v>Dirección de Vocaciones y Formación</v>
      </c>
      <c r="J125" s="15" t="s">
        <v>13</v>
      </c>
      <c r="K125" s="20">
        <v>6016258480</v>
      </c>
      <c r="L125" s="10" t="str">
        <f>VLOOKUP(B125,'[1]EJECUCIÓN 2026'!$D:$CZ,23,FALSE)</f>
        <v>Titulo profesional de 0 a 21 mas meses de experiencia profesional (Resolución 861 de 2025)</v>
      </c>
      <c r="M125" s="16" t="str">
        <f>VLOOKUP(B125,'[1]EJECUCIÓN 2026'!$D:$CZ,24,FALSE)</f>
        <v>EL CONTRATISTA se obliga a prestar a LA ENTIDAD, con plena autonomía técnica y administrativa, servicios profesionales para apoyar la supervisión de los contratos y/o convenios a cargo de la Dirección de Vocaciones y Formación.</v>
      </c>
      <c r="N125" s="12">
        <f>VLOOKUP(B125,'[1]EJECUCIÓN 2026'!$D:$CZ,37,FALSE)</f>
        <v>4509520</v>
      </c>
      <c r="O125" s="11">
        <f>VLOOKUP(B125,'[1]EJECUCIÓN 2026'!$D:$CZ,31,FALSE)</f>
        <v>46035</v>
      </c>
      <c r="P125" s="11">
        <f>VLOOKUP(B125,'[1]EJECUCIÓN 2026'!$D:$CZ,32,FALSE)</f>
        <v>46036</v>
      </c>
      <c r="Q125" s="11">
        <f>VLOOKUP(B125,'[1]EJECUCIÓN 2026'!$D:$CZ,33,FALSE)</f>
        <v>46216</v>
      </c>
      <c r="R125" s="10" t="str">
        <f>VLOOKUP(B125,'[1]EJECUCIÓN 2026'!$D:$CZ,95,FALSE)</f>
        <v>En Ejecucion</v>
      </c>
      <c r="S125" s="13" t="str">
        <f>VLOOKUP(B125,'[1]EJECUCIÓN 2026'!$D:$CZ,94,FALSE)</f>
        <v>https://community.secop.gov.co/Public/Tendering/OpportunityDetail/Index?noticeUID=CO1.NTC.9457988&amp;isFromPublicArea=True&amp;isModal=true&amp;asPopupView=true</v>
      </c>
    </row>
    <row r="126" spans="2:19" ht="84" x14ac:dyDescent="0.2">
      <c r="B126" s="8" t="s">
        <v>139</v>
      </c>
      <c r="C126" s="17" t="str">
        <f>VLOOKUP(B126,'[1]EJECUCIÓN 2026'!$D:$CZ,3,FALSE)</f>
        <v>Contrato de Prestacion De Servicios Profesionales</v>
      </c>
      <c r="D126" s="9" t="str">
        <f>VLOOKUP(B126,'[1]EJECUCIÓN 2026'!$D:$CZ,5,FALSE)</f>
        <v>OSCAR MAURICIO SIERRA VARGAS</v>
      </c>
      <c r="E126" s="10" t="str">
        <f>VLOOKUP(B126,'[1]EJECUCIÓN 2026'!$D:$CZ,18,FALSE)</f>
        <v>COLOMBIA</v>
      </c>
      <c r="F126" s="10" t="str">
        <f>VLOOKUP(B126,'[1]EJECUCIÓN 2026'!$D:$CZ,17,FALSE)</f>
        <v>BOGOTA D.C.</v>
      </c>
      <c r="G126" s="10" t="str">
        <f>VLOOKUP(B126,'[1]EJECUCIÓN 2026'!$D:$CZ,15,FALSE)</f>
        <v>DISEÑADOR DE COMUNICACION GRAFICA</v>
      </c>
      <c r="H126" s="10" t="s">
        <v>339</v>
      </c>
      <c r="I126" s="10" t="str">
        <f>VLOOKUP(B126,'[1]EJECUCIÓN 2026'!$D:$CZ,27,FALSE)</f>
        <v>Dirección de Vocaciones y Formación</v>
      </c>
      <c r="J126" s="15" t="s">
        <v>13</v>
      </c>
      <c r="K126" s="20">
        <v>6016258480</v>
      </c>
      <c r="L126" s="10" t="str">
        <f>VLOOKUP(B126,'[1]EJECUCIÓN 2026'!$D:$CZ,23,FALSE)</f>
        <v>Titulo profesional + titulo especializacion de 22 meses de experiencia profesional a 32 meses de experiencia profesional (Resolución 861 de 2025)</v>
      </c>
      <c r="M126" s="16" t="str">
        <f>VLOOKUP(B126,'[1]EJECUCIÓN 2026'!$D:$CZ,24,FALSE)</f>
        <v>El CONTRATISTA se obliga a prestar a LA ENTIDAD, con plena autonomía, técnica y administrativa, servicios profesionales especializados para apoyar la consolidación de redes y la comunidad virtual de la Dirección de Vocaciones y Formación, y el desarrollo de estrategias de divulgación de actividades y productos de CTeI en articulación con la oficina OTSI y el área de Comunicaciones del Ministerio.</v>
      </c>
      <c r="N126" s="12">
        <f>VLOOKUP(B126,'[1]EJECUCIÓN 2026'!$D:$CZ,37,FALSE)</f>
        <v>8805470</v>
      </c>
      <c r="O126" s="11">
        <f>VLOOKUP(B126,'[1]EJECUCIÓN 2026'!$D:$CZ,31,FALSE)</f>
        <v>46035</v>
      </c>
      <c r="P126" s="11">
        <f>VLOOKUP(B126,'[1]EJECUCIÓN 2026'!$D:$CZ,32,FALSE)</f>
        <v>46036</v>
      </c>
      <c r="Q126" s="11">
        <f>VLOOKUP(B126,'[1]EJECUCIÓN 2026'!$D:$CZ,33,FALSE)</f>
        <v>46216</v>
      </c>
      <c r="R126" s="10" t="str">
        <f>VLOOKUP(B126,'[1]EJECUCIÓN 2026'!$D:$CZ,95,FALSE)</f>
        <v>En Ejecucion</v>
      </c>
      <c r="S126" s="13" t="str">
        <f>VLOOKUP(B126,'[1]EJECUCIÓN 2026'!$D:$CZ,94,FALSE)</f>
        <v>https://community.secop.gov.co/Public/Tendering/OpportunityDetail/Index?noticeUID=CO1.NTC.9458181&amp;isFromPublicArea=True&amp;isModal=true&amp;asPopupView=true</v>
      </c>
    </row>
    <row r="127" spans="2:19" ht="96" x14ac:dyDescent="0.2">
      <c r="B127" s="8" t="s">
        <v>140</v>
      </c>
      <c r="C127" s="17" t="str">
        <f>VLOOKUP(B127,'[1]EJECUCIÓN 2026'!$D:$CZ,3,FALSE)</f>
        <v>Contrato de Prestacion De Servicios Profesionales</v>
      </c>
      <c r="D127" s="9" t="str">
        <f>VLOOKUP(B127,'[1]EJECUCIÓN 2026'!$D:$CZ,5,FALSE)</f>
        <v>ALEX FABIAN NARANJO DELGADO</v>
      </c>
      <c r="E127" s="10" t="str">
        <f>VLOOKUP(B127,'[1]EJECUCIÓN 2026'!$D:$CZ,18,FALSE)</f>
        <v>COLOMBIA</v>
      </c>
      <c r="F127" s="10" t="str">
        <f>VLOOKUP(B127,'[1]EJECUCIÓN 2026'!$D:$CZ,17,FALSE)</f>
        <v>LIBANO</v>
      </c>
      <c r="G127" s="10" t="str">
        <f>VLOOKUP(B127,'[1]EJECUCIÓN 2026'!$D:$CZ,15,FALSE)</f>
        <v>ABOGADO</v>
      </c>
      <c r="H127" s="10" t="s">
        <v>339</v>
      </c>
      <c r="I127" s="10" t="str">
        <f>VLOOKUP(B127,'[1]EJECUCIÓN 2026'!$D:$CZ,27,FALSE)</f>
        <v>Dirección de Ciencia</v>
      </c>
      <c r="J127" s="15" t="s">
        <v>13</v>
      </c>
      <c r="K127" s="20">
        <v>6016258480</v>
      </c>
      <c r="L127" s="10" t="str">
        <f>VLOOKUP(B127,'[1]EJECUCIÓN 2026'!$D:$CZ,23,FALSE)</f>
        <v>Titulo profesional + titulo especializacion de 0 meses de experiencia profesional a 22 meses de experiencia profesional (Resolución 861 de 2025)</v>
      </c>
      <c r="M127" s="16" t="str">
        <f>VLOOKUP(B127,'[1]EJECUCIÓN 2026'!$D:$CZ,24,FALSE)</f>
        <v>Prestar a la entidad, con plena autonomía técnica y administrativa, servicios profesionales especializados de carácter jurídico para apoyar y acompañar a la Dirección de Ciencia en el seguimiento legal de las actividades de Ciencia, Tecnología e Innovación (CTeI) para la gestión de la Dirección, así como en el acompañamiento, soporte y apoyo jurídico a la supervisión de los contratos y convenios de su competencia, orientados al fomento de la generación de conocimiento.</v>
      </c>
      <c r="N127" s="12">
        <f>VLOOKUP(B127,'[1]EJECUCIÓN 2026'!$D:$CZ,37,FALSE)</f>
        <v>6897000</v>
      </c>
      <c r="O127" s="11">
        <f>VLOOKUP(B127,'[1]EJECUCIÓN 2026'!$D:$CZ,31,FALSE)</f>
        <v>46036</v>
      </c>
      <c r="P127" s="11">
        <f>VLOOKUP(B127,'[1]EJECUCIÓN 2026'!$D:$CZ,32,FALSE)</f>
        <v>46037</v>
      </c>
      <c r="Q127" s="11">
        <f>VLOOKUP(B127,'[1]EJECUCIÓN 2026'!$D:$CZ,33,FALSE)</f>
        <v>46217</v>
      </c>
      <c r="R127" s="10" t="str">
        <f>VLOOKUP(B127,'[1]EJECUCIÓN 2026'!$D:$CZ,95,FALSE)</f>
        <v>En Ejecucion</v>
      </c>
      <c r="S127" s="13" t="str">
        <f>VLOOKUP(B127,'[1]EJECUCIÓN 2026'!$D:$CZ,94,FALSE)</f>
        <v>https://community.secop.gov.co/Public/Tendering/OpportunityDetail/Index?noticeUID=CO1.NTC.9458411&amp;isFromPublicArea=True&amp;isModal=true&amp;asPopupView=true</v>
      </c>
    </row>
    <row r="128" spans="2:19" ht="72" x14ac:dyDescent="0.2">
      <c r="B128" s="8" t="s">
        <v>141</v>
      </c>
      <c r="C128" s="17" t="str">
        <f>VLOOKUP(B128,'[1]EJECUCIÓN 2026'!$D:$CZ,3,FALSE)</f>
        <v>Contrato de Prestacion De Servicios Profesionales</v>
      </c>
      <c r="D128" s="9" t="str">
        <f>VLOOKUP(B128,'[1]EJECUCIÓN 2026'!$D:$CZ,5,FALSE)</f>
        <v>ANGELICA SAENZ CARDOZO</v>
      </c>
      <c r="E128" s="10" t="str">
        <f>VLOOKUP(B128,'[1]EJECUCIÓN 2026'!$D:$CZ,18,FALSE)</f>
        <v>COLOMBIA</v>
      </c>
      <c r="F128" s="10" t="str">
        <f>VLOOKUP(B128,'[1]EJECUCIÓN 2026'!$D:$CZ,17,FALSE)</f>
        <v>BOGOTA D.C.</v>
      </c>
      <c r="G128" s="10" t="str">
        <f>VLOOKUP(B128,'[1]EJECUCIÓN 2026'!$D:$CZ,15,FALSE)</f>
        <v>POLITOLOGO</v>
      </c>
      <c r="H128" s="10" t="s">
        <v>339</v>
      </c>
      <c r="I128" s="10" t="str">
        <f>VLOOKUP(B128,'[1]EJECUCIÓN 2026'!$D:$CZ,27,FALSE)</f>
        <v>Dirección de Ciencia</v>
      </c>
      <c r="J128" s="15" t="s">
        <v>13</v>
      </c>
      <c r="K128" s="20">
        <v>6016258480</v>
      </c>
      <c r="L128" s="10" t="str">
        <f>VLOOKUP(B128,'[1]EJECUCIÓN 2026'!$D:$CZ,23,FALSE)</f>
        <v>Titulo profesional + titulo especializacion de 22 meses de experiencia profesional a 32 meses de experiencia profesional (Resolución 861 de 2025)</v>
      </c>
      <c r="M128" s="16" t="str">
        <f>VLOOKUP(B128,'[1]EJECUCIÓN 2026'!$D:$CZ,24,FALSE)</f>
        <v>Prestar a la entidad, con plena autonomía técnica y administrativa, servicios profesionales especializados para apoyar a la Dirección de Ciencia en la elaboración de políticas, planes, instrumentos, proyectos, programas, estrategias y demás actividades de Ciencia, Tecnología e Innovación (CTeI), que se adelanten en el marco de las Ciencias Sociales.</v>
      </c>
      <c r="N128" s="12">
        <f>VLOOKUP(B128,'[1]EJECUCIÓN 2026'!$D:$CZ,37,FALSE)</f>
        <v>7956750</v>
      </c>
      <c r="O128" s="11">
        <f>VLOOKUP(B128,'[1]EJECUCIÓN 2026'!$D:$CZ,31,FALSE)</f>
        <v>46036</v>
      </c>
      <c r="P128" s="11">
        <f>VLOOKUP(B128,'[1]EJECUCIÓN 2026'!$D:$CZ,32,FALSE)</f>
        <v>46037</v>
      </c>
      <c r="Q128" s="11">
        <f>VLOOKUP(B128,'[1]EJECUCIÓN 2026'!$D:$CZ,33,FALSE)</f>
        <v>46217</v>
      </c>
      <c r="R128" s="10" t="str">
        <f>VLOOKUP(B128,'[1]EJECUCIÓN 2026'!$D:$CZ,95,FALSE)</f>
        <v>En Ejecucion</v>
      </c>
      <c r="S128" s="13" t="str">
        <f>VLOOKUP(B128,'[1]EJECUCIÓN 2026'!$D:$CZ,94,FALSE)</f>
        <v>https://community.secop.gov.co/Public/Tendering/OpportunityDetail/Index?noticeUID=CO1.NTC.9463231&amp;isFromPublicArea=True&amp;isModal=true&amp;asPopupView=true</v>
      </c>
    </row>
    <row r="129" spans="2:19" ht="72" x14ac:dyDescent="0.2">
      <c r="B129" s="8" t="s">
        <v>142</v>
      </c>
      <c r="C129" s="17" t="str">
        <f>VLOOKUP(B129,'[1]EJECUCIÓN 2026'!$D:$CZ,3,FALSE)</f>
        <v>Contrato de Prestacion De Servicios Profesionales</v>
      </c>
      <c r="D129" s="9" t="str">
        <f>VLOOKUP(B129,'[1]EJECUCIÓN 2026'!$D:$CZ,5,FALSE)</f>
        <v>VALENTINA ROJAS RUEDA</v>
      </c>
      <c r="E129" s="10" t="str">
        <f>VLOOKUP(B129,'[1]EJECUCIÓN 2026'!$D:$CZ,18,FALSE)</f>
        <v>COLOMBIA</v>
      </c>
      <c r="F129" s="10" t="str">
        <f>VLOOKUP(B129,'[1]EJECUCIÓN 2026'!$D:$CZ,17,FALSE)</f>
        <v>BOGOTA D.C.</v>
      </c>
      <c r="G129" s="10" t="str">
        <f>VLOOKUP(B129,'[1]EJECUCIÓN 2026'!$D:$CZ,15,FALSE)</f>
        <v>PROFESIONAL EN FINANZAS Y COMERCIO INTERNACIONAL</v>
      </c>
      <c r="H129" s="10" t="s">
        <v>339</v>
      </c>
      <c r="I129" s="10" t="str">
        <f>VLOOKUP(B129,'[1]EJECUCIÓN 2026'!$D:$CZ,27,FALSE)</f>
        <v>Dirección Administrativa y Financiera</v>
      </c>
      <c r="J129" s="15" t="s">
        <v>13</v>
      </c>
      <c r="K129" s="20">
        <v>6016258480</v>
      </c>
      <c r="L129" s="10" t="str">
        <f>VLOOKUP(B129,'[1]EJECUCIÓN 2026'!$D:$CZ,23,FALSE)</f>
        <v>Titulo profesional de 0 a 21 mas meses de experiencia profesional (Resolución 861 de 2025)</v>
      </c>
      <c r="M129" s="16" t="str">
        <f>VLOOKUP(B129,'[1]EJECUCIÓN 2026'!$D:$CZ,24,FALSE)</f>
        <v>EL/LA CONTRATISTA se obliga a prestar a la ENTIDAD, con plena autonomía, técnica y administrativa por sus propios medios, los servicios como profesional a la Dirección Administrativa y Financiera- Grupo Interno de Apoyo Financiero y Presupuestal, en las actividades derivadas de los ingresos presupuestales y de Tesorería del Ministerio de Ciencias, Tecnología e Innovación.</v>
      </c>
      <c r="N129" s="12">
        <f>VLOOKUP(B129,'[1]EJECUCIÓN 2026'!$D:$CZ,37,FALSE)</f>
        <v>4500000</v>
      </c>
      <c r="O129" s="11">
        <f>VLOOKUP(B129,'[1]EJECUCIÓN 2026'!$D:$CZ,31,FALSE)</f>
        <v>46035</v>
      </c>
      <c r="P129" s="11">
        <f>VLOOKUP(B129,'[1]EJECUCIÓN 2026'!$D:$CZ,32,FALSE)</f>
        <v>46036</v>
      </c>
      <c r="Q129" s="11">
        <f>VLOOKUP(B129,'[1]EJECUCIÓN 2026'!$D:$CZ,33,FALSE)</f>
        <v>46216</v>
      </c>
      <c r="R129" s="10" t="str">
        <f>VLOOKUP(B129,'[1]EJECUCIÓN 2026'!$D:$CZ,95,FALSE)</f>
        <v>En Ejecucion</v>
      </c>
      <c r="S129" s="13" t="str">
        <f>VLOOKUP(B129,'[1]EJECUCIÓN 2026'!$D:$CZ,94,FALSE)</f>
        <v>https://community.secop.gov.co/Public/Tendering/OpportunityDetail/Index?noticeUID=CO1.NTC.9472185&amp;isFromPublicArea=True&amp;isModal=true&amp;asPopupView=true</v>
      </c>
    </row>
    <row r="130" spans="2:19" ht="72" x14ac:dyDescent="0.2">
      <c r="B130" s="8" t="s">
        <v>143</v>
      </c>
      <c r="C130" s="17" t="str">
        <f>VLOOKUP(B130,'[1]EJECUCIÓN 2026'!$D:$CZ,3,FALSE)</f>
        <v>Contrato de Prestacion De Servicios Profesionales</v>
      </c>
      <c r="D130" s="9" t="str">
        <f>VLOOKUP(B130,'[1]EJECUCIÓN 2026'!$D:$CZ,5,FALSE)</f>
        <v>FABIAN ANDRES CORTES ORTIZ</v>
      </c>
      <c r="E130" s="10" t="str">
        <f>VLOOKUP(B130,'[1]EJECUCIÓN 2026'!$D:$CZ,18,FALSE)</f>
        <v>COLOMBIA</v>
      </c>
      <c r="F130" s="10" t="str">
        <f>VLOOKUP(B130,'[1]EJECUCIÓN 2026'!$D:$CZ,17,FALSE)</f>
        <v>FACATATIVA</v>
      </c>
      <c r="G130" s="10" t="str">
        <f>VLOOKUP(B130,'[1]EJECUCIÓN 2026'!$D:$CZ,15,FALSE)</f>
        <v>CONTADOR PUBLICO</v>
      </c>
      <c r="H130" s="10" t="s">
        <v>339</v>
      </c>
      <c r="I130" s="10" t="str">
        <f>VLOOKUP(B130,'[1]EJECUCIÓN 2026'!$D:$CZ,27,FALSE)</f>
        <v>Dirección Administrativa y Financiera</v>
      </c>
      <c r="J130" s="15" t="s">
        <v>13</v>
      </c>
      <c r="K130" s="20">
        <v>6016258480</v>
      </c>
      <c r="L130" s="10" t="str">
        <f>VLOOKUP(B130,'[1]EJECUCIÓN 2026'!$D:$CZ,23,FALSE)</f>
        <v>Titulo profesional + titulo especializacion de 22 meses de experiencia profesional a 32 meses de experiencia profesional (Resolución 861 de 2025)</v>
      </c>
      <c r="M130" s="16" t="str">
        <f>VLOOKUP(B130,'[1]EJECUCIÓN 2026'!$D:$CZ,24,FALSE)</f>
        <v>EL/LA CONTRATISTA se obliga a prestar sus servicios profesionales especializados a la ENTIDAD, con plena autonomía, técnica y administrativa por sus propios medios para la gestión de ejecución del procedimiento de central de cuentas del Ministerio de Ciencias, Tecnología e Innovación generadas con recursos del presupuesto general de la nación y sistema general de regalías.</v>
      </c>
      <c r="N130" s="12">
        <f>VLOOKUP(B130,'[1]EJECUCIÓN 2026'!$D:$CZ,37,FALSE)</f>
        <v>7790534</v>
      </c>
      <c r="O130" s="11">
        <f>VLOOKUP(B130,'[1]EJECUCIÓN 2026'!$D:$CZ,31,FALSE)</f>
        <v>46035</v>
      </c>
      <c r="P130" s="11">
        <f>VLOOKUP(B130,'[1]EJECUCIÓN 2026'!$D:$CZ,32,FALSE)</f>
        <v>46036</v>
      </c>
      <c r="Q130" s="11">
        <f>VLOOKUP(B130,'[1]EJECUCIÓN 2026'!$D:$CZ,33,FALSE)</f>
        <v>46216</v>
      </c>
      <c r="R130" s="10" t="str">
        <f>VLOOKUP(B130,'[1]EJECUCIÓN 2026'!$D:$CZ,95,FALSE)</f>
        <v>En Ejecucion</v>
      </c>
      <c r="S130" s="13" t="str">
        <f>VLOOKUP(B130,'[1]EJECUCIÓN 2026'!$D:$CZ,94,FALSE)</f>
        <v>https://community.secop.gov.co/Public/Tendering/OpportunityDetail/Index?noticeUID=CO1.NTC.9472147&amp;isFromPublicArea=True&amp;isModal=true&amp;asPopupView=true</v>
      </c>
    </row>
    <row r="131" spans="2:19" ht="96" x14ac:dyDescent="0.2">
      <c r="B131" s="8" t="s">
        <v>144</v>
      </c>
      <c r="C131" s="17" t="str">
        <f>VLOOKUP(B131,'[1]EJECUCIÓN 2026'!$D:$CZ,3,FALSE)</f>
        <v>Contrato de Prestacion De Servicios Profesionales</v>
      </c>
      <c r="D131" s="9" t="str">
        <f>VLOOKUP(B131,'[1]EJECUCIÓN 2026'!$D:$CZ,5,FALSE)</f>
        <v>KAREN NATALY MURCIA ZAPATA</v>
      </c>
      <c r="E131" s="10" t="str">
        <f>VLOOKUP(B131,'[1]EJECUCIÓN 2026'!$D:$CZ,18,FALSE)</f>
        <v>COLOMBIA</v>
      </c>
      <c r="F131" s="10" t="str">
        <f>VLOOKUP(B131,'[1]EJECUCIÓN 2026'!$D:$CZ,17,FALSE)</f>
        <v>BOGOTA D.C.</v>
      </c>
      <c r="G131" s="10" t="str">
        <f>VLOOKUP(B131,'[1]EJECUCIÓN 2026'!$D:$CZ,15,FALSE)</f>
        <v>BIOINGENIERO</v>
      </c>
      <c r="H131" s="10" t="s">
        <v>339</v>
      </c>
      <c r="I131" s="10" t="str">
        <f>VLOOKUP(B131,'[1]EJECUCIÓN 2026'!$D:$CZ,27,FALSE)</f>
        <v>Dirección de Ciencia</v>
      </c>
      <c r="J131" s="15" t="s">
        <v>13</v>
      </c>
      <c r="K131" s="20">
        <v>6016258480</v>
      </c>
      <c r="L131" s="10" t="str">
        <f>VLOOKUP(B131,'[1]EJECUCIÓN 2026'!$D:$CZ,23,FALSE)</f>
        <v>Titulo profesional + titulo especializacion de 22 meses de experiencia profesional a 32 meses de experiencia profesional (Resolución 861 de 2025)</v>
      </c>
      <c r="M131" s="16" t="str">
        <f>VLOOKUP(B131,'[1]EJECUCIÓN 2026'!$D:$CZ,24,FALSE)</f>
        <v>Prestar a la entidad con plena autonomía, técnica y administrativa servicios profesionales especializados para brindar apoyo, acompañamiento y soporte a la Dirección de Ciencia en las actividades relacionadas con el reconocimiento y medición de actividades y de producción de CTeI en el marco de la implementación del Modelo de Grupos de Investigación, Desarrollo Tecnológico o de innovación y de Reconocimiento de Investigadores del Sistema Nacional de Ciencia, Tecnología e Innovación - SNCCTel.</v>
      </c>
      <c r="N131" s="12">
        <f>VLOOKUP(B131,'[1]EJECUCIÓN 2026'!$D:$CZ,37,FALSE)</f>
        <v>7956750</v>
      </c>
      <c r="O131" s="11">
        <f>VLOOKUP(B131,'[1]EJECUCIÓN 2026'!$D:$CZ,31,FALSE)</f>
        <v>46036</v>
      </c>
      <c r="P131" s="11">
        <f>VLOOKUP(B131,'[1]EJECUCIÓN 2026'!$D:$CZ,32,FALSE)</f>
        <v>46042</v>
      </c>
      <c r="Q131" s="11">
        <f>VLOOKUP(B131,'[1]EJECUCIÓN 2026'!$D:$CZ,33,FALSE)</f>
        <v>46222</v>
      </c>
      <c r="R131" s="10" t="str">
        <f>VLOOKUP(B131,'[1]EJECUCIÓN 2026'!$D:$CZ,95,FALSE)</f>
        <v>En Ejecucion</v>
      </c>
      <c r="S131" s="13" t="str">
        <f>VLOOKUP(B131,'[1]EJECUCIÓN 2026'!$D:$CZ,94,FALSE)</f>
        <v>https://community.secop.gov.co/Public/Tendering/OpportunityDetail/Index?noticeUID=CO1.NTC.9464474&amp;isFromPublicArea=True&amp;isModal=true&amp;asPopupView=true</v>
      </c>
    </row>
    <row r="132" spans="2:19" ht="60" x14ac:dyDescent="0.2">
      <c r="B132" s="8" t="s">
        <v>145</v>
      </c>
      <c r="C132" s="17" t="str">
        <f>VLOOKUP(B132,'[1]EJECUCIÓN 2026'!$D:$CZ,3,FALSE)</f>
        <v>Contrato de Prestacion De Servicios Profesionales</v>
      </c>
      <c r="D132" s="9" t="str">
        <f>VLOOKUP(B132,'[1]EJECUCIÓN 2026'!$D:$CZ,5,FALSE)</f>
        <v>FELIPE MILLAN CHAPARRO</v>
      </c>
      <c r="E132" s="10" t="str">
        <f>VLOOKUP(B132,'[1]EJECUCIÓN 2026'!$D:$CZ,18,FALSE)</f>
        <v>COLOMBIA</v>
      </c>
      <c r="F132" s="10" t="str">
        <f>VLOOKUP(B132,'[1]EJECUCIÓN 2026'!$D:$CZ,17,FALSE)</f>
        <v>CALI</v>
      </c>
      <c r="G132" s="10" t="str">
        <f>VLOOKUP(B132,'[1]EJECUCIÓN 2026'!$D:$CZ,15,FALSE)</f>
        <v>PROFESIONAL EN MERCADEO Y NEGOCIOS INTERNACIONALES</v>
      </c>
      <c r="H132" s="10" t="s">
        <v>339</v>
      </c>
      <c r="I132" s="10" t="str">
        <f>VLOOKUP(B132,'[1]EJECUCIÓN 2026'!$D:$CZ,27,FALSE)</f>
        <v>Dirección de Ciencia</v>
      </c>
      <c r="J132" s="15" t="s">
        <v>13</v>
      </c>
      <c r="K132" s="20">
        <v>6016258480</v>
      </c>
      <c r="L132" s="10" t="str">
        <f>VLOOKUP(B132,'[1]EJECUCIÓN 2026'!$D:$CZ,23,FALSE)</f>
        <v>Titulo profesional + titulo especializacion de 22 meses de experiencia profesional a 32 meses de experiencia profesional (Resolución 861 de 2025)</v>
      </c>
      <c r="M132" s="16" t="str">
        <f>VLOOKUP(B132,'[1]EJECUCIÓN 2026'!$D:$CZ,24,FALSE)</f>
        <v>Prestar a la Entidad, con plena autonomía técnica y administrativa, servicios profesionales especializados para apoyar a la Dirección de Ciencia en la planeación, estructuración, seguimiento y control financiero de los recursos asignados al área, orientados al cumplimiento de los objetivos misionales.</v>
      </c>
      <c r="N132" s="12">
        <f>VLOOKUP(B132,'[1]EJECUCIÓN 2026'!$D:$CZ,37,FALSE)</f>
        <v>8755000</v>
      </c>
      <c r="O132" s="11">
        <f>VLOOKUP(B132,'[1]EJECUCIÓN 2026'!$D:$CZ,31,FALSE)</f>
        <v>46036</v>
      </c>
      <c r="P132" s="11">
        <f>VLOOKUP(B132,'[1]EJECUCIÓN 2026'!$D:$CZ,32,FALSE)</f>
        <v>46038</v>
      </c>
      <c r="Q132" s="11">
        <f>VLOOKUP(B132,'[1]EJECUCIÓN 2026'!$D:$CZ,33,FALSE)</f>
        <v>46218</v>
      </c>
      <c r="R132" s="10" t="str">
        <f>VLOOKUP(B132,'[1]EJECUCIÓN 2026'!$D:$CZ,95,FALSE)</f>
        <v>En Ejecucion</v>
      </c>
      <c r="S132" s="13" t="str">
        <f>VLOOKUP(B132,'[1]EJECUCIÓN 2026'!$D:$CZ,94,FALSE)</f>
        <v>https://community.secop.gov.co/Public/Tendering/OpportunityDetail/Index?noticeUID=CO1.NTC.9473431&amp;isFromPublicArea=True&amp;isModal=true&amp;asPopupView=true</v>
      </c>
    </row>
    <row r="133" spans="2:19" ht="84" x14ac:dyDescent="0.2">
      <c r="B133" s="8" t="s">
        <v>146</v>
      </c>
      <c r="C133" s="17" t="str">
        <f>VLOOKUP(B133,'[1]EJECUCIÓN 2026'!$D:$CZ,3,FALSE)</f>
        <v>Contrato de Prestacion De Servicios De Apoyo a La Gestion</v>
      </c>
      <c r="D133" s="9" t="str">
        <f>VLOOKUP(B133,'[1]EJECUCIÓN 2026'!$D:$CZ,5,FALSE)</f>
        <v>OSCAR FERNANDO AMAZO QUEVEDO</v>
      </c>
      <c r="E133" s="10" t="str">
        <f>VLOOKUP(B133,'[1]EJECUCIÓN 2026'!$D:$CZ,18,FALSE)</f>
        <v>COLOMBIA</v>
      </c>
      <c r="F133" s="10" t="str">
        <f>VLOOKUP(B133,'[1]EJECUCIÓN 2026'!$D:$CZ,17,FALSE)</f>
        <v>BOGOTA D.C.</v>
      </c>
      <c r="G133" s="10" t="str">
        <f>VLOOKUP(B133,'[1]EJECUCIÓN 2026'!$D:$CZ,15,FALSE)</f>
        <v>9 SEMESTRE DE CONTADURIA PUBLICA</v>
      </c>
      <c r="H133" s="10" t="s">
        <v>339</v>
      </c>
      <c r="I133" s="10" t="str">
        <f>VLOOKUP(B133,'[1]EJECUCIÓN 2026'!$D:$CZ,27,FALSE)</f>
        <v>Dirección Administrativa y Financiera</v>
      </c>
      <c r="J133" s="15" t="s">
        <v>13</v>
      </c>
      <c r="K133" s="20">
        <v>6016258480</v>
      </c>
      <c r="L133" s="10" t="str">
        <f>VLOOKUP(B133,'[1]EJECUCIÓN 2026'!$D:$CZ,23,FALSE)</f>
        <v>Titulo de tecnologo de 13 o mas meses de experiencia laboral (tecnico o tecnologo) o 36 meses de experiencia laboral relacionada (bachiller) (Resolución 861 de 2025)</v>
      </c>
      <c r="M133" s="16" t="str">
        <f>VLOOKUP(B133,'[1]EJECUCIÓN 2026'!$D:$CZ,24,FALSE)</f>
        <v>El/LA CONTRATISTA se obliga a prestar a la ENTIDAD, con plena autonomía, técnica y administrativa por sus propios medios, los servicios de apoyo a la gestión a la Dirección Administrativa y Financiera - GITAFyP en las actividades derivadas del procedimiento de viáticos, gastos de viaje y gastos de desplazamientos de las comisiones de los funcionarios y colaboradores del Ministerio de Ciencia, Tecnología e Innovación.</v>
      </c>
      <c r="N133" s="12">
        <f>VLOOKUP(B133,'[1]EJECUCIÓN 2026'!$D:$CZ,37,FALSE)</f>
        <v>3391629</v>
      </c>
      <c r="O133" s="11">
        <f>VLOOKUP(B133,'[1]EJECUCIÓN 2026'!$D:$CZ,31,FALSE)</f>
        <v>46035</v>
      </c>
      <c r="P133" s="11">
        <f>VLOOKUP(B133,'[1]EJECUCIÓN 2026'!$D:$CZ,32,FALSE)</f>
        <v>46042</v>
      </c>
      <c r="Q133" s="11">
        <f>VLOOKUP(B133,'[1]EJECUCIÓN 2026'!$D:$CZ,33,FALSE)</f>
        <v>46222</v>
      </c>
      <c r="R133" s="10" t="str">
        <f>VLOOKUP(B133,'[1]EJECUCIÓN 2026'!$D:$CZ,95,FALSE)</f>
        <v>En Ejecucion</v>
      </c>
      <c r="S133" s="13" t="str">
        <f>VLOOKUP(B133,'[1]EJECUCIÓN 2026'!$D:$CZ,94,FALSE)</f>
        <v>https://community.secop.gov.co/Public/Tendering/OpportunityDetail/Index?noticeUID=CO1.NTC.9472558&amp;isFromPublicArea=True&amp;isModal=true&amp;asPopupView=true</v>
      </c>
    </row>
    <row r="134" spans="2:19" ht="96" x14ac:dyDescent="0.2">
      <c r="B134" s="8" t="s">
        <v>147</v>
      </c>
      <c r="C134" s="17" t="str">
        <f>VLOOKUP(B134,'[1]EJECUCIÓN 2026'!$D:$CZ,3,FALSE)</f>
        <v>Contrato de Prestacion De Servicios Profesionales</v>
      </c>
      <c r="D134" s="9" t="str">
        <f>VLOOKUP(B134,'[1]EJECUCIÓN 2026'!$D:$CZ,5,FALSE)</f>
        <v>MARIA CATALINA ALVAREZ RAMIREZ</v>
      </c>
      <c r="E134" s="10" t="str">
        <f>VLOOKUP(B134,'[1]EJECUCIÓN 2026'!$D:$CZ,18,FALSE)</f>
        <v>COLOMBIA</v>
      </c>
      <c r="F134" s="10" t="str">
        <f>VLOOKUP(B134,'[1]EJECUCIÓN 2026'!$D:$CZ,17,FALSE)</f>
        <v>BOGOTA D.C.</v>
      </c>
      <c r="G134" s="10" t="str">
        <f>VLOOKUP(B134,'[1]EJECUCIÓN 2026'!$D:$CZ,15,FALSE)</f>
        <v>ABOGADO</v>
      </c>
      <c r="H134" s="10" t="s">
        <v>339</v>
      </c>
      <c r="I134" s="10" t="str">
        <f>VLOOKUP(B134,'[1]EJECUCIÓN 2026'!$D:$CZ,27,FALSE)</f>
        <v>Oficina Asesora Jurídica</v>
      </c>
      <c r="J134" s="15" t="s">
        <v>13</v>
      </c>
      <c r="K134" s="20">
        <v>6016258480</v>
      </c>
      <c r="L134" s="10" t="str">
        <f>VLOOKUP(B134,'[1]EJECUCIÓN 2026'!$D:$CZ,23,FALSE)</f>
        <v>Titulo profesional + titulo especializacion de 22 meses de experiencia profesional a 32 meses de experiencia profesional (Resolución 861 de 2025)</v>
      </c>
      <c r="M134" s="16" t="str">
        <f>VLOOKUP(B134,'[1]EJECUCIÓN 2026'!$D:$CZ,24,FALSE)</f>
        <v>LA CONTRATISTA se obliga a prestar a la ENTIDAD, con plena autonomía, técnica y administrativa, sus servicios profesionales especializados en la Oficina Asesora Jurídica del Ministerio de Ciencia, Tecnología e Innovación, brindando apoyo en la realización de estudios y análisis jurídicos para la depuración normativa de la entidad, proyectar respuestas a conceptos, actos administrativos, consultas legales y seguimiento a la agenda regulatoria del Ministerio.</v>
      </c>
      <c r="N134" s="12">
        <f>VLOOKUP(B134,'[1]EJECUCIÓN 2026'!$D:$CZ,37,FALSE)</f>
        <v>7797615</v>
      </c>
      <c r="O134" s="11">
        <f>VLOOKUP(B134,'[1]EJECUCIÓN 2026'!$D:$CZ,31,FALSE)</f>
        <v>46035</v>
      </c>
      <c r="P134" s="11">
        <f>VLOOKUP(B134,'[1]EJECUCIÓN 2026'!$D:$CZ,32,FALSE)</f>
        <v>46036</v>
      </c>
      <c r="Q134" s="11">
        <f>VLOOKUP(B134,'[1]EJECUCIÓN 2026'!$D:$CZ,33,FALSE)</f>
        <v>46216</v>
      </c>
      <c r="R134" s="10" t="str">
        <f>VLOOKUP(B134,'[1]EJECUCIÓN 2026'!$D:$CZ,95,FALSE)</f>
        <v>En Ejecucion</v>
      </c>
      <c r="S134" s="13" t="str">
        <f>VLOOKUP(B134,'[1]EJECUCIÓN 2026'!$D:$CZ,94,FALSE)</f>
        <v>https://community.secop.gov.co/Public/Tendering/OpportunityDetail/Index?noticeUID=CO1.NTC.9470024&amp;isFromPublicArea=True&amp;isModal=true&amp;asPopupView=true</v>
      </c>
    </row>
    <row r="135" spans="2:19" ht="84" x14ac:dyDescent="0.2">
      <c r="B135" s="8" t="s">
        <v>148</v>
      </c>
      <c r="C135" s="17" t="str">
        <f>VLOOKUP(B135,'[1]EJECUCIÓN 2026'!$D:$CZ,3,FALSE)</f>
        <v>Contrato de Prestacion De Servicios Profesionales</v>
      </c>
      <c r="D135" s="9" t="str">
        <f>VLOOKUP(B135,'[1]EJECUCIÓN 2026'!$D:$CZ,5,FALSE)</f>
        <v>JUAN CAMILO CEPEDA COLORADO</v>
      </c>
      <c r="E135" s="10" t="str">
        <f>VLOOKUP(B135,'[1]EJECUCIÓN 2026'!$D:$CZ,18,FALSE)</f>
        <v>COLOMBIA</v>
      </c>
      <c r="F135" s="10" t="str">
        <f>VLOOKUP(B135,'[1]EJECUCIÓN 2026'!$D:$CZ,17,FALSE)</f>
        <v xml:space="preserve">SANTAFE </v>
      </c>
      <c r="G135" s="10" t="str">
        <f>VLOOKUP(B135,'[1]EJECUCIÓN 2026'!$D:$CZ,15,FALSE)</f>
        <v>ABOGADO</v>
      </c>
      <c r="H135" s="10" t="s">
        <v>339</v>
      </c>
      <c r="I135" s="10" t="str">
        <f>VLOOKUP(B135,'[1]EJECUCIÓN 2026'!$D:$CZ,27,FALSE)</f>
        <v>Oficina Asesora Jurídica</v>
      </c>
      <c r="J135" s="15" t="s">
        <v>13</v>
      </c>
      <c r="K135" s="20">
        <v>6016258480</v>
      </c>
      <c r="L135" s="10" t="str">
        <f>VLOOKUP(B135,'[1]EJECUCIÓN 2026'!$D:$CZ,23,FALSE)</f>
        <v>Titulo profesional + titulo especializacion de 0 meses de experiencia profesional a 22 meses de experiencia profesional (Resolución 861 de 2025)</v>
      </c>
      <c r="M135" s="16" t="str">
        <f>VLOOKUP(B135,'[1]EJECUCIÓN 2026'!$D:$CZ,24,FALSE)</f>
        <v>El CONTRATISTA se obliga a prestar a la ENTIDAD con plena autonomía técnica y administrativa servicios profesionales especializados en la Oficina Asesora Jurídica del Ministerio de Ciencia, Tecnología e Innovación, brindando apoyo en realizar seguimiento y reporte del estado de procesos judiciales y extrajudiciales, gestionar el registro y reporte de procesos en el Sistema E-KOGUI y actualizar bases de datos de gestión jurídica.</v>
      </c>
      <c r="N135" s="12">
        <f>VLOOKUP(B135,'[1]EJECUCIÓN 2026'!$D:$CZ,37,FALSE)</f>
        <v>6695000</v>
      </c>
      <c r="O135" s="11">
        <f>VLOOKUP(B135,'[1]EJECUCIÓN 2026'!$D:$CZ,31,FALSE)</f>
        <v>46035</v>
      </c>
      <c r="P135" s="11">
        <f>VLOOKUP(B135,'[1]EJECUCIÓN 2026'!$D:$CZ,32,FALSE)</f>
        <v>46036</v>
      </c>
      <c r="Q135" s="11">
        <f>VLOOKUP(B135,'[1]EJECUCIÓN 2026'!$D:$CZ,33,FALSE)</f>
        <v>46216</v>
      </c>
      <c r="R135" s="10" t="str">
        <f>VLOOKUP(B135,'[1]EJECUCIÓN 2026'!$D:$CZ,95,FALSE)</f>
        <v>En Ejecucion</v>
      </c>
      <c r="S135" s="13" t="str">
        <f>VLOOKUP(B135,'[1]EJECUCIÓN 2026'!$D:$CZ,94,FALSE)</f>
        <v>https://community.secop.gov.co/Public/Tendering/OpportunityDetail/Index?noticeUID=CO1.NTC.9470027&amp;isFromPublicArea=True&amp;isModal=true&amp;asPopupView=true</v>
      </c>
    </row>
    <row r="136" spans="2:19" ht="72" x14ac:dyDescent="0.2">
      <c r="B136" s="8" t="s">
        <v>149</v>
      </c>
      <c r="C136" s="17" t="str">
        <f>VLOOKUP(B136,'[1]EJECUCIÓN 2026'!$D:$CZ,3,FALSE)</f>
        <v>Contrato de Prestacion De Servicios Profesionales</v>
      </c>
      <c r="D136" s="9" t="str">
        <f>VLOOKUP(B136,'[1]EJECUCIÓN 2026'!$D:$CZ,5,FALSE)</f>
        <v>PAULA ANDREA DUARTE CASTAÑO</v>
      </c>
      <c r="E136" s="10" t="str">
        <f>VLOOKUP(B136,'[1]EJECUCIÓN 2026'!$D:$CZ,18,FALSE)</f>
        <v>COLOMBIA</v>
      </c>
      <c r="F136" s="10" t="str">
        <f>VLOOKUP(B136,'[1]EJECUCIÓN 2026'!$D:$CZ,17,FALSE)</f>
        <v>BOGOTA D.C.</v>
      </c>
      <c r="G136" s="10" t="str">
        <f>VLOOKUP(B136,'[1]EJECUCIÓN 2026'!$D:$CZ,15,FALSE)</f>
        <v>ABOGADO</v>
      </c>
      <c r="H136" s="10" t="s">
        <v>339</v>
      </c>
      <c r="I136" s="10" t="str">
        <f>VLOOKUP(B136,'[1]EJECUCIÓN 2026'!$D:$CZ,27,FALSE)</f>
        <v>Oficina Asesora Jurídica</v>
      </c>
      <c r="J136" s="15" t="s">
        <v>13</v>
      </c>
      <c r="K136" s="20">
        <v>6016258480</v>
      </c>
      <c r="L136" s="10" t="str">
        <f>VLOOKUP(B136,'[1]EJECUCIÓN 2026'!$D:$CZ,23,FALSE)</f>
        <v>Titulo profesional + titulo especializacion de 22 meses de experiencia profesional a 32 meses de experiencia profesional (Resolución 861 de 2025)</v>
      </c>
      <c r="M136" s="16" t="str">
        <f>VLOOKUP(B136,'[1]EJECUCIÓN 2026'!$D:$CZ,24,FALSE)</f>
        <v>LA CONTRATISTA se obliga a prestar a la ENTIDAD, con plena autonomía, técnica y administrativa, sus servicios profesionales especializados en la Oficina Asesora Jurídica del Ministerio de Ciencia, Tecnología e Innovación, brindando apoyo en la gestión de cobro y/o acuerdos de pago de las acreencias a favor del Ministerio, así como, emitir conceptos jurídicos, atender consultas y peticiones.</v>
      </c>
      <c r="N136" s="12">
        <f>VLOOKUP(B136,'[1]EJECUCIÓN 2026'!$D:$CZ,37,FALSE)</f>
        <v>7797615</v>
      </c>
      <c r="O136" s="11">
        <f>VLOOKUP(B136,'[1]EJECUCIÓN 2026'!$D:$CZ,31,FALSE)</f>
        <v>46036</v>
      </c>
      <c r="P136" s="11">
        <f>VLOOKUP(B136,'[1]EJECUCIÓN 2026'!$D:$CZ,32,FALSE)</f>
        <v>46037</v>
      </c>
      <c r="Q136" s="11">
        <f>VLOOKUP(B136,'[1]EJECUCIÓN 2026'!$D:$CZ,33,FALSE)</f>
        <v>46217</v>
      </c>
      <c r="R136" s="10" t="str">
        <f>VLOOKUP(B136,'[1]EJECUCIÓN 2026'!$D:$CZ,95,FALSE)</f>
        <v>En Ejecucion</v>
      </c>
      <c r="S136" s="13" t="str">
        <f>VLOOKUP(B136,'[1]EJECUCIÓN 2026'!$D:$CZ,94,FALSE)</f>
        <v>https://community.secop.gov.co/Public/Tendering/OpportunityDetail/Index?noticeUID=CO1.NTC.9470029&amp;isFromPublicArea=True&amp;isModal=true&amp;asPopupView=true</v>
      </c>
    </row>
    <row r="137" spans="2:19" ht="96" x14ac:dyDescent="0.2">
      <c r="B137" s="8" t="s">
        <v>150</v>
      </c>
      <c r="C137" s="17" t="str">
        <f>VLOOKUP(B137,'[1]EJECUCIÓN 2026'!$D:$CZ,3,FALSE)</f>
        <v>Contrato de Prestacion De Servicios Profesionales</v>
      </c>
      <c r="D137" s="9" t="str">
        <f>VLOOKUP(B137,'[1]EJECUCIÓN 2026'!$D:$CZ,5,FALSE)</f>
        <v>FLOR ANGELICA ESPINOSA SANCHEZ</v>
      </c>
      <c r="E137" s="10" t="str">
        <f>VLOOKUP(B137,'[1]EJECUCIÓN 2026'!$D:$CZ,18,FALSE)</f>
        <v>COLOMBIA</v>
      </c>
      <c r="F137" s="10" t="str">
        <f>VLOOKUP(B137,'[1]EJECUCIÓN 2026'!$D:$CZ,17,FALSE)</f>
        <v>BOGOTA D.C.</v>
      </c>
      <c r="G137" s="10" t="str">
        <f>VLOOKUP(B137,'[1]EJECUCIÓN 2026'!$D:$CZ,15,FALSE)</f>
        <v>DERECHO</v>
      </c>
      <c r="H137" s="10" t="s">
        <v>339</v>
      </c>
      <c r="I137" s="10" t="str">
        <f>VLOOKUP(B137,'[1]EJECUCIÓN 2026'!$D:$CZ,27,FALSE)</f>
        <v>Oficina Asesora Jurídica</v>
      </c>
      <c r="J137" s="15" t="s">
        <v>13</v>
      </c>
      <c r="K137" s="20">
        <v>6016258480</v>
      </c>
      <c r="L137" s="10" t="str">
        <f>VLOOKUP(B137,'[1]EJECUCIÓN 2026'!$D:$CZ,23,FALSE)</f>
        <v>Titulo profesional + titulo especializacion de 22 meses de experiencia profesional a 32 meses de experiencia profesional (Resolución 861 de 2025)</v>
      </c>
      <c r="M137" s="16" t="str">
        <f>VLOOKUP(B137,'[1]EJECUCIÓN 2026'!$D:$CZ,24,FALSE)</f>
        <v>LA CONTRATISTA se obliga a prestar a la ENTIDAD con plena autonomía técnica y administrativa, servicios profesionales especializados en la Oficina Asesora Jurídica del Ministerio de Ciencia, Tecnología e Innovación, brindando apoyo en analizar y estudiar asuntos jurídicos asignados, proyectar respuestas a conceptos legales, actos administrativos, y revisar documentos de cooperación y memorandos de entendimiento en el ámbito de la competencia de la dependencia.</v>
      </c>
      <c r="N137" s="12">
        <f>VLOOKUP(B137,'[1]EJECUCIÓN 2026'!$D:$CZ,37,FALSE)</f>
        <v>7797615</v>
      </c>
      <c r="O137" s="11">
        <f>VLOOKUP(B137,'[1]EJECUCIÓN 2026'!$D:$CZ,31,FALSE)</f>
        <v>46035</v>
      </c>
      <c r="P137" s="11">
        <f>VLOOKUP(B137,'[1]EJECUCIÓN 2026'!$D:$CZ,32,FALSE)</f>
        <v>46036</v>
      </c>
      <c r="Q137" s="11">
        <f>VLOOKUP(B137,'[1]EJECUCIÓN 2026'!$D:$CZ,33,FALSE)</f>
        <v>46216</v>
      </c>
      <c r="R137" s="10" t="str">
        <f>VLOOKUP(B137,'[1]EJECUCIÓN 2026'!$D:$CZ,95,FALSE)</f>
        <v>En Ejecucion</v>
      </c>
      <c r="S137" s="13" t="str">
        <f>VLOOKUP(B137,'[1]EJECUCIÓN 2026'!$D:$CZ,94,FALSE)</f>
        <v>https://community.secop.gov.co/Public/Tendering/OpportunityDetail/Index?noticeUID=CO1.NTC.9470222&amp;isFromPublicArea=True&amp;isModal=true&amp;asPopupView=true</v>
      </c>
    </row>
    <row r="138" spans="2:19" ht="60" x14ac:dyDescent="0.2">
      <c r="B138" s="8" t="s">
        <v>151</v>
      </c>
      <c r="C138" s="17" t="str">
        <f>VLOOKUP(B138,'[1]EJECUCIÓN 2026'!$D:$CZ,3,FALSE)</f>
        <v>Contrato de Prestacion De Servicios Profesionales</v>
      </c>
      <c r="D138" s="9" t="str">
        <f>VLOOKUP(B138,'[1]EJECUCIÓN 2026'!$D:$CZ,5,FALSE)</f>
        <v>DARWIN ALBERTO PEREZ GUEVARA
CEDIDO A:
JUAN SANTIAGO CORTES GONZALEZ</v>
      </c>
      <c r="E138" s="10" t="str">
        <f>VLOOKUP(B138,'[1]EJECUCIÓN 2026'!$D:$CZ,18,FALSE)</f>
        <v>COLOMBIA</v>
      </c>
      <c r="F138" s="10" t="str">
        <f>VLOOKUP(B138,'[1]EJECUCIÓN 2026'!$D:$CZ,17,FALSE)</f>
        <v>COLON</v>
      </c>
      <c r="G138" s="10" t="str">
        <f>VLOOKUP(B138,'[1]EJECUCIÓN 2026'!$D:$CZ,15,FALSE)</f>
        <v>DOCTOR EN CIENCIAS - FISICA</v>
      </c>
      <c r="H138" s="10" t="s">
        <v>339</v>
      </c>
      <c r="I138" s="10" t="str">
        <f>VLOOKUP(B138,'[1]EJECUCIÓN 2026'!$D:$CZ,27,FALSE)</f>
        <v>Dirección de Ciencia</v>
      </c>
      <c r="J138" s="15" t="s">
        <v>13</v>
      </c>
      <c r="K138" s="20">
        <v>6016258480</v>
      </c>
      <c r="L138" s="10" t="str">
        <f>VLOOKUP(B138,'[1]EJECUCIÓN 2026'!$D:$CZ,23,FALSE)</f>
        <v>Titulo profesional + titulo especializacion de 22 meses de experiencia profesional a 32 meses de experiencia profesional (Resolución 861 de 2025)</v>
      </c>
      <c r="M138" s="16" t="str">
        <f>VLOOKUP(B138,'[1]EJECUCIÓN 2026'!$D:$CZ,24,FALSE)</f>
        <v>Prestar a la entidad con plena autonomía técnica y administrativa servicios profesionales especializados a la Dirección de Ciencia para apoyar las actividades de análisis de la producción científica y establecer dinámicas y tendencias, relacionadas de las actividades de CTeI.</v>
      </c>
      <c r="N138" s="12">
        <f>VLOOKUP(B138,'[1]EJECUCIÓN 2026'!$D:$CZ,37,FALSE)</f>
        <v>7956750</v>
      </c>
      <c r="O138" s="11">
        <f>VLOOKUP(B138,'[1]EJECUCIÓN 2026'!$D:$CZ,31,FALSE)</f>
        <v>46036</v>
      </c>
      <c r="P138" s="11">
        <f>VLOOKUP(B138,'[1]EJECUCIÓN 2026'!$D:$CZ,32,FALSE)</f>
        <v>46037</v>
      </c>
      <c r="Q138" s="11">
        <f>VLOOKUP(B138,'[1]EJECUCIÓN 2026'!$D:$CZ,33,FALSE)</f>
        <v>46217</v>
      </c>
      <c r="R138" s="10" t="str">
        <f>VLOOKUP(B138,'[1]EJECUCIÓN 2026'!$D:$CZ,95,FALSE)</f>
        <v>En Ejecucion</v>
      </c>
      <c r="S138" s="13" t="str">
        <f>VLOOKUP(B138,'[1]EJECUCIÓN 2026'!$D:$CZ,94,FALSE)</f>
        <v>https://community.secop.gov.co/Public/Tendering/OpportunityDetail/Index?noticeUID=CO1.NTC.9477947&amp;isFromPublicArea=True&amp;isModal=true&amp;asPopupView=true</v>
      </c>
    </row>
    <row r="139" spans="2:19" ht="72" x14ac:dyDescent="0.2">
      <c r="B139" s="8" t="s">
        <v>152</v>
      </c>
      <c r="C139" s="17" t="str">
        <f>VLOOKUP(B139,'[1]EJECUCIÓN 2026'!$D:$CZ,3,FALSE)</f>
        <v>Contrato de Prestacion De Servicios Profesionales</v>
      </c>
      <c r="D139" s="9" t="str">
        <f>VLOOKUP(B139,'[1]EJECUCIÓN 2026'!$D:$CZ,5,FALSE)</f>
        <v>MARIA ALEJANDRA CRISTANCHO MORA</v>
      </c>
      <c r="E139" s="10" t="str">
        <f>VLOOKUP(B139,'[1]EJECUCIÓN 2026'!$D:$CZ,18,FALSE)</f>
        <v>COLOMBIA</v>
      </c>
      <c r="F139" s="10" t="str">
        <f>VLOOKUP(B139,'[1]EJECUCIÓN 2026'!$D:$CZ,17,FALSE)</f>
        <v>BOGOTA D.C.</v>
      </c>
      <c r="G139" s="10" t="str">
        <f>VLOOKUP(B139,'[1]EJECUCIÓN 2026'!$D:$CZ,15,FALSE)</f>
        <v>COMUNICADOR SOCIAL	- POLITOLOGO</v>
      </c>
      <c r="H139" s="10" t="s">
        <v>339</v>
      </c>
      <c r="I139" s="10" t="str">
        <f>VLOOKUP(B139,'[1]EJECUCIÓN 2026'!$D:$CZ,27,FALSE)</f>
        <v>Dirección de Ciencia</v>
      </c>
      <c r="J139" s="15" t="s">
        <v>13</v>
      </c>
      <c r="K139" s="20">
        <v>6016258480</v>
      </c>
      <c r="L139" s="10" t="str">
        <f>VLOOKUP(B139,'[1]EJECUCIÓN 2026'!$D:$CZ,23,FALSE)</f>
        <v>Titulo profesional + titulo especializacion de 22 meses de experiencia profesional a 32 meses de experiencia profesional (Resolución 861 de 2025)</v>
      </c>
      <c r="M139" s="16" t="str">
        <f>VLOOKUP(B139,'[1]EJECUCIÓN 2026'!$D:$CZ,24,FALSE)</f>
        <v>Prestar servicios profesionales especializados a la Dirección de Ciencia, con plena autonomía técnica y administrativa, orientados a apoyar la estructuración, gestión y seguimiento de las actividades misionales en Ciencia, Tecnología e Innovación CTeI en especial en los procesos de planeación estratégica y fortalecimiento institucional, para el cumplimiento de los objetivos de la Dirección.</v>
      </c>
      <c r="N139" s="12">
        <f>VLOOKUP(B139,'[1]EJECUCIÓN 2026'!$D:$CZ,37,FALSE)</f>
        <v>9000000</v>
      </c>
      <c r="O139" s="11">
        <f>VLOOKUP(B139,'[1]EJECUCIÓN 2026'!$D:$CZ,31,FALSE)</f>
        <v>46044</v>
      </c>
      <c r="P139" s="11">
        <f>VLOOKUP(B139,'[1]EJECUCIÓN 2026'!$D:$CZ,32,FALSE)</f>
        <v>46045</v>
      </c>
      <c r="Q139" s="11">
        <f>VLOOKUP(B139,'[1]EJECUCIÓN 2026'!$D:$CZ,33,FALSE)</f>
        <v>46225</v>
      </c>
      <c r="R139" s="10" t="str">
        <f>VLOOKUP(B139,'[1]EJECUCIÓN 2026'!$D:$CZ,95,FALSE)</f>
        <v>En Ejecucion</v>
      </c>
      <c r="S139" s="13" t="str">
        <f>VLOOKUP(B139,'[1]EJECUCIÓN 2026'!$D:$CZ,94,FALSE)</f>
        <v>https://community.secop.gov.co/Public/Tendering/OpportunityDetail/Index?noticeUID=CO1.NTC.9676464&amp;isFromPublicArea=True&amp;isModal=true&amp;asPopupView=true</v>
      </c>
    </row>
    <row r="140" spans="2:19" ht="132" x14ac:dyDescent="0.2">
      <c r="B140" s="8" t="s">
        <v>153</v>
      </c>
      <c r="C140" s="17" t="str">
        <f>VLOOKUP(B140,'[1]EJECUCIÓN 2026'!$D:$CZ,3,FALSE)</f>
        <v>Contrato de Prestacion De Servicios Profesionales</v>
      </c>
      <c r="D140" s="9" t="str">
        <f>VLOOKUP(B140,'[1]EJECUCIÓN 2026'!$D:$CZ,5,FALSE)</f>
        <v>MAYRA ALEJANDRA LOPEZ MEJIA</v>
      </c>
      <c r="E140" s="10" t="str">
        <f>VLOOKUP(B140,'[1]EJECUCIÓN 2026'!$D:$CZ,18,FALSE)</f>
        <v>COLOMBIA</v>
      </c>
      <c r="F140" s="10" t="str">
        <f>VLOOKUP(B140,'[1]EJECUCIÓN 2026'!$D:$CZ,17,FALSE)</f>
        <v>BOGOTA D.C.</v>
      </c>
      <c r="G140" s="10" t="str">
        <f>VLOOKUP(B140,'[1]EJECUCIÓN 2026'!$D:$CZ,15,FALSE)</f>
        <v>TRABAJADOR (A) SOCIAL	
ABOGADO</v>
      </c>
      <c r="H140" s="10" t="s">
        <v>339</v>
      </c>
      <c r="I140" s="10" t="str">
        <f>VLOOKUP(B140,'[1]EJECUCIÓN 2026'!$D:$CZ,27,FALSE)</f>
        <v>Oficina Asesora de Planeación e Innovación Institucional</v>
      </c>
      <c r="J140" s="15" t="s">
        <v>13</v>
      </c>
      <c r="K140" s="20">
        <v>6016258480</v>
      </c>
      <c r="L140" s="10" t="str">
        <f>VLOOKUP(B140,'[1]EJECUCIÓN 2026'!$D:$CZ,23,FALSE)</f>
        <v>Titulo profesional + titulo especializacion de 0 meses de experiencia profesional a 22 meses de experiencia profesional (Resolución 861 de 2025)</v>
      </c>
      <c r="M140" s="16" t="str">
        <f>VLOOKUP(B140,'[1]EJECUCIÓN 2026'!$D:$CZ,24,FALSE)</f>
        <v>El contratista se obliga a prestar a la Entidad, con plena autonomía técnica y administrativa, los servicios profesionales especializados para apoyar jurídicamente a la Oficina Asesora de Planeación e Innovación Institucional en la implementación, fortalecimiento y seguimiento del Sistema Integrado de Gestión y del Modelo Integrado de Planeación y Gestión MIPG, incluyendo la revisión normativa, contractual y documental, el acompañamiento a los comités institucionales, la elaboración de informes  jurídicos, y el apoyo a los mecanismos y estrategias de Ciencia, Tecnología e Innovación – CTeI en el marco de la normativa vigente y las directrices institucionales.</v>
      </c>
      <c r="N140" s="12">
        <f>VLOOKUP(B140,'[1]EJECUCIÓN 2026'!$D:$CZ,37,FALSE)</f>
        <v>6365400</v>
      </c>
      <c r="O140" s="11">
        <f>VLOOKUP(B140,'[1]EJECUCIÓN 2026'!$D:$CZ,31,FALSE)</f>
        <v>46035</v>
      </c>
      <c r="P140" s="11">
        <f>VLOOKUP(B140,'[1]EJECUCIÓN 2026'!$D:$CZ,32,FALSE)</f>
        <v>46038</v>
      </c>
      <c r="Q140" s="11">
        <f>VLOOKUP(B140,'[1]EJECUCIÓN 2026'!$D:$CZ,33,FALSE)</f>
        <v>46218</v>
      </c>
      <c r="R140" s="10" t="str">
        <f>VLOOKUP(B140,'[1]EJECUCIÓN 2026'!$D:$CZ,95,FALSE)</f>
        <v>En Ejecucion</v>
      </c>
      <c r="S140" s="13" t="str">
        <f>VLOOKUP(B140,'[1]EJECUCIÓN 2026'!$D:$CZ,94,FALSE)</f>
        <v>https://community.secop.gov.co/Public/Tendering/OpportunityDetail/Index?noticeUID=CO1.NTC.9482462&amp;isFromPublicArea=True&amp;isModal=true&amp;asPopupView=true</v>
      </c>
    </row>
    <row r="141" spans="2:19" ht="108" x14ac:dyDescent="0.2">
      <c r="B141" s="8" t="s">
        <v>154</v>
      </c>
      <c r="C141" s="17" t="str">
        <f>VLOOKUP(B141,'[1]EJECUCIÓN 2026'!$D:$CZ,3,FALSE)</f>
        <v>Contrato de Prestacion De Servicios De Apoyo a La Gestion</v>
      </c>
      <c r="D141" s="9" t="str">
        <f>VLOOKUP(B141,'[1]EJECUCIÓN 2026'!$D:$CZ,5,FALSE)</f>
        <v>SERGIO SUAREZ ESPITIA
CEDIDO A:
LILIANA VACCA MORENO
CEDIDO A: 
ESPERANZA
CARRION RODRIGUEZ</v>
      </c>
      <c r="E141" s="10" t="str">
        <f>VLOOKUP(B141,'[1]EJECUCIÓN 2026'!$D:$CZ,18,FALSE)</f>
        <v>COLOMBIA</v>
      </c>
      <c r="F141" s="10" t="str">
        <f>VLOOKUP(B141,'[1]EJECUCIÓN 2026'!$D:$CZ,17,FALSE)</f>
        <v>BOGOTA D.C.</v>
      </c>
      <c r="G141" s="10" t="str">
        <f>VLOOKUP(B141,'[1]EJECUCIÓN 2026'!$D:$CZ,15,FALSE)</f>
        <v>ADMINISTRADOR DE EMPRESAS</v>
      </c>
      <c r="H141" s="10" t="s">
        <v>339</v>
      </c>
      <c r="I141" s="10" t="str">
        <f>VLOOKUP(B141,'[1]EJECUCIÓN 2026'!$D:$CZ,27,FALSE)</f>
        <v>Dirección Administrativa y Financiera</v>
      </c>
      <c r="J141" s="15" t="s">
        <v>13</v>
      </c>
      <c r="K141" s="20">
        <v>6016258480</v>
      </c>
      <c r="L141" s="10" t="str">
        <f>VLOOKUP(B141,'[1]EJECUCIÓN 2026'!$D:$CZ,23,FALSE)</f>
        <v>Titulo de tecnologo de 13 o mas meses de experiencia laboral (tecnico o tecnologo) o 36 meses de experiencia laboral relacionada (bachiller) (Resolución 861 de 2025)</v>
      </c>
      <c r="M141" s="16" t="str">
        <f>VLOOKUP(B141,'[1]EJECUCIÓN 2026'!$D:$CZ,24,FALSE)</f>
        <v>El/La CONTRATISTA se obliga a prestar a la ENTIDAD, con plena autonomía, técnica y
administrativa, los servicios de apoyo a la gestión en la gestión de las plataformas de
contratación pública y en los temas administrativos, operativos, logísticos y contractuales
del proceso de Gestión Administrativa a cargo del Grupo Interno de Trabajo de Apoyo
Logístico y Documental de la Dirección Administrativa y Financiera.</v>
      </c>
      <c r="N141" s="12">
        <f>VLOOKUP(B141,'[1]EJECUCIÓN 2026'!$D:$CZ,37,FALSE)</f>
        <v>3391629</v>
      </c>
      <c r="O141" s="11">
        <f>VLOOKUP(B141,'[1]EJECUCIÓN 2026'!$D:$CZ,31,FALSE)</f>
        <v>46035</v>
      </c>
      <c r="P141" s="11">
        <f>VLOOKUP(B141,'[1]EJECUCIÓN 2026'!$D:$CZ,32,FALSE)</f>
        <v>46036</v>
      </c>
      <c r="Q141" s="11">
        <f>VLOOKUP(B141,'[1]EJECUCIÓN 2026'!$D:$CZ,33,FALSE)</f>
        <v>46216</v>
      </c>
      <c r="R141" s="10" t="str">
        <f>VLOOKUP(B141,'[1]EJECUCIÓN 2026'!$D:$CZ,95,FALSE)</f>
        <v>En Ejecucion</v>
      </c>
      <c r="S141" s="13" t="str">
        <f>VLOOKUP(B141,'[1]EJECUCIÓN 2026'!$D:$CZ,94,FALSE)</f>
        <v>https://community.secop.gov.co/Public/Tendering/OpportunityDetail/Index?noticeUID=CO1.NTC.9486643&amp;isFromPublicArea=True&amp;isModal=true&amp;asPopupView=true</v>
      </c>
    </row>
    <row r="142" spans="2:19" ht="60" x14ac:dyDescent="0.2">
      <c r="B142" s="8" t="s">
        <v>155</v>
      </c>
      <c r="C142" s="17" t="str">
        <f>VLOOKUP(B142,'[1]EJECUCIÓN 2026'!$D:$CZ,3,FALSE)</f>
        <v>Contrato de Prestacion De Servicios Profesionales</v>
      </c>
      <c r="D142" s="9" t="str">
        <f>VLOOKUP(B142,'[1]EJECUCIÓN 2026'!$D:$CZ,5,FALSE)</f>
        <v>EDNA ROCIO ZEA CHAUTA</v>
      </c>
      <c r="E142" s="10" t="str">
        <f>VLOOKUP(B142,'[1]EJECUCIÓN 2026'!$D:$CZ,18,FALSE)</f>
        <v>COLOMBIA</v>
      </c>
      <c r="F142" s="10" t="str">
        <f>VLOOKUP(B142,'[1]EJECUCIÓN 2026'!$D:$CZ,17,FALSE)</f>
        <v>BOGOTA D.C.</v>
      </c>
      <c r="G142" s="10" t="str">
        <f>VLOOKUP(B142,'[1]EJECUCIÓN 2026'!$D:$CZ,15,FALSE)</f>
        <v>CONTADOR PUBLICO</v>
      </c>
      <c r="H142" s="10" t="s">
        <v>339</v>
      </c>
      <c r="I142" s="10" t="str">
        <f>VLOOKUP(B142,'[1]EJECUCIÓN 2026'!$D:$CZ,27,FALSE)</f>
        <v>Dirección Administrativa y Financiera</v>
      </c>
      <c r="J142" s="15" t="s">
        <v>13</v>
      </c>
      <c r="K142" s="20">
        <v>6016258480</v>
      </c>
      <c r="L142" s="10" t="str">
        <f>VLOOKUP(B142,'[1]EJECUCIÓN 2026'!$D:$CZ,23,FALSE)</f>
        <v>Titulo profesional + titulo especializacion de 0 meses de experiencia profesional a 22 meses de experiencia profesional (Resolución 861 de 2025)</v>
      </c>
      <c r="M142" s="16" t="str">
        <f>VLOOKUP(B142,'[1]EJECUCIÓN 2026'!$D:$CZ,24,FALSE)</f>
        <v>EL/LA CONTRATISTA se obliga a prestar a la entidad, con plena autonomía técnica y administrativa, sus servicios profesionales especializados en la gestión contable y de cartera de la Dirección Administrativa y Financiera del Ministerio de Ciencias Tecnología e Innovación.</v>
      </c>
      <c r="N142" s="12">
        <f>VLOOKUP(B142,'[1]EJECUCIÓN 2026'!$D:$CZ,37,FALSE)</f>
        <v>6365400</v>
      </c>
      <c r="O142" s="11">
        <f>VLOOKUP(B142,'[1]EJECUCIÓN 2026'!$D:$CZ,31,FALSE)</f>
        <v>46035</v>
      </c>
      <c r="P142" s="11">
        <f>VLOOKUP(B142,'[1]EJECUCIÓN 2026'!$D:$CZ,32,FALSE)</f>
        <v>46036</v>
      </c>
      <c r="Q142" s="11">
        <f>VLOOKUP(B142,'[1]EJECUCIÓN 2026'!$D:$CZ,33,FALSE)</f>
        <v>46216</v>
      </c>
      <c r="R142" s="10" t="str">
        <f>VLOOKUP(B142,'[1]EJECUCIÓN 2026'!$D:$CZ,95,FALSE)</f>
        <v>En Ejecucion</v>
      </c>
      <c r="S142" s="13" t="str">
        <f>VLOOKUP(B142,'[1]EJECUCIÓN 2026'!$D:$CZ,94,FALSE)</f>
        <v>https://community.secop.gov.co/Public/Tendering/OpportunityDetail/Index?noticeUID=CO1.NTC.9489454&amp;isFromPublicArea=True&amp;isModal=true&amp;asPopupView=true</v>
      </c>
    </row>
    <row r="143" spans="2:19" ht="96" x14ac:dyDescent="0.2">
      <c r="B143" s="8" t="s">
        <v>156</v>
      </c>
      <c r="C143" s="17" t="str">
        <f>VLOOKUP(B143,'[1]EJECUCIÓN 2026'!$D:$CZ,3,FALSE)</f>
        <v>Contrato de Prestacion De Servicios Profesionales</v>
      </c>
      <c r="D143" s="9" t="str">
        <f>VLOOKUP(B143,'[1]EJECUCIÓN 2026'!$D:$CZ,5,FALSE)</f>
        <v>CARLOS ANDRES VARGAS VARGAS</v>
      </c>
      <c r="E143" s="10" t="str">
        <f>VLOOKUP(B143,'[1]EJECUCIÓN 2026'!$D:$CZ,18,FALSE)</f>
        <v>COLOMBIA</v>
      </c>
      <c r="F143" s="10" t="str">
        <f>VLOOKUP(B143,'[1]EJECUCIÓN 2026'!$D:$CZ,17,FALSE)</f>
        <v>BOGOTA D.C.</v>
      </c>
      <c r="G143" s="10" t="str">
        <f>VLOOKUP(B143,'[1]EJECUCIÓN 2026'!$D:$CZ,15,FALSE)</f>
        <v>ABOGADO</v>
      </c>
      <c r="H143" s="10" t="s">
        <v>339</v>
      </c>
      <c r="I143" s="10" t="str">
        <f>VLOOKUP(B143,'[1]EJECUCIÓN 2026'!$D:$CZ,27,FALSE)</f>
        <v>Oficina Asesora Jurídica</v>
      </c>
      <c r="J143" s="15" t="s">
        <v>13</v>
      </c>
      <c r="K143" s="20">
        <v>6016258480</v>
      </c>
      <c r="L143" s="10" t="str">
        <f>VLOOKUP(B143,'[1]EJECUCIÓN 2026'!$D:$CZ,23,FALSE)</f>
        <v>Titulo profesional + titulo especializacion de 33 o mas meses de experiencia profesional (Resolución 861 de 2025)</v>
      </c>
      <c r="M143" s="16" t="str">
        <f>VLOOKUP(B143,'[1]EJECUCIÓN 2026'!$D:$CZ,24,FALSE)</f>
        <v>EL CONTRATISTA se obliga a prestar a la ENTIDAD, con plena autonomía, técnica y administrativa, sus servicios profesionales especializados en la Oficina Asesora Jurídica, para ejercer la vigilancia judicial y/o extrajudicial en el territorio nacional, de los procesos a cargo del Ministerio de Ciencia Tecnología e Innovación, así como, emitir conceptos jurídicos, atender consultas y peticiones, de conformidad con las funciones atribuidas en el marco de las competencias de la dependencia</v>
      </c>
      <c r="N143" s="12">
        <f>VLOOKUP(B143,'[1]EJECUCIÓN 2026'!$D:$CZ,37,FALSE)</f>
        <v>9270000</v>
      </c>
      <c r="O143" s="11">
        <f>VLOOKUP(B143,'[1]EJECUCIÓN 2026'!$D:$CZ,31,FALSE)</f>
        <v>46035</v>
      </c>
      <c r="P143" s="11">
        <f>VLOOKUP(B143,'[1]EJECUCIÓN 2026'!$D:$CZ,32,FALSE)</f>
        <v>46038</v>
      </c>
      <c r="Q143" s="11">
        <f>VLOOKUP(B143,'[1]EJECUCIÓN 2026'!$D:$CZ,33,FALSE)</f>
        <v>46218</v>
      </c>
      <c r="R143" s="10" t="str">
        <f>VLOOKUP(B143,'[1]EJECUCIÓN 2026'!$D:$CZ,95,FALSE)</f>
        <v>En Ejecucion</v>
      </c>
      <c r="S143" s="13" t="str">
        <f>VLOOKUP(B143,'[1]EJECUCIÓN 2026'!$D:$CZ,94,FALSE)</f>
        <v>https://community.secop.gov.co/Public/Tendering/OpportunityDetail/Index?noticeUID=CO1.NTC.9484895&amp;isFromPublicArea=True&amp;isModal=true&amp;asPopupView=true</v>
      </c>
    </row>
    <row r="144" spans="2:19" ht="96" x14ac:dyDescent="0.2">
      <c r="B144" s="8" t="s">
        <v>157</v>
      </c>
      <c r="C144" s="17" t="str">
        <f>VLOOKUP(B144,'[1]EJECUCIÓN 2026'!$D:$CZ,3,FALSE)</f>
        <v>Contrato de Prestacion De Servicios Profesionales</v>
      </c>
      <c r="D144" s="9" t="str">
        <f>VLOOKUP(B144,'[1]EJECUCIÓN 2026'!$D:$CZ,5,FALSE)</f>
        <v>JHOJAN SEBASTIAN HERREÑO FRAILE</v>
      </c>
      <c r="E144" s="10" t="str">
        <f>VLOOKUP(B144,'[1]EJECUCIÓN 2026'!$D:$CZ,18,FALSE)</f>
        <v>COLOMBIA</v>
      </c>
      <c r="F144" s="10" t="str">
        <f>VLOOKUP(B144,'[1]EJECUCIÓN 2026'!$D:$CZ,17,FALSE)</f>
        <v>BOGOTA D.C.</v>
      </c>
      <c r="G144" s="10" t="str">
        <f>VLOOKUP(B144,'[1]EJECUCIÓN 2026'!$D:$CZ,15,FALSE)</f>
        <v>PROFESIONAL EN ADMINISTRACION Y FINANZAS</v>
      </c>
      <c r="H144" s="10" t="s">
        <v>339</v>
      </c>
      <c r="I144" s="10" t="str">
        <f>VLOOKUP(B144,'[1]EJECUCIÓN 2026'!$D:$CZ,27,FALSE)</f>
        <v>Oficina Asesora de Planeación e Innovación Institucional</v>
      </c>
      <c r="J144" s="15" t="s">
        <v>13</v>
      </c>
      <c r="K144" s="20">
        <v>6016258480</v>
      </c>
      <c r="L144" s="10" t="str">
        <f>VLOOKUP(B144,'[1]EJECUCIÓN 2026'!$D:$CZ,23,FALSE)</f>
        <v>Titulo profesional + titulo especializacion de 22 meses de experiencia profesional a 32 meses de experiencia profesional (Resolución 861 de 2025)</v>
      </c>
      <c r="M144" s="16" t="str">
        <f>VLOOKUP(B144,'[1]EJECUCIÓN 2026'!$D:$CZ,24,FALSE)</f>
        <v>El contratista, con plena autonomía técnica y administrativa, se obliga a prestar servicios profesionales especializados para apoyar a la Oficina Asesora de Planeación e Innovación Institucional en el fortalecimiento de la gestión presupuestal y programática de los proyectos de inversión del Ministerio, en concordancia con los lineamientos estratégicos institucionales y las disposiciones normativas vigentes en materia de planeación, presupuesto y finanzas públicas.</v>
      </c>
      <c r="N144" s="12">
        <f>VLOOKUP(B144,'[1]EJECUCIÓN 2026'!$D:$CZ,37,FALSE)</f>
        <v>9017650</v>
      </c>
      <c r="O144" s="11">
        <f>VLOOKUP(B144,'[1]EJECUCIÓN 2026'!$D:$CZ,31,FALSE)</f>
        <v>46035</v>
      </c>
      <c r="P144" s="11">
        <f>VLOOKUP(B144,'[1]EJECUCIÓN 2026'!$D:$CZ,32,FALSE)</f>
        <v>46038</v>
      </c>
      <c r="Q144" s="11">
        <f>VLOOKUP(B144,'[1]EJECUCIÓN 2026'!$D:$CZ,33,FALSE)</f>
        <v>46218</v>
      </c>
      <c r="R144" s="10" t="str">
        <f>VLOOKUP(B144,'[1]EJECUCIÓN 2026'!$D:$CZ,95,FALSE)</f>
        <v>En Ejecucion</v>
      </c>
      <c r="S144" s="13" t="str">
        <f>VLOOKUP(B144,'[1]EJECUCIÓN 2026'!$D:$CZ,94,FALSE)</f>
        <v>https://community.secop.gov.co/Public/Tendering/OpportunityDetail/Index?noticeUID=CO1.NTC.9490609&amp;isFromPublicArea=True&amp;isModal=true&amp;asPopupView=true</v>
      </c>
    </row>
    <row r="145" spans="2:19" ht="96" x14ac:dyDescent="0.2">
      <c r="B145" s="8" t="s">
        <v>158</v>
      </c>
      <c r="C145" s="17" t="str">
        <f>VLOOKUP(B145,'[1]EJECUCIÓN 2026'!$D:$CZ,3,FALSE)</f>
        <v>Contrato de Prestacion De Servicios Profesionales</v>
      </c>
      <c r="D145" s="9" t="str">
        <f>VLOOKUP(B145,'[1]EJECUCIÓN 2026'!$D:$CZ,5,FALSE)</f>
        <v>MONICA CAROLINA SOTO TAMAYO</v>
      </c>
      <c r="E145" s="10" t="str">
        <f>VLOOKUP(B145,'[1]EJECUCIÓN 2026'!$D:$CZ,18,FALSE)</f>
        <v>COLOMBIA</v>
      </c>
      <c r="F145" s="10" t="str">
        <f>VLOOKUP(B145,'[1]EJECUCIÓN 2026'!$D:$CZ,17,FALSE)</f>
        <v>BOGOTA D.C.</v>
      </c>
      <c r="G145" s="10" t="str">
        <f>VLOOKUP(B145,'[1]EJECUCIÓN 2026'!$D:$CZ,15,FALSE)</f>
        <v>INGENIERO AMBIENTAL</v>
      </c>
      <c r="H145" s="10" t="s">
        <v>339</v>
      </c>
      <c r="I145" s="10" t="str">
        <f>VLOOKUP(B145,'[1]EJECUCIÓN 2026'!$D:$CZ,27,FALSE)</f>
        <v>Dirección de Ciencia</v>
      </c>
      <c r="J145" s="15" t="s">
        <v>13</v>
      </c>
      <c r="K145" s="20">
        <v>6016258480</v>
      </c>
      <c r="L145" s="10" t="str">
        <f>VLOOKUP(B145,'[1]EJECUCIÓN 2026'!$D:$CZ,23,FALSE)</f>
        <v>Titulo profesional + titulo especializacion de 22 meses de experiencia profesional a 32 meses de experiencia profesional (Resolución 861 de 2025)</v>
      </c>
      <c r="M145" s="16" t="str">
        <f>VLOOKUP(B145,'[1]EJECUCIÓN 2026'!$D:$CZ,24,FALSE)</f>
        <v>Prestar a la entidad, con plena autonomía técnica y administrativa, servicios profesionales especializados para apoyar a la Dirección de Ciencia en la formulación y desarrollo de políticas, planes, instrumentos, proyectos, programas, estrategias y demás actividades de Ciencia, Tecnología e Innovación (CTeI), que se adelanten en el marco del Reto Institucional de Bioeconomía, Ecosistemas Naturales y Territorios Sostenibles, desde la Dirección de Ciencia, en el l foco de Biotecnología, Bioeconomía y Medio Ambiente.</v>
      </c>
      <c r="N145" s="12">
        <f>VLOOKUP(B145,'[1]EJECUCIÓN 2026'!$D:$CZ,37,FALSE)</f>
        <v>7956750</v>
      </c>
      <c r="O145" s="11">
        <f>VLOOKUP(B145,'[1]EJECUCIÓN 2026'!$D:$CZ,31,FALSE)</f>
        <v>46036</v>
      </c>
      <c r="P145" s="11">
        <f>VLOOKUP(B145,'[1]EJECUCIÓN 2026'!$D:$CZ,32,FALSE)</f>
        <v>46041</v>
      </c>
      <c r="Q145" s="11">
        <f>VLOOKUP(B145,'[1]EJECUCIÓN 2026'!$D:$CZ,33,FALSE)</f>
        <v>46221</v>
      </c>
      <c r="R145" s="10" t="str">
        <f>VLOOKUP(B145,'[1]EJECUCIÓN 2026'!$D:$CZ,95,FALSE)</f>
        <v>En Ejecucion</v>
      </c>
      <c r="S145" s="13" t="str">
        <f>VLOOKUP(B145,'[1]EJECUCIÓN 2026'!$D:$CZ,94,FALSE)</f>
        <v>https://community.secop.gov.co/Public/Tendering/OpportunityDetail/Index?noticeUID=CO1.NTC.9498356&amp;isFromPublicArea=True&amp;isModal=true&amp;asPopupView=true</v>
      </c>
    </row>
    <row r="146" spans="2:19" ht="84" x14ac:dyDescent="0.2">
      <c r="B146" s="8" t="s">
        <v>159</v>
      </c>
      <c r="C146" s="17" t="str">
        <f>VLOOKUP(B146,'[1]EJECUCIÓN 2026'!$D:$CZ,3,FALSE)</f>
        <v>Contrato de Prestacion De Servicios Profesionales</v>
      </c>
      <c r="D146" s="9" t="str">
        <f>VLOOKUP(B146,'[1]EJECUCIÓN 2026'!$D:$CZ,5,FALSE)</f>
        <v>JENNYFER SULAY GONZALEZ CORDOBA
CEDIDO A:
ROJAS ROCHA ROCIO DEL PILAR</v>
      </c>
      <c r="E146" s="10" t="str">
        <f>VLOOKUP(B146,'[1]EJECUCIÓN 2026'!$D:$CZ,18,FALSE)</f>
        <v>COLOMBIA</v>
      </c>
      <c r="F146" s="10" t="str">
        <f>VLOOKUP(B146,'[1]EJECUCIÓN 2026'!$D:$CZ,17,FALSE)</f>
        <v>CHIQUINQUIRA</v>
      </c>
      <c r="G146" s="10" t="str">
        <f>VLOOKUP(B146,'[1]EJECUCIÓN 2026'!$D:$CZ,15,FALSE)</f>
        <v>ABOGADO</v>
      </c>
      <c r="H146" s="10" t="s">
        <v>339</v>
      </c>
      <c r="I146" s="10" t="str">
        <f>VLOOKUP(B146,'[1]EJECUCIÓN 2026'!$D:$CZ,27,FALSE)</f>
        <v>Dirección de Talento Humano</v>
      </c>
      <c r="J146" s="15" t="s">
        <v>13</v>
      </c>
      <c r="K146" s="20">
        <v>6016258480</v>
      </c>
      <c r="L146" s="10" t="str">
        <f>VLOOKUP(B146,'[1]EJECUCIÓN 2026'!$D:$CZ,23,FALSE)</f>
        <v>Titulo profesional + titulo especializacion de 22 meses de experiencia profesional a 32 meses de experiencia profesional (Resolución 861 de 2025)</v>
      </c>
      <c r="M146" s="16" t="str">
        <f>VLOOKUP(B146,'[1]EJECUCIÓN 2026'!$D:$CZ,24,FALSE)</f>
        <v>EL CONTRATISTA se obliga a prestar a la ENTIDAD con plena autonomía técnica y administrativa, los servicios profesionales especializados a la Dirección de Talento Humano para brindar apoyo, acompañamiento, soporte y articulación jurídica en todos los procesos y trámites relacionados con la gestión de Talento Humano de la Entidad, de conformidad con los procesos y los procedimientos definidos por el Ministerio y las normas que regulan la materia.</v>
      </c>
      <c r="N146" s="12">
        <f>VLOOKUP(B146,'[1]EJECUCIÓN 2026'!$D:$CZ,37,FALSE)</f>
        <v>7725000</v>
      </c>
      <c r="O146" s="11">
        <f>VLOOKUP(B146,'[1]EJECUCIÓN 2026'!$D:$CZ,31,FALSE)</f>
        <v>46035</v>
      </c>
      <c r="P146" s="11">
        <f>VLOOKUP(B146,'[1]EJECUCIÓN 2026'!$D:$CZ,32,FALSE)</f>
        <v>46037</v>
      </c>
      <c r="Q146" s="11">
        <f>VLOOKUP(B146,'[1]EJECUCIÓN 2026'!$D:$CZ,33,FALSE)</f>
        <v>46217</v>
      </c>
      <c r="R146" s="10" t="str">
        <f>VLOOKUP(B146,'[1]EJECUCIÓN 2026'!$D:$CZ,95,FALSE)</f>
        <v>En Ejecucion</v>
      </c>
      <c r="S146" s="13" t="str">
        <f>VLOOKUP(B146,'[1]EJECUCIÓN 2026'!$D:$CZ,94,FALSE)</f>
        <v>https://community.secop.gov.co/Public/Tendering/OpportunityDetail/Index?noticeUID=CO1.NTC.9495364&amp;isFromPublicArea=True&amp;isModal=true&amp;asPopupView=true</v>
      </c>
    </row>
    <row r="147" spans="2:19" ht="84" x14ac:dyDescent="0.2">
      <c r="B147" s="8" t="s">
        <v>160</v>
      </c>
      <c r="C147" s="17" t="str">
        <f>VLOOKUP(B147,'[1]EJECUCIÓN 2026'!$D:$CZ,3,FALSE)</f>
        <v>Contrato de Prestacion De Servicios Profesionales</v>
      </c>
      <c r="D147" s="9" t="str">
        <f>VLOOKUP(B147,'[1]EJECUCIÓN 2026'!$D:$CZ,5,FALSE)</f>
        <v>JUAN JOSE GALEANO HERMOSA</v>
      </c>
      <c r="E147" s="10" t="str">
        <f>VLOOKUP(B147,'[1]EJECUCIÓN 2026'!$D:$CZ,18,FALSE)</f>
        <v>COLOMBIA</v>
      </c>
      <c r="F147" s="10" t="str">
        <f>VLOOKUP(B147,'[1]EJECUCIÓN 2026'!$D:$CZ,17,FALSE)</f>
        <v>BOGOTA D.C.</v>
      </c>
      <c r="G147" s="10" t="str">
        <f>VLOOKUP(B147,'[1]EJECUCIÓN 2026'!$D:$CZ,15,FALSE)</f>
        <v>ECONOMISTA</v>
      </c>
      <c r="H147" s="10" t="s">
        <v>339</v>
      </c>
      <c r="I147" s="10" t="str">
        <f>VLOOKUP(B147,'[1]EJECUCIÓN 2026'!$D:$CZ,27,FALSE)</f>
        <v>Dirección de Ciencia</v>
      </c>
      <c r="J147" s="15" t="s">
        <v>13</v>
      </c>
      <c r="K147" s="20">
        <v>6016258480</v>
      </c>
      <c r="L147" s="10" t="str">
        <f>VLOOKUP(B147,'[1]EJECUCIÓN 2026'!$D:$CZ,23,FALSE)</f>
        <v>Titulo profesional + titulo especializacion de 22 meses de experiencia profesional a 32 meses de experiencia profesional (Resolución 861 de 2025)</v>
      </c>
      <c r="M147" s="16" t="str">
        <f>VLOOKUP(B147,'[1]EJECUCIÓN 2026'!$D:$CZ,24,FALSE)</f>
        <v>Prestar a la entidad, con plena autonomía, técnica y administrativa, los servicios profesionales especializados para brindar apoyo, acompañamiento y soporte a la Dirección Ciencia en las actividades relacionadas con el reconocimiento y medición de actividades y de producción de CTeI en el marco de la implementación de modelos cienciométricos de publicaciones indexadas, pares evaluadores y centros de investigación.</v>
      </c>
      <c r="N147" s="12">
        <f>VLOOKUP(B147,'[1]EJECUCIÓN 2026'!$D:$CZ,37,FALSE)</f>
        <v>7956750</v>
      </c>
      <c r="O147" s="11">
        <f>VLOOKUP(B147,'[1]EJECUCIÓN 2026'!$D:$CZ,31,FALSE)</f>
        <v>46036</v>
      </c>
      <c r="P147" s="11">
        <f>VLOOKUP(B147,'[1]EJECUCIÓN 2026'!$D:$CZ,32,FALSE)</f>
        <v>46043</v>
      </c>
      <c r="Q147" s="11">
        <f>VLOOKUP(B147,'[1]EJECUCIÓN 2026'!$D:$CZ,33,FALSE)</f>
        <v>46223</v>
      </c>
      <c r="R147" s="10" t="str">
        <f>VLOOKUP(B147,'[1]EJECUCIÓN 2026'!$D:$CZ,95,FALSE)</f>
        <v>En Ejecucion</v>
      </c>
      <c r="S147" s="13" t="str">
        <f>VLOOKUP(B147,'[1]EJECUCIÓN 2026'!$D:$CZ,94,FALSE)</f>
        <v>https://community.secop.gov.co/Public/Tendering/OpportunityDetail/Index?noticeUID=CO1.NTC.9497377&amp;isFromPublicArea=True&amp;isModal=true&amp;asPopupView=true</v>
      </c>
    </row>
    <row r="148" spans="2:19" ht="72" x14ac:dyDescent="0.2">
      <c r="B148" s="8" t="s">
        <v>161</v>
      </c>
      <c r="C148" s="17" t="str">
        <f>VLOOKUP(B148,'[1]EJECUCIÓN 2026'!$D:$CZ,3,FALSE)</f>
        <v>Contrato de Prestacion De Servicios Profesionales</v>
      </c>
      <c r="D148" s="9" t="str">
        <f>VLOOKUP(B148,'[1]EJECUCIÓN 2026'!$D:$CZ,5,FALSE)</f>
        <v>LINA MARIA PABON MELGUIZO</v>
      </c>
      <c r="E148" s="10" t="str">
        <f>VLOOKUP(B148,'[1]EJECUCIÓN 2026'!$D:$CZ,18,FALSE)</f>
        <v>COLOMBIA</v>
      </c>
      <c r="F148" s="10" t="str">
        <f>VLOOKUP(B148,'[1]EJECUCIÓN 2026'!$D:$CZ,17,FALSE)</f>
        <v>TOCANCIPA</v>
      </c>
      <c r="G148" s="10" t="str">
        <f>VLOOKUP(B148,'[1]EJECUCIÓN 2026'!$D:$CZ,15,FALSE)</f>
        <v>DERECHO</v>
      </c>
      <c r="H148" s="10" t="s">
        <v>339</v>
      </c>
      <c r="I148" s="10" t="str">
        <f>VLOOKUP(B148,'[1]EJECUCIÓN 2026'!$D:$CZ,27,FALSE)</f>
        <v>Viceministerio de Conocimiento, Innovación y Productividad</v>
      </c>
      <c r="J148" s="15" t="s">
        <v>13</v>
      </c>
      <c r="K148" s="20">
        <v>6016258480</v>
      </c>
      <c r="L148" s="10" t="str">
        <f>VLOOKUP(B148,'[1]EJECUCIÓN 2026'!$D:$CZ,23,FALSE)</f>
        <v>Titulo profesional + titulo especializacion de 22 meses de experiencia profesional a 32 meses de experiencia profesional (Resolución 861 de 2025)</v>
      </c>
      <c r="M148" s="16" t="str">
        <f>VLOOKUP(B148,'[1]EJECUCIÓN 2026'!$D:$CZ,24,FALSE)</f>
        <v>El contratista se obliga a prestar a la Entidad, con plena autonomía técnica y administrativa, los servicios profesionales especializados para brindar acompañamiento y soporte en las acciones administrativas y jurídicas relacionadas con actividades de Ciencia, Tecnología e Innovación (CTeI)al Viceministerio de Conocimiento, Innovación y Productividad.</v>
      </c>
      <c r="N148" s="12">
        <f>VLOOKUP(B148,'[1]EJECUCIÓN 2026'!$D:$CZ,37,FALSE)</f>
        <v>7000000</v>
      </c>
      <c r="O148" s="11">
        <f>VLOOKUP(B148,'[1]EJECUCIÓN 2026'!$D:$CZ,31,FALSE)</f>
        <v>46037</v>
      </c>
      <c r="P148" s="11">
        <f>VLOOKUP(B148,'[1]EJECUCIÓN 2026'!$D:$CZ,32,FALSE)</f>
        <v>46038</v>
      </c>
      <c r="Q148" s="11">
        <f>VLOOKUP(B148,'[1]EJECUCIÓN 2026'!$D:$CZ,33,FALSE)</f>
        <v>46218</v>
      </c>
      <c r="R148" s="10" t="str">
        <f>VLOOKUP(B148,'[1]EJECUCIÓN 2026'!$D:$CZ,95,FALSE)</f>
        <v>En Ejecucion</v>
      </c>
      <c r="S148" s="13" t="str">
        <f>VLOOKUP(B148,'[1]EJECUCIÓN 2026'!$D:$CZ,94,FALSE)</f>
        <v>https://community.secop.gov.co/Public/Tendering/OpportunityDetail/Index?noticeUID=CO1.NTC.9523037&amp;isFromPublicArea=True&amp;isModal=true&amp;asPopupView=true</v>
      </c>
    </row>
    <row r="149" spans="2:19" ht="108" x14ac:dyDescent="0.2">
      <c r="B149" s="8" t="s">
        <v>162</v>
      </c>
      <c r="C149" s="17" t="str">
        <f>VLOOKUP(B149,'[1]EJECUCIÓN 2026'!$D:$CZ,3,FALSE)</f>
        <v>Contrato de Prestacion De Servicios Profesionales</v>
      </c>
      <c r="D149" s="9" t="str">
        <f>VLOOKUP(B149,'[1]EJECUCIÓN 2026'!$D:$CZ,5,FALSE)</f>
        <v>NICOLAS ALEJANDRO ROJAS PARDO</v>
      </c>
      <c r="E149" s="10" t="str">
        <f>VLOOKUP(B149,'[1]EJECUCIÓN 2026'!$D:$CZ,18,FALSE)</f>
        <v>COLOMBIA</v>
      </c>
      <c r="F149" s="10" t="str">
        <f>VLOOKUP(B149,'[1]EJECUCIÓN 2026'!$D:$CZ,17,FALSE)</f>
        <v>BOGOTA D.C.</v>
      </c>
      <c r="G149" s="10" t="str">
        <f>VLOOKUP(B149,'[1]EJECUCIÓN 2026'!$D:$CZ,15,FALSE)</f>
        <v>ECONOMISTA</v>
      </c>
      <c r="H149" s="10" t="s">
        <v>339</v>
      </c>
      <c r="I149" s="10" t="str">
        <f>VLOOKUP(B149,'[1]EJECUCIÓN 2026'!$D:$CZ,27,FALSE)</f>
        <v>Viceministerio de Conocimiento, Innovación y Productividad</v>
      </c>
      <c r="J149" s="15" t="s">
        <v>13</v>
      </c>
      <c r="K149" s="20">
        <v>6016258480</v>
      </c>
      <c r="L149" s="10" t="str">
        <f>VLOOKUP(B149,'[1]EJECUCIÓN 2026'!$D:$CZ,23,FALSE)</f>
        <v>Titulo profesional + titulo especializacion de 33 o mas meses de experiencia profesional (Resolución 861 de 2025)</v>
      </c>
      <c r="M149" s="16" t="str">
        <f>VLOOKUP(B149,'[1]EJECUCIÓN 2026'!$D:$CZ,24,FALSE)</f>
        <v>El contratista se obliga a prestar a la entidad, servicios profesionales especializados para apoyar al Viceministerio en el análisis económico, técnico y financiero, así como en el seguimiento, evaluación y control de la ejecución de convenios, proyectos e instrumentos a cargo del despacho, incluyendo la elaboración de conceptos, reportes estratégicos, insumos para la toma de decisiones, articulación interinstitucional y acompañamiento a los procesos de planeación, ejecución y  seguimiento de la gestión viceministerial.</v>
      </c>
      <c r="N149" s="12">
        <f>VLOOKUP(B149,'[1]EJECUCIÓN 2026'!$D:$CZ,37,FALSE)</f>
        <v>10000000</v>
      </c>
      <c r="O149" s="11">
        <f>VLOOKUP(B149,'[1]EJECUCIÓN 2026'!$D:$CZ,31,FALSE)</f>
        <v>46037</v>
      </c>
      <c r="P149" s="11">
        <f>VLOOKUP(B149,'[1]EJECUCIÓN 2026'!$D:$CZ,32,FALSE)</f>
        <v>46038</v>
      </c>
      <c r="Q149" s="11">
        <f>VLOOKUP(B149,'[1]EJECUCIÓN 2026'!$D:$CZ,33,FALSE)</f>
        <v>46218</v>
      </c>
      <c r="R149" s="10" t="str">
        <f>VLOOKUP(B149,'[1]EJECUCIÓN 2026'!$D:$CZ,95,FALSE)</f>
        <v>En Ejecucion</v>
      </c>
      <c r="S149" s="13" t="str">
        <f>VLOOKUP(B149,'[1]EJECUCIÓN 2026'!$D:$CZ,94,FALSE)</f>
        <v>https://community.secop.gov.co/Public/Tendering/OpportunityDetail/Index?noticeUID=CO1.NTC.9523072&amp;isFromPublicArea=True&amp;isModal=true&amp;asPopupView=true</v>
      </c>
    </row>
    <row r="150" spans="2:19" ht="120" x14ac:dyDescent="0.2">
      <c r="B150" s="8" t="s">
        <v>163</v>
      </c>
      <c r="C150" s="17" t="str">
        <f>VLOOKUP(B150,'[1]EJECUCIÓN 2026'!$D:$CZ,3,FALSE)</f>
        <v>Contrato de Prestacion De Servicios Profesionales</v>
      </c>
      <c r="D150" s="9" t="str">
        <f>VLOOKUP(B150,'[1]EJECUCIÓN 2026'!$D:$CZ,5,FALSE)</f>
        <v>JESSIKA LIZZETH SANTOS LOPEZ</v>
      </c>
      <c r="E150" s="10" t="str">
        <f>VLOOKUP(B150,'[1]EJECUCIÓN 2026'!$D:$CZ,18,FALSE)</f>
        <v>COLOMBIA</v>
      </c>
      <c r="F150" s="10" t="str">
        <f>VLOOKUP(B150,'[1]EJECUCIÓN 2026'!$D:$CZ,17,FALSE)</f>
        <v>BOGOTA D.C.</v>
      </c>
      <c r="G150" s="10" t="str">
        <f>VLOOKUP(B150,'[1]EJECUCIÓN 2026'!$D:$CZ,15,FALSE)</f>
        <v>MATEMATICO</v>
      </c>
      <c r="H150" s="10" t="s">
        <v>339</v>
      </c>
      <c r="I150" s="10" t="str">
        <f>VLOOKUP(B150,'[1]EJECUCIÓN 2026'!$D:$CZ,27,FALSE)</f>
        <v>Dirección de Ciencia</v>
      </c>
      <c r="J150" s="15" t="s">
        <v>13</v>
      </c>
      <c r="K150" s="20">
        <v>6016258480</v>
      </c>
      <c r="L150" s="10" t="str">
        <f>VLOOKUP(B150,'[1]EJECUCIÓN 2026'!$D:$CZ,23,FALSE)</f>
        <v>Titulo profesional de 0 a 21 mas meses de experiencia profesional (Resolución 861 de 2025)</v>
      </c>
      <c r="M150" s="16" t="str">
        <f>VLOOKUP(B150,'[1]EJECUCIÓN 2026'!$D:$CZ,24,FALSE)</f>
        <v>Prestar a la entidad, con plena autonomía, técnica y administrativa, servicios profesionales para brindar apoyo, acompañamiento y soporte a la Dirección de Ciencia en las actividades relacionadas con la generación de información, consultas técnicas, análisis de información, actualización de visualizadores de información y para el desarrollo de modelos matemáticos en el marco del reconocimiento y medición de grupos, investigadores, pares evaluadores, publicaciones y actores del Sistema Nacional de Ciencia, Tecnología e
Innovación – SNCTeI , dando estricto cumplimiento al proceso y procedimientos establecidos por la Entidad.</v>
      </c>
      <c r="N150" s="12">
        <f>VLOOKUP(B150,'[1]EJECUCIÓN 2026'!$D:$CZ,37,FALSE)</f>
        <v>4509520</v>
      </c>
      <c r="O150" s="11">
        <f>VLOOKUP(B150,'[1]EJECUCIÓN 2026'!$D:$CZ,31,FALSE)</f>
        <v>46037</v>
      </c>
      <c r="P150" s="11">
        <f>VLOOKUP(B150,'[1]EJECUCIÓN 2026'!$D:$CZ,32,FALSE)</f>
        <v>46042</v>
      </c>
      <c r="Q150" s="11">
        <f>VLOOKUP(B150,'[1]EJECUCIÓN 2026'!$D:$CZ,33,FALSE)</f>
        <v>46222</v>
      </c>
      <c r="R150" s="10" t="str">
        <f>VLOOKUP(B150,'[1]EJECUCIÓN 2026'!$D:$CZ,95,FALSE)</f>
        <v>Terminado Anticipadamente</v>
      </c>
      <c r="S150" s="13" t="str">
        <f>VLOOKUP(B150,'[1]EJECUCIÓN 2026'!$D:$CZ,94,FALSE)</f>
        <v>https://community.secop.gov.co/Public/Tendering/OpportunityDetail/Index?noticeUID=CO1.NTC.9528415&amp;isFromPublicArea=True&amp;isModal=true&amp;asPopupView=true</v>
      </c>
    </row>
    <row r="151" spans="2:19" ht="72" x14ac:dyDescent="0.2">
      <c r="B151" s="8" t="s">
        <v>164</v>
      </c>
      <c r="C151" s="17" t="str">
        <f>VLOOKUP(B151,'[1]EJECUCIÓN 2026'!$D:$CZ,3,FALSE)</f>
        <v>Contrato de Prestacion De Servicios De Apoyo a La Gestion</v>
      </c>
      <c r="D151" s="9" t="str">
        <f>VLOOKUP(B151,'[1]EJECUCIÓN 2026'!$D:$CZ,5,FALSE)</f>
        <v>LAURA MILENA RIOS MENDEZ</v>
      </c>
      <c r="E151" s="10" t="str">
        <f>VLOOKUP(B151,'[1]EJECUCIÓN 2026'!$D:$CZ,18,FALSE)</f>
        <v>COLOMBIA</v>
      </c>
      <c r="F151" s="10" t="str">
        <f>VLOOKUP(B151,'[1]EJECUCIÓN 2026'!$D:$CZ,17,FALSE)</f>
        <v>BOGOTA D.C.</v>
      </c>
      <c r="G151" s="10" t="str">
        <f>VLOOKUP(B151,'[1]EJECUCIÓN 2026'!$D:$CZ,15,FALSE)</f>
        <v xml:space="preserve">TECNOLOGO EN CONTABILIDAD Y FINANZAS	</v>
      </c>
      <c r="H151" s="10" t="s">
        <v>339</v>
      </c>
      <c r="I151" s="10" t="str">
        <f>VLOOKUP(B151,'[1]EJECUCIÓN 2026'!$D:$CZ,27,FALSE)</f>
        <v>Dirección Administrativa y Financiera</v>
      </c>
      <c r="J151" s="15" t="s">
        <v>13</v>
      </c>
      <c r="K151" s="20">
        <v>6016258480</v>
      </c>
      <c r="L151" s="10" t="str">
        <f>VLOOKUP(B151,'[1]EJECUCIÓN 2026'!$D:$CZ,23,FALSE)</f>
        <v>Titulo de tecnologo de 13 o mas meses de experiencia laboral (tecnico o tecnologo) o 36 meses de experiencia laboral relacionada (bachiller) (Resolución 861 de 2025)</v>
      </c>
      <c r="M151" s="16" t="str">
        <f>VLOOKUP(B151,'[1]EJECUCIÓN 2026'!$D:$CZ,24,FALSE)</f>
        <v>EL/LA CONTRATISTA se obliga a prestar a la ENTIDAD, con plena autonomía, técnica y administrativa por sus propios medios, los servicios de apoyo a la gestión en la ejecución de actividades orientadas al seguimiento, análisis y gestión de los procesos relacionados con la administración y control de la cartera institucional.</v>
      </c>
      <c r="N151" s="12">
        <f>VLOOKUP(B151,'[1]EJECUCIÓN 2026'!$D:$CZ,37,FALSE)</f>
        <v>3391629</v>
      </c>
      <c r="O151" s="11">
        <f>VLOOKUP(B151,'[1]EJECUCIÓN 2026'!$D:$CZ,31,FALSE)</f>
        <v>46036</v>
      </c>
      <c r="P151" s="11">
        <f>VLOOKUP(B151,'[1]EJECUCIÓN 2026'!$D:$CZ,32,FALSE)</f>
        <v>46041</v>
      </c>
      <c r="Q151" s="11">
        <f>VLOOKUP(B151,'[1]EJECUCIÓN 2026'!$D:$CZ,33,FALSE)</f>
        <v>46221</v>
      </c>
      <c r="R151" s="10" t="str">
        <f>VLOOKUP(B151,'[1]EJECUCIÓN 2026'!$D:$CZ,95,FALSE)</f>
        <v>En Ejecucion</v>
      </c>
      <c r="S151" s="13" t="str">
        <f>VLOOKUP(B151,'[1]EJECUCIÓN 2026'!$D:$CZ,94,FALSE)</f>
        <v>https://community.secop.gov.co/Public/Tendering/OpportunityDetail/Index?noticeUID=CO1.NTC.9497386&amp;isFromPublicArea=True&amp;isModal=true&amp;asPopupView=true</v>
      </c>
    </row>
    <row r="152" spans="2:19" ht="144" x14ac:dyDescent="0.2">
      <c r="B152" s="8" t="s">
        <v>165</v>
      </c>
      <c r="C152" s="17" t="str">
        <f>VLOOKUP(B152,'[1]EJECUCIÓN 2026'!$D:$CZ,3,FALSE)</f>
        <v>Contrato de Prestacion De Servicios Profesionales</v>
      </c>
      <c r="D152" s="9" t="str">
        <f>VLOOKUP(B152,'[1]EJECUCIÓN 2026'!$D:$CZ,5,FALSE)</f>
        <v>LOUI GERARD FONSECA TAMAYO</v>
      </c>
      <c r="E152" s="10" t="str">
        <f>VLOOKUP(B152,'[1]EJECUCIÓN 2026'!$D:$CZ,18,FALSE)</f>
        <v>COLOMBIA</v>
      </c>
      <c r="F152" s="10" t="str">
        <f>VLOOKUP(B152,'[1]EJECUCIÓN 2026'!$D:$CZ,17,FALSE)</f>
        <v>BOGOTA D.C.</v>
      </c>
      <c r="G152" s="10" t="str">
        <f>VLOOKUP(B152,'[1]EJECUCIÓN 2026'!$D:$CZ,15,FALSE)</f>
        <v>ECONOMISTA</v>
      </c>
      <c r="H152" s="10" t="s">
        <v>339</v>
      </c>
      <c r="I152" s="10" t="str">
        <f>VLOOKUP(B152,'[1]EJECUCIÓN 2026'!$D:$CZ,27,FALSE)</f>
        <v>Oficina Asesora de Planeación e Innovación Institucional</v>
      </c>
      <c r="J152" s="15" t="s">
        <v>13</v>
      </c>
      <c r="K152" s="20">
        <v>6016258480</v>
      </c>
      <c r="L152" s="10" t="str">
        <f>VLOOKUP(B152,'[1]EJECUCIÓN 2026'!$D:$CZ,23,FALSE)</f>
        <v>Titulo profesional + titulo especializacion de 22 meses de experiencia profesional a 32 meses de experiencia profesional (Resolución 861 de 2025)</v>
      </c>
      <c r="M152" s="16" t="str">
        <f>VLOOKUP(B152,'[1]EJECUCIÓN 2026'!$D:$CZ,24,FALSE)</f>
        <v>El contratista se obliga a prestar a la Entidad, con plena autonomía técnica y administrativa, los servicios profesionales especializados necesarios para apoyar a la Oficina Asesora de Planeación e Innovación Institucional en el fortalecimiento de la gestión de información institucional y sectorial. Desarrollará actividades relacionadas con el análisis y seguimiento de indicadores de ciencia, tecnología e innovación; la documentación, análisis y aseguramiento de la calidad de los datos institucionales conforme a la Norma Técnica de Calidad del Proceso Estadístico; la atención oportuna y verificable de requerimientos de información interna y externa y la supervisión de la observancia de los lineamientos del DANE y los requerimientos del MIPG para la información.</v>
      </c>
      <c r="N152" s="12">
        <f>VLOOKUP(B152,'[1]EJECUCIÓN 2026'!$D:$CZ,37,FALSE)</f>
        <v>9017650</v>
      </c>
      <c r="O152" s="11">
        <f>VLOOKUP(B152,'[1]EJECUCIÓN 2026'!$D:$CZ,31,FALSE)</f>
        <v>46036</v>
      </c>
      <c r="P152" s="11">
        <f>VLOOKUP(B152,'[1]EJECUCIÓN 2026'!$D:$CZ,32,FALSE)</f>
        <v>46038</v>
      </c>
      <c r="Q152" s="11">
        <f>VLOOKUP(B152,'[1]EJECUCIÓN 2026'!$D:$CZ,33,FALSE)</f>
        <v>46218</v>
      </c>
      <c r="R152" s="10" t="str">
        <f>VLOOKUP(B152,'[1]EJECUCIÓN 2026'!$D:$CZ,95,FALSE)</f>
        <v>En Ejecucion</v>
      </c>
      <c r="S152" s="13" t="str">
        <f>VLOOKUP(B152,'[1]EJECUCIÓN 2026'!$D:$CZ,94,FALSE)</f>
        <v>https://community.secop.gov.co/Public/Tendering/OpportunityDetail/Index?noticeUID=CO1.NTC.9504320&amp;isFromPublicArea=True&amp;isModal=true&amp;asPopupView=true</v>
      </c>
    </row>
    <row r="153" spans="2:19" ht="84" x14ac:dyDescent="0.2">
      <c r="B153" s="8" t="s">
        <v>166</v>
      </c>
      <c r="C153" s="17" t="str">
        <f>VLOOKUP(B153,'[1]EJECUCIÓN 2026'!$D:$CZ,3,FALSE)</f>
        <v>Contrato de Prestacion De Servicios Profesionales</v>
      </c>
      <c r="D153" s="9" t="str">
        <f>VLOOKUP(B153,'[1]EJECUCIÓN 2026'!$D:$CZ,5,FALSE)</f>
        <v>JOSE JAIME SILVA BARRIOS
CEDIDO A:
JUAN PABLO CARVAJAL SOTO</v>
      </c>
      <c r="E153" s="10" t="str">
        <f>VLOOKUP(B153,'[1]EJECUCIÓN 2026'!$D:$CZ,18,FALSE)</f>
        <v>COLOMBIA</v>
      </c>
      <c r="F153" s="10" t="str">
        <f>VLOOKUP(B153,'[1]EJECUCIÓN 2026'!$D:$CZ,17,FALSE)</f>
        <v>IBAGUE</v>
      </c>
      <c r="G153" s="10" t="str">
        <f>VLOOKUP(B153,'[1]EJECUCIÓN 2026'!$D:$CZ,15,FALSE)</f>
        <v>ABOGADO</v>
      </c>
      <c r="H153" s="10" t="s">
        <v>339</v>
      </c>
      <c r="I153" s="10" t="str">
        <f>VLOOKUP(B153,'[1]EJECUCIÓN 2026'!$D:$CZ,27,FALSE)</f>
        <v>Dirección de Talento Humano</v>
      </c>
      <c r="J153" s="15" t="s">
        <v>13</v>
      </c>
      <c r="K153" s="20">
        <v>6016258480</v>
      </c>
      <c r="L153" s="10" t="str">
        <f>VLOOKUP(B153,'[1]EJECUCIÓN 2026'!$D:$CZ,23,FALSE)</f>
        <v>Titulo profesional + titulo especializacion de 22 meses de experiencia profesional a 32 meses de experiencia profesional (Resolución 861 de 2025)</v>
      </c>
      <c r="M153" s="16" t="str">
        <f>VLOOKUP(B153,'[1]EJECUCIÓN 2026'!$D:$CZ,24,FALSE)</f>
        <v>EL CONTRATISTA se obliga a prestar a la ENTIDAD con plena autonomía técnica y administrativa, los servicios profesionales especializados a la Dirección de Talento Humano para brindar apoyo jurídico en los procesos y trámites relacionados con la gestión de Talento Humano de la Entidad, de conformidad con los procesos y los procedimientos definidos por el Ministerio y las normas que regulan la materia.</v>
      </c>
      <c r="N153" s="12">
        <f>VLOOKUP(B153,'[1]EJECUCIÓN 2026'!$D:$CZ,37,FALSE)</f>
        <v>7210000</v>
      </c>
      <c r="O153" s="11">
        <f>VLOOKUP(B153,'[1]EJECUCIÓN 2026'!$D:$CZ,31,FALSE)</f>
        <v>46036</v>
      </c>
      <c r="P153" s="11">
        <f>VLOOKUP(B153,'[1]EJECUCIÓN 2026'!$D:$CZ,32,FALSE)</f>
        <v>46038</v>
      </c>
      <c r="Q153" s="11">
        <f>VLOOKUP(B153,'[1]EJECUCIÓN 2026'!$D:$CZ,33,FALSE)</f>
        <v>46218</v>
      </c>
      <c r="R153" s="10" t="str">
        <f>VLOOKUP(B153,'[1]EJECUCIÓN 2026'!$D:$CZ,95,FALSE)</f>
        <v>En Ejecucion</v>
      </c>
      <c r="S153" s="13" t="str">
        <f>VLOOKUP(B153,'[1]EJECUCIÓN 2026'!$D:$CZ,94,FALSE)</f>
        <v>https://community.secop.gov.co/Public/Tendering/OpportunityDetail/Index?noticeUID=CO1.NTC.9506473&amp;isFromPublicArea=True&amp;isModal=true&amp;asPopupView=true</v>
      </c>
    </row>
    <row r="154" spans="2:19" ht="72" x14ac:dyDescent="0.2">
      <c r="B154" s="8" t="s">
        <v>167</v>
      </c>
      <c r="C154" s="17" t="str">
        <f>VLOOKUP(B154,'[1]EJECUCIÓN 2026'!$D:$CZ,3,FALSE)</f>
        <v>Contrato de Prestacion De Servicios Profesionales</v>
      </c>
      <c r="D154" s="9" t="str">
        <f>VLOOKUP(B154,'[1]EJECUCIÓN 2026'!$D:$CZ,5,FALSE)</f>
        <v>LAURA MARCELA ASTUDILLO SANJUAN</v>
      </c>
      <c r="E154" s="10" t="str">
        <f>VLOOKUP(B154,'[1]EJECUCIÓN 2026'!$D:$CZ,18,FALSE)</f>
        <v>COLOMBIA</v>
      </c>
      <c r="F154" s="10" t="str">
        <f>VLOOKUP(B154,'[1]EJECUCIÓN 2026'!$D:$CZ,17,FALSE)</f>
        <v>POPAYAN</v>
      </c>
      <c r="G154" s="10" t="str">
        <f>VLOOKUP(B154,'[1]EJECUCIÓN 2026'!$D:$CZ,15,FALSE)</f>
        <v>ABOGADO</v>
      </c>
      <c r="H154" s="10" t="s">
        <v>339</v>
      </c>
      <c r="I154" s="10" t="str">
        <f>VLOOKUP(B154,'[1]EJECUCIÓN 2026'!$D:$CZ,27,FALSE)</f>
        <v>Dirección de Ciencia</v>
      </c>
      <c r="J154" s="15" t="s">
        <v>13</v>
      </c>
      <c r="K154" s="20">
        <v>6016258480</v>
      </c>
      <c r="L154" s="10" t="str">
        <f>VLOOKUP(B154,'[1]EJECUCIÓN 2026'!$D:$CZ,23,FALSE)</f>
        <v>Titulo profesional + titulo especializacion de 22 meses de experiencia profesional a 32 meses de experiencia profesional (Resolución 861 de 2025)</v>
      </c>
      <c r="M154" s="16" t="str">
        <f>VLOOKUP(B154,'[1]EJECUCIÓN 2026'!$D:$CZ,24,FALSE)</f>
        <v>Prestar servicios profesionales jurídicos especializados a la Dirección de Ciencia, con plena autonomía técnica y administrativa, para apoyar la estructuración, ejecución, seguimiento y liquidación de instrumentos, contratos y convenios relacionados con las funciones misionales de Ciencia, Tecnología e Innovación (CTeI), garantizando el cumplimiento del marco normativo aplicable.</v>
      </c>
      <c r="N154" s="12">
        <f>VLOOKUP(B154,'[1]EJECUCIÓN 2026'!$D:$CZ,37,FALSE)</f>
        <v>9000000</v>
      </c>
      <c r="O154" s="11">
        <f>VLOOKUP(B154,'[1]EJECUCIÓN 2026'!$D:$CZ,31,FALSE)</f>
        <v>46036</v>
      </c>
      <c r="P154" s="11">
        <f>VLOOKUP(B154,'[1]EJECUCIÓN 2026'!$D:$CZ,32,FALSE)</f>
        <v>46041</v>
      </c>
      <c r="Q154" s="11">
        <f>VLOOKUP(B154,'[1]EJECUCIÓN 2026'!$D:$CZ,33,FALSE)</f>
        <v>46221</v>
      </c>
      <c r="R154" s="10" t="str">
        <f>VLOOKUP(B154,'[1]EJECUCIÓN 2026'!$D:$CZ,95,FALSE)</f>
        <v>En Ejecucion</v>
      </c>
      <c r="S154" s="13" t="str">
        <f>VLOOKUP(B154,'[1]EJECUCIÓN 2026'!$D:$CZ,94,FALSE)</f>
        <v>https://community.secop.gov.co/Public/Tendering/OpportunityDetail/Index?noticeUID=CO1.NTC.9516840&amp;isFromPublicArea=True&amp;isModal=true&amp;asPopupView=true</v>
      </c>
    </row>
    <row r="155" spans="2:19" ht="96" x14ac:dyDescent="0.2">
      <c r="B155" s="8" t="s">
        <v>168</v>
      </c>
      <c r="C155" s="17" t="str">
        <f>VLOOKUP(B155,'[1]EJECUCIÓN 2026'!$D:$CZ,3,FALSE)</f>
        <v>Contrato de Prestacion De Servicios Profesionales</v>
      </c>
      <c r="D155" s="9" t="str">
        <f>VLOOKUP(B155,'[1]EJECUCIÓN 2026'!$D:$CZ,5,FALSE)</f>
        <v>FREDY ANDRES PALENCIA GALVIS</v>
      </c>
      <c r="E155" s="10" t="str">
        <f>VLOOKUP(B155,'[1]EJECUCIÓN 2026'!$D:$CZ,18,FALSE)</f>
        <v>COLOMBIA</v>
      </c>
      <c r="F155" s="10" t="str">
        <f>VLOOKUP(B155,'[1]EJECUCIÓN 2026'!$D:$CZ,17,FALSE)</f>
        <v>BOGOTA D.C.</v>
      </c>
      <c r="G155" s="10" t="str">
        <f>VLOOKUP(B155,'[1]EJECUCIÓN 2026'!$D:$CZ,15,FALSE)</f>
        <v>INGENIERIA CIVIL</v>
      </c>
      <c r="H155" s="10" t="s">
        <v>339</v>
      </c>
      <c r="I155" s="10" t="str">
        <f>VLOOKUP(B155,'[1]EJECUCIÓN 2026'!$D:$CZ,27,FALSE)</f>
        <v>Dirección Administrativa y Financiera</v>
      </c>
      <c r="J155" s="15" t="s">
        <v>13</v>
      </c>
      <c r="K155" s="20">
        <v>6016258480</v>
      </c>
      <c r="L155" s="10" t="str">
        <f>VLOOKUP(B155,'[1]EJECUCIÓN 2026'!$D:$CZ,23,FALSE)</f>
        <v>Titulo profesional + titulo especializacion de 0 meses de experiencia profesional a 22 meses de experiencia profesional (Resolución 861 de 2025)</v>
      </c>
      <c r="M155" s="16" t="str">
        <f>VLOOKUP(B155,'[1]EJECUCIÓN 2026'!$D:$CZ,24,FALSE)</f>
        <v>El/La CONTRATISTA se obliga a prestar a la ENTIDAD, con plena autonomía, técnica y administrativa por sus propios medios, los servicios como profesional especializado para prestar apoyo a la supervisión en los procesos de contratación de bienes y servicios que le sean asignados en sus diferentes etapas y atender los temas administrativos, operativos y logísticos del proceso de Gestión Administrativa a cargo del Grupo Interno de Trabajo de Apoyo Logístico y Documental de la Dirección Administrativa y Financiera-</v>
      </c>
      <c r="N155" s="12">
        <f>VLOOKUP(B155,'[1]EJECUCIÓN 2026'!$D:$CZ,37,FALSE)</f>
        <v>6180000</v>
      </c>
      <c r="O155" s="11">
        <f>VLOOKUP(B155,'[1]EJECUCIÓN 2026'!$D:$CZ,31,FALSE)</f>
        <v>46036</v>
      </c>
      <c r="P155" s="11">
        <f>VLOOKUP(B155,'[1]EJECUCIÓN 2026'!$D:$CZ,32,FALSE)</f>
        <v>46038</v>
      </c>
      <c r="Q155" s="11">
        <f>VLOOKUP(B155,'[1]EJECUCIÓN 2026'!$D:$CZ,33,FALSE)</f>
        <v>46218</v>
      </c>
      <c r="R155" s="10" t="str">
        <f>VLOOKUP(B155,'[1]EJECUCIÓN 2026'!$D:$CZ,95,FALSE)</f>
        <v>En Ejecucion</v>
      </c>
      <c r="S155" s="13" t="str">
        <f>VLOOKUP(B155,'[1]EJECUCIÓN 2026'!$D:$CZ,94,FALSE)</f>
        <v>https://community.secop.gov.co/Public/Tendering/OpportunityDetail/Index?noticeUID=CO1.NTC.9514387&amp;isFromPublicArea=True&amp;isModal=true&amp;asPopupView=true</v>
      </c>
    </row>
    <row r="156" spans="2:19" ht="60" x14ac:dyDescent="0.2">
      <c r="B156" s="8" t="s">
        <v>169</v>
      </c>
      <c r="C156" s="17" t="str">
        <f>VLOOKUP(B156,'[1]EJECUCIÓN 2026'!$D:$CZ,3,FALSE)</f>
        <v>Contrato de Prestacion De Servicios Profesionales</v>
      </c>
      <c r="D156" s="9" t="str">
        <f>VLOOKUP(B156,'[1]EJECUCIÓN 2026'!$D:$CZ,5,FALSE)</f>
        <v>CATALINO MESA BENAVIDES</v>
      </c>
      <c r="E156" s="10" t="str">
        <f>VLOOKUP(B156,'[1]EJECUCIÓN 2026'!$D:$CZ,18,FALSE)</f>
        <v>COLOMBIA</v>
      </c>
      <c r="F156" s="10" t="str">
        <f>VLOOKUP(B156,'[1]EJECUCIÓN 2026'!$D:$CZ,17,FALSE)</f>
        <v>BOGOTA D.C.</v>
      </c>
      <c r="G156" s="10" t="str">
        <f>VLOOKUP(B156,'[1]EJECUCIÓN 2026'!$D:$CZ,15,FALSE)</f>
        <v>ECONOMISTA</v>
      </c>
      <c r="H156" s="10" t="s">
        <v>339</v>
      </c>
      <c r="I156" s="10" t="str">
        <f>VLOOKUP(B156,'[1]EJECUCIÓN 2026'!$D:$CZ,27,FALSE)</f>
        <v>Dirección de Ciencia</v>
      </c>
      <c r="J156" s="15" t="s">
        <v>13</v>
      </c>
      <c r="K156" s="20">
        <v>6016258480</v>
      </c>
      <c r="L156" s="10" t="str">
        <f>VLOOKUP(B156,'[1]EJECUCIÓN 2026'!$D:$CZ,23,FALSE)</f>
        <v>Titulo profesional de 0 a 21 mas meses de experiencia profesional (Resolución 861 de 2025)</v>
      </c>
      <c r="M156" s="16" t="str">
        <f>VLOOKUP(B156,'[1]EJECUCIÓN 2026'!$D:$CZ,24,FALSE)</f>
        <v>Prestar a la entidad con plena autonomía técnica y administrativa servicios profesionales para brindar apoyo, acompañamiento y gestión a los procesos transversales de la Dirección de Ciencia, dando estricto cumplimiento al proceso y procedimientos establecidos por la Entidad.</v>
      </c>
      <c r="N156" s="12">
        <f>VLOOKUP(B156,'[1]EJECUCIÓN 2026'!$D:$CZ,37,FALSE)</f>
        <v>4509000</v>
      </c>
      <c r="O156" s="11">
        <f>VLOOKUP(B156,'[1]EJECUCIÓN 2026'!$D:$CZ,31,FALSE)</f>
        <v>46037</v>
      </c>
      <c r="P156" s="11">
        <f>VLOOKUP(B156,'[1]EJECUCIÓN 2026'!$D:$CZ,32,FALSE)</f>
        <v>46041</v>
      </c>
      <c r="Q156" s="11">
        <f>VLOOKUP(B156,'[1]EJECUCIÓN 2026'!$D:$CZ,33,FALSE)</f>
        <v>46221</v>
      </c>
      <c r="R156" s="10" t="str">
        <f>VLOOKUP(B156,'[1]EJECUCIÓN 2026'!$D:$CZ,95,FALSE)</f>
        <v>En Ejecucion</v>
      </c>
      <c r="S156" s="13" t="str">
        <f>VLOOKUP(B156,'[1]EJECUCIÓN 2026'!$D:$CZ,94,FALSE)</f>
        <v>https://community.secop.gov.co/Public/Tendering/OpportunityDetail/Index?noticeUID=CO1.NTC.9517399&amp;isFromPublicArea=True&amp;isModal=true&amp;asPopupView=true</v>
      </c>
    </row>
    <row r="157" spans="2:19" ht="132" x14ac:dyDescent="0.2">
      <c r="B157" s="8" t="s">
        <v>170</v>
      </c>
      <c r="C157" s="17" t="str">
        <f>VLOOKUP(B157,'[1]EJECUCIÓN 2026'!$D:$CZ,3,FALSE)</f>
        <v>Contrato de Prestacion De Servicios Profesionales</v>
      </c>
      <c r="D157" s="9" t="str">
        <f>VLOOKUP(B157,'[1]EJECUCIÓN 2026'!$D:$CZ,5,FALSE)</f>
        <v>JORGE WILLIAM VANEGAS AREVALO</v>
      </c>
      <c r="E157" s="10" t="str">
        <f>VLOOKUP(B157,'[1]EJECUCIÓN 2026'!$D:$CZ,18,FALSE)</f>
        <v>COLOMBIA</v>
      </c>
      <c r="F157" s="10" t="str">
        <f>VLOOKUP(B157,'[1]EJECUCIÓN 2026'!$D:$CZ,17,FALSE)</f>
        <v>BOGOTA D.C.</v>
      </c>
      <c r="G157" s="10" t="str">
        <f>VLOOKUP(B157,'[1]EJECUCIÓN 2026'!$D:$CZ,15,FALSE)</f>
        <v>ABOGADO</v>
      </c>
      <c r="H157" s="10" t="s">
        <v>339</v>
      </c>
      <c r="I157" s="10" t="str">
        <f>VLOOKUP(B157,'[1]EJECUCIÓN 2026'!$D:$CZ,27,FALSE)</f>
        <v>Dirección Administrativa y Financiera</v>
      </c>
      <c r="J157" s="15" t="s">
        <v>13</v>
      </c>
      <c r="K157" s="20">
        <v>6016258480</v>
      </c>
      <c r="L157" s="10" t="str">
        <f>VLOOKUP(B157,'[1]EJECUCIÓN 2026'!$D:$CZ,23,FALSE)</f>
        <v>Titulo profesional + titulo especializacion de 22 meses de experiencia profesional a 32 meses de experiencia profesional (Resolución 861 de 2025)</v>
      </c>
      <c r="M157" s="16" t="str">
        <f>VLOOKUP(B157,'[1]EJECUCIÓN 2026'!$D:$CZ,24,FALSE)</f>
        <v>El/La CONTRATISTA se obliga a prestar a la ENTIDAD, con plena autonomía, técnica y administrativa
por sus propios medios, los servicios como profesional especializado para prestar apoyo a la
supervisión en los procesos de contratación de bienes y servicios que le sean asignados en sus
diferentes etapas y atender los temas administrativos, operativos y logísticos del proceso de Gestión
Administrativa a cargo del Grupo Interno de Trabajo de Apoyo Logístico y Documental de la Dirección
Administrativa y Financiera.</v>
      </c>
      <c r="N157" s="12">
        <f>VLOOKUP(B157,'[1]EJECUCIÓN 2026'!$D:$CZ,37,FALSE)</f>
        <v>7210000</v>
      </c>
      <c r="O157" s="11">
        <f>VLOOKUP(B157,'[1]EJECUCIÓN 2026'!$D:$CZ,31,FALSE)</f>
        <v>46037</v>
      </c>
      <c r="P157" s="11">
        <f>VLOOKUP(B157,'[1]EJECUCIÓN 2026'!$D:$CZ,32,FALSE)</f>
        <v>46041</v>
      </c>
      <c r="Q157" s="11">
        <f>VLOOKUP(B157,'[1]EJECUCIÓN 2026'!$D:$CZ,33,FALSE)</f>
        <v>46221</v>
      </c>
      <c r="R157" s="10" t="str">
        <f>VLOOKUP(B157,'[1]EJECUCIÓN 2026'!$D:$CZ,95,FALSE)</f>
        <v>En Ejecucion</v>
      </c>
      <c r="S157" s="13" t="str">
        <f>VLOOKUP(B157,'[1]EJECUCIÓN 2026'!$D:$CZ,94,FALSE)</f>
        <v>https://community.secop.gov.co/Public/Tendering/OpportunityDetail/Index?noticeUID=CO1.NTC.9522393&amp;isFromPublicArea=True&amp;isModal=true&amp;asPopupView=true</v>
      </c>
    </row>
    <row r="158" spans="2:19" ht="96" x14ac:dyDescent="0.2">
      <c r="B158" s="8" t="s">
        <v>171</v>
      </c>
      <c r="C158" s="17" t="str">
        <f>VLOOKUP(B158,'[1]EJECUCIÓN 2026'!$D:$CZ,3,FALSE)</f>
        <v>Contrato de Prestacion De Servicios Profesionales</v>
      </c>
      <c r="D158" s="9" t="str">
        <f>VLOOKUP(B158,'[1]EJECUCIÓN 2026'!$D:$CZ,5,FALSE)</f>
        <v>MILTON ARNALDO BARRERA VALERO
CEDIDO A:
DANIEL GIOVANNI FAJARDO LOPEZ</v>
      </c>
      <c r="E158" s="10" t="str">
        <f>VLOOKUP(B158,'[1]EJECUCIÓN 2026'!$D:$CZ,18,FALSE)</f>
        <v>COLOMBIA</v>
      </c>
      <c r="F158" s="10" t="str">
        <f>VLOOKUP(B158,'[1]EJECUCIÓN 2026'!$D:$CZ,17,FALSE)</f>
        <v>SANDONA</v>
      </c>
      <c r="G158" s="10" t="str">
        <f>VLOOKUP(B158,'[1]EJECUCIÓN 2026'!$D:$CZ,15,FALSE)</f>
        <v>INGENIERO ELECTRONICO</v>
      </c>
      <c r="H158" s="10" t="s">
        <v>339</v>
      </c>
      <c r="I158" s="10" t="str">
        <f>VLOOKUP(B158,'[1]EJECUCIÓN 2026'!$D:$CZ,27,FALSE)</f>
        <v>Oficina de Tecnologías y Sistemas de Información</v>
      </c>
      <c r="J158" s="15" t="s">
        <v>13</v>
      </c>
      <c r="K158" s="20">
        <v>6016258480</v>
      </c>
      <c r="L158" s="10" t="str">
        <f>VLOOKUP(B158,'[1]EJECUCIÓN 2026'!$D:$CZ,23,FALSE)</f>
        <v>Titulo profesional + titulo especializacion de 22 meses de experiencia profesional a 32 meses de experiencia profesional (Resolución 861 de 2025)</v>
      </c>
      <c r="M158" s="16" t="str">
        <f>VLOOKUP(B158,'[1]EJECUCIÓN 2026'!$D:$CZ,24,FALSE)</f>
        <v>EL CONTRATISTA se compromete a prestar a la ENTIDAD, con plena autonomía técnica y administrativa, servicios profesionales especializados orientados al análisis y gestión de requerimientos, así como al diseño, ejecución y validación de pruebas funcionales de las soluciones tecnológicas del Ministerio, asegurando la calidad de los entregables, el seguimiento de incidencias y la articulación con proveedores, conforme a los lineamientos del Ministerio de Ciencia, Tecnología e Innovación.</v>
      </c>
      <c r="N158" s="12">
        <f>VLOOKUP(B158,'[1]EJECUCIÓN 2026'!$D:$CZ,37,FALSE)</f>
        <v>7500000</v>
      </c>
      <c r="O158" s="11">
        <f>VLOOKUP(B158,'[1]EJECUCIÓN 2026'!$D:$CZ,31,FALSE)</f>
        <v>46037</v>
      </c>
      <c r="P158" s="11">
        <f>VLOOKUP(B158,'[1]EJECUCIÓN 2026'!$D:$CZ,32,FALSE)</f>
        <v>46038</v>
      </c>
      <c r="Q158" s="11">
        <f>VLOOKUP(B158,'[1]EJECUCIÓN 2026'!$D:$CZ,33,FALSE)</f>
        <v>46218</v>
      </c>
      <c r="R158" s="10" t="str">
        <f>VLOOKUP(B158,'[1]EJECUCIÓN 2026'!$D:$CZ,95,FALSE)</f>
        <v>En Ejecucion</v>
      </c>
      <c r="S158" s="13" t="str">
        <f>VLOOKUP(B158,'[1]EJECUCIÓN 2026'!$D:$CZ,94,FALSE)</f>
        <v>https://community.secop.gov.co/Public/Tendering/OpportunityDetail/Index?noticeUID=CO1.NTC.9522472&amp;isFromPublicArea=True&amp;isModal=true&amp;asPopupView=true</v>
      </c>
    </row>
    <row r="159" spans="2:19" ht="60" x14ac:dyDescent="0.2">
      <c r="B159" s="8" t="s">
        <v>172</v>
      </c>
      <c r="C159" s="17" t="str">
        <f>VLOOKUP(B159,'[1]EJECUCIÓN 2026'!$D:$CZ,3,FALSE)</f>
        <v>Contrato de Prestacion De Servicios Profesionales</v>
      </c>
      <c r="D159" s="9" t="str">
        <f>VLOOKUP(B159,'[1]EJECUCIÓN 2026'!$D:$CZ,5,FALSE)</f>
        <v>MARTHA CECILIA IGLESIAS GARAY</v>
      </c>
      <c r="E159" s="10" t="str">
        <f>VLOOKUP(B159,'[1]EJECUCIÓN 2026'!$D:$CZ,18,FALSE)</f>
        <v>COLOMBIA</v>
      </c>
      <c r="F159" s="10" t="str">
        <f>VLOOKUP(B159,'[1]EJECUCIÓN 2026'!$D:$CZ,17,FALSE)</f>
        <v>BOGOTA D.C.</v>
      </c>
      <c r="G159" s="10" t="str">
        <f>VLOOKUP(B159,'[1]EJECUCIÓN 2026'!$D:$CZ,15,FALSE)</f>
        <v>ABOGADO</v>
      </c>
      <c r="H159" s="10" t="s">
        <v>339</v>
      </c>
      <c r="I159" s="10" t="str">
        <f>VLOOKUP(B159,'[1]EJECUCIÓN 2026'!$D:$CZ,27,FALSE)</f>
        <v>Dirección Administrativa y Financiera</v>
      </c>
      <c r="J159" s="15" t="s">
        <v>13</v>
      </c>
      <c r="K159" s="20">
        <v>6016258480</v>
      </c>
      <c r="L159" s="10" t="str">
        <f>VLOOKUP(B159,'[1]EJECUCIÓN 2026'!$D:$CZ,23,FALSE)</f>
        <v>Titulo profesional + titulo especializacion de 22 meses de experiencia profesional a 32 meses de experiencia profesional (Resolución 861 de 2025)</v>
      </c>
      <c r="M159" s="16" t="str">
        <f>VLOOKUP(B159,'[1]EJECUCIÓN 2026'!$D:$CZ,24,FALSE)</f>
        <v>EL/LA CONTRATISTA se obliga a prestar a la entidad, con plena autonomía técnica y administrativa, sus servicios profesionales especializados para brindar apoyo jurídico integral en la gestión contractual de la Dirección Administrativa y Financiera del Ministerio de Ciencia, Tecnología e Innovación.</v>
      </c>
      <c r="N159" s="12">
        <f>VLOOKUP(B159,'[1]EJECUCIÓN 2026'!$D:$CZ,37,FALSE)</f>
        <v>8500000</v>
      </c>
      <c r="O159" s="11">
        <f>VLOOKUP(B159,'[1]EJECUCIÓN 2026'!$D:$CZ,31,FALSE)</f>
        <v>46037</v>
      </c>
      <c r="P159" s="11">
        <f>VLOOKUP(B159,'[1]EJECUCIÓN 2026'!$D:$CZ,32,FALSE)</f>
        <v>46041</v>
      </c>
      <c r="Q159" s="11">
        <f>VLOOKUP(B159,'[1]EJECUCIÓN 2026'!$D:$CZ,33,FALSE)</f>
        <v>46221</v>
      </c>
      <c r="R159" s="10" t="str">
        <f>VLOOKUP(B159,'[1]EJECUCIÓN 2026'!$D:$CZ,95,FALSE)</f>
        <v>En Ejecucion</v>
      </c>
      <c r="S159" s="13" t="str">
        <f>VLOOKUP(B159,'[1]EJECUCIÓN 2026'!$D:$CZ,94,FALSE)</f>
        <v>https://community.secop.gov.co/Public/Tendering/OpportunityDetail/Index?noticeUID=CO1.NTC.9522404&amp;isFromPublicArea=True&amp;isModal=true&amp;asPopupView=true</v>
      </c>
    </row>
    <row r="160" spans="2:19" ht="84" x14ac:dyDescent="0.2">
      <c r="B160" s="8" t="s">
        <v>173</v>
      </c>
      <c r="C160" s="17" t="str">
        <f>VLOOKUP(B160,'[1]EJECUCIÓN 2026'!$D:$CZ,3,FALSE)</f>
        <v>Contrato de Prestacion De Servicios Profesionales</v>
      </c>
      <c r="D160" s="9" t="str">
        <f>VLOOKUP(B160,'[1]EJECUCIÓN 2026'!$D:$CZ,5,FALSE)</f>
        <v>EDWIN ANDRES GARIBELLO SAENZ</v>
      </c>
      <c r="E160" s="10" t="str">
        <f>VLOOKUP(B160,'[1]EJECUCIÓN 2026'!$D:$CZ,18,FALSE)</f>
        <v>COLOMBIA</v>
      </c>
      <c r="F160" s="10" t="str">
        <f>VLOOKUP(B160,'[1]EJECUCIÓN 2026'!$D:$CZ,17,FALSE)</f>
        <v>BOGOTA D.C.</v>
      </c>
      <c r="G160" s="10" t="str">
        <f>VLOOKUP(B160,'[1]EJECUCIÓN 2026'!$D:$CZ,15,FALSE)</f>
        <v>INGENIERO DE SISTEMAS</v>
      </c>
      <c r="H160" s="10" t="s">
        <v>339</v>
      </c>
      <c r="I160" s="10" t="str">
        <f>VLOOKUP(B160,'[1]EJECUCIÓN 2026'!$D:$CZ,27,FALSE)</f>
        <v>Oficina de Tecnologías y Sistemas de Información</v>
      </c>
      <c r="J160" s="15" t="s">
        <v>13</v>
      </c>
      <c r="K160" s="20">
        <v>6016258480</v>
      </c>
      <c r="L160" s="10" t="str">
        <f>VLOOKUP(B160,'[1]EJECUCIÓN 2026'!$D:$CZ,23,FALSE)</f>
        <v>Titulo profesional + titulo especializacion de 22 meses de experiencia profesional a 32 meses de experiencia profesional (Resolución 861 de 2025)</v>
      </c>
      <c r="M160" s="16" t="str">
        <f>VLOOKUP(B160,'[1]EJECUCIÓN 2026'!$D:$CZ,24,FALSE)</f>
        <v>EL CONTRATISTA se compromete a prestar a la ENTIDAD, con plena autonomía técnica y administrativa, servicios profesionales especializados para la gestión, administración y soporte funcional de la plataforma SCIENTI, atendiendo requerimientos, realizando seguimiento a incidentes, articulando con proveedores y apoyando la operación y mejora continua de la plataforma, conforme a los lineamientos del Ministerio de Ciencia, Tecnología e Innovación.</v>
      </c>
      <c r="N160" s="12">
        <f>VLOOKUP(B160,'[1]EJECUCIÓN 2026'!$D:$CZ,37,FALSE)</f>
        <v>7500000</v>
      </c>
      <c r="O160" s="11">
        <f>VLOOKUP(B160,'[1]EJECUCIÓN 2026'!$D:$CZ,31,FALSE)</f>
        <v>46037</v>
      </c>
      <c r="P160" s="11">
        <f>VLOOKUP(B160,'[1]EJECUCIÓN 2026'!$D:$CZ,32,FALSE)</f>
        <v>46043</v>
      </c>
      <c r="Q160" s="11">
        <f>VLOOKUP(B160,'[1]EJECUCIÓN 2026'!$D:$CZ,33,FALSE)</f>
        <v>46223</v>
      </c>
      <c r="R160" s="10" t="str">
        <f>VLOOKUP(B160,'[1]EJECUCIÓN 2026'!$D:$CZ,95,FALSE)</f>
        <v>En Ejecucion</v>
      </c>
      <c r="S160" s="13" t="str">
        <f>VLOOKUP(B160,'[1]EJECUCIÓN 2026'!$D:$CZ,94,FALSE)</f>
        <v>https://community.secop.gov.co/Public/Tendering/OpportunityDetail/Index?noticeUID=CO1.NTC.9523801&amp;isFromPublicArea=True&amp;isModal=true&amp;asPopupView=true</v>
      </c>
    </row>
    <row r="161" spans="2:19" ht="72" x14ac:dyDescent="0.2">
      <c r="B161" s="8" t="s">
        <v>174</v>
      </c>
      <c r="C161" s="17" t="str">
        <f>VLOOKUP(B161,'[1]EJECUCIÓN 2026'!$D:$CZ,3,FALSE)</f>
        <v>Contrato de Prestacion De Servicios Profesionales</v>
      </c>
      <c r="D161" s="9" t="str">
        <f>VLOOKUP(B161,'[1]EJECUCIÓN 2026'!$D:$CZ,5,FALSE)</f>
        <v>ANGIE JULIETH ORJUELA JAIMES</v>
      </c>
      <c r="E161" s="10" t="str">
        <f>VLOOKUP(B161,'[1]EJECUCIÓN 2026'!$D:$CZ,18,FALSE)</f>
        <v>COLOMBIA</v>
      </c>
      <c r="F161" s="10" t="str">
        <f>VLOOKUP(B161,'[1]EJECUCIÓN 2026'!$D:$CZ,17,FALSE)</f>
        <v>BOGOTA D.C.</v>
      </c>
      <c r="G161" s="10" t="str">
        <f>VLOOKUP(B161,'[1]EJECUCIÓN 2026'!$D:$CZ,15,FALSE)</f>
        <v>INGENIERO AMBIENTAL</v>
      </c>
      <c r="H161" s="10" t="s">
        <v>339</v>
      </c>
      <c r="I161" s="10" t="str">
        <f>VLOOKUP(B161,'[1]EJECUCIÓN 2026'!$D:$CZ,27,FALSE)</f>
        <v>Dirección Administrativa y Financiera</v>
      </c>
      <c r="J161" s="15" t="s">
        <v>13</v>
      </c>
      <c r="K161" s="20">
        <v>6016258480</v>
      </c>
      <c r="L161" s="10" t="str">
        <f>VLOOKUP(B161,'[1]EJECUCIÓN 2026'!$D:$CZ,23,FALSE)</f>
        <v>Titulo profesional + titulo especializacion de 0 meses de experiencia profesional a 22 meses de experiencia profesional (Resolución 861 de 2025)</v>
      </c>
      <c r="M161" s="16" t="str">
        <f>VLOOKUP(B161,'[1]EJECUCIÓN 2026'!$D:$CZ,24,FALSE)</f>
        <v>EL/LA CONTRATISTA se obliga a prestar sus servicios profesionales especializados, con plena autonomía técnica, administrativa y financiera, para la gestión, control y seguimiento del Plan Institucional de Gestión Ambiental y de los procesos de sostenibilidad ambiental del Ministerio de Ciencia, Tecnología e Innovación.</v>
      </c>
      <c r="N161" s="12">
        <f>VLOOKUP(B161,'[1]EJECUCIÓN 2026'!$D:$CZ,37,FALSE)</f>
        <v>6365400</v>
      </c>
      <c r="O161" s="11">
        <f>VLOOKUP(B161,'[1]EJECUCIÓN 2026'!$D:$CZ,31,FALSE)</f>
        <v>46037</v>
      </c>
      <c r="P161" s="11">
        <f>VLOOKUP(B161,'[1]EJECUCIÓN 2026'!$D:$CZ,32,FALSE)</f>
        <v>46044</v>
      </c>
      <c r="Q161" s="11">
        <f>VLOOKUP(B161,'[1]EJECUCIÓN 2026'!$D:$CZ,33,FALSE)</f>
        <v>46224</v>
      </c>
      <c r="R161" s="10" t="str">
        <f>VLOOKUP(B161,'[1]EJECUCIÓN 2026'!$D:$CZ,95,FALSE)</f>
        <v>En Ejecucion</v>
      </c>
      <c r="S161" s="13" t="str">
        <f>VLOOKUP(B161,'[1]EJECUCIÓN 2026'!$D:$CZ,94,FALSE)</f>
        <v>https://community.secop.gov.co/Public/Tendering/OpportunityDetail/Index?noticeUID=CO1.NTC.9523162&amp;isFromPublicArea=True&amp;isModal=true&amp;asPopupView=true</v>
      </c>
    </row>
    <row r="162" spans="2:19" ht="84" x14ac:dyDescent="0.2">
      <c r="B162" s="8" t="s">
        <v>175</v>
      </c>
      <c r="C162" s="17" t="str">
        <f>VLOOKUP(B162,'[1]EJECUCIÓN 2026'!$D:$CZ,3,FALSE)</f>
        <v>Contrato de Prestacion De Servicios De Apoyo a La Gestion</v>
      </c>
      <c r="D162" s="9" t="str">
        <f>VLOOKUP(B162,'[1]EJECUCIÓN 2026'!$D:$CZ,5,FALSE)</f>
        <v>CARLOS MARIO CARRERA DE LA ROSA</v>
      </c>
      <c r="E162" s="10" t="str">
        <f>VLOOKUP(B162,'[1]EJECUCIÓN 2026'!$D:$CZ,18,FALSE)</f>
        <v>COLOMBIA</v>
      </c>
      <c r="F162" s="10" t="str">
        <f>VLOOKUP(B162,'[1]EJECUCIÓN 2026'!$D:$CZ,17,FALSE)</f>
        <v>BOGOTA D.C.</v>
      </c>
      <c r="G162" s="10" t="str">
        <f>VLOOKUP(B162,'[1]EJECUCIÓN 2026'!$D:$CZ,15,FALSE)</f>
        <v>TECNOLOGIA EN GESTION DE SEGURIDAD Y SALUD EN EL TRABAJO</v>
      </c>
      <c r="H162" s="10" t="s">
        <v>339</v>
      </c>
      <c r="I162" s="10" t="str">
        <f>VLOOKUP(B162,'[1]EJECUCIÓN 2026'!$D:$CZ,27,FALSE)</f>
        <v>Dirección Administrativa y Financiera</v>
      </c>
      <c r="J162" s="15" t="s">
        <v>13</v>
      </c>
      <c r="K162" s="20">
        <v>6016258480</v>
      </c>
      <c r="L162" s="10" t="str">
        <f>VLOOKUP(B162,'[1]EJECUCIÓN 2026'!$D:$CZ,23,FALSE)</f>
        <v>Titulo de tecnico de 0 a 12 meses de experiencia laboral (tecnico o tecnologo) o 24 meses de experiencia laboral relacionada (bachiller) (Resolución 861 de 2025)</v>
      </c>
      <c r="M162" s="16" t="str">
        <f>VLOOKUP(B162,'[1]EJECUCIÓN 2026'!$D:$CZ,24,FALSE)</f>
        <v>El/La CONTRATISTA se obliga a prestar a la ENTIDAD, con plena autonomía, técnica y administrativa, los servicios de apoyo a la gestión, como técnico para desarrollar actividades orientadas al cumplimiento de los procesos de la gestión documental, competencia del Grupo Interno de Trabajo de Apoyo Logístico y Documental, de acuerdo con los procesos y procedimientos del Ministerio de Ciencia, Tecnología e Innovación.</v>
      </c>
      <c r="N162" s="12">
        <f>VLOOKUP(B162,'[1]EJECUCIÓN 2026'!$D:$CZ,37,FALSE)</f>
        <v>2964382</v>
      </c>
      <c r="O162" s="11">
        <f>VLOOKUP(B162,'[1]EJECUCIÓN 2026'!$D:$CZ,31,FALSE)</f>
        <v>46037</v>
      </c>
      <c r="P162" s="11">
        <f>VLOOKUP(B162,'[1]EJECUCIÓN 2026'!$D:$CZ,32,FALSE)</f>
        <v>46044</v>
      </c>
      <c r="Q162" s="11">
        <f>VLOOKUP(B162,'[1]EJECUCIÓN 2026'!$D:$CZ,33,FALSE)</f>
        <v>46224</v>
      </c>
      <c r="R162" s="10" t="str">
        <f>VLOOKUP(B162,'[1]EJECUCIÓN 2026'!$D:$CZ,95,FALSE)</f>
        <v>En Ejecucion</v>
      </c>
      <c r="S162" s="13" t="str">
        <f>VLOOKUP(B162,'[1]EJECUCIÓN 2026'!$D:$CZ,94,FALSE)</f>
        <v>https://community.secop.gov.co/Public/Tendering/OpportunityDetail/Index?noticeUID=CO1.NTC.9523478&amp;isFromPublicArea=True&amp;isModal=true&amp;asPopupView=true</v>
      </c>
    </row>
    <row r="163" spans="2:19" ht="60" x14ac:dyDescent="0.2">
      <c r="B163" s="8" t="s">
        <v>176</v>
      </c>
      <c r="C163" s="17" t="str">
        <f>VLOOKUP(B163,'[1]EJECUCIÓN 2026'!$D:$CZ,3,FALSE)</f>
        <v>Contrato de Prestacion De Servicios De Apoyo a La Gestion</v>
      </c>
      <c r="D163" s="9" t="str">
        <f>VLOOKUP(B163,'[1]EJECUCIÓN 2026'!$D:$CZ,5,FALSE)</f>
        <v>DIANA PATRICIA CARABALLO ACEVEDO</v>
      </c>
      <c r="E163" s="10" t="str">
        <f>VLOOKUP(B163,'[1]EJECUCIÓN 2026'!$D:$CZ,18,FALSE)</f>
        <v>COLOMBIA</v>
      </c>
      <c r="F163" s="10" t="str">
        <f>VLOOKUP(B163,'[1]EJECUCIÓN 2026'!$D:$CZ,17,FALSE)</f>
        <v>BOGOTA D.C.</v>
      </c>
      <c r="G163" s="10" t="str">
        <f>VLOOKUP(B163,'[1]EJECUCIÓN 2026'!$D:$CZ,15,FALSE)</f>
        <v>TECNOLOGO EN GESTION DOCUMENTAL</v>
      </c>
      <c r="H163" s="10" t="s">
        <v>339</v>
      </c>
      <c r="I163" s="10" t="str">
        <f>VLOOKUP(B163,'[1]EJECUCIÓN 2026'!$D:$CZ,27,FALSE)</f>
        <v>Dirección Administrativa y Financiera</v>
      </c>
      <c r="J163" s="15" t="s">
        <v>13</v>
      </c>
      <c r="K163" s="20">
        <v>6016258480</v>
      </c>
      <c r="L163" s="10" t="str">
        <f>VLOOKUP(B163,'[1]EJECUCIÓN 2026'!$D:$CZ,23,FALSE)</f>
        <v>Titulo de tecnologo de 13 o mas meses de experiencia laboral (tecnico o tecnologo) o 36 meses de experiencia laboral relacionada (bachiller) (Resolución 861 de 2025)</v>
      </c>
      <c r="M163" s="16" t="str">
        <f>VLOOKUP(B163,'[1]EJECUCIÓN 2026'!$D:$CZ,24,FALSE)</f>
        <v>El/La CONTRATISTA se obliga a prestar a la ENTIDAD, con plena autonomía técnica y administrativa, los servicios de apoyo a la gestión, para desarrollar actividades orientadas a la implementación de las Tablas de Valoración Documental, conforme a la normatividad archivística establecida para tal fin.</v>
      </c>
      <c r="N163" s="12">
        <f>VLOOKUP(B163,'[1]EJECUCIÓN 2026'!$D:$CZ,37,FALSE)</f>
        <v>3296000</v>
      </c>
      <c r="O163" s="11">
        <f>VLOOKUP(B163,'[1]EJECUCIÓN 2026'!$D:$CZ,31,FALSE)</f>
        <v>46037</v>
      </c>
      <c r="P163" s="11">
        <f>VLOOKUP(B163,'[1]EJECUCIÓN 2026'!$D:$CZ,32,FALSE)</f>
        <v>46038</v>
      </c>
      <c r="Q163" s="11">
        <f>VLOOKUP(B163,'[1]EJECUCIÓN 2026'!$D:$CZ,33,FALSE)</f>
        <v>46218</v>
      </c>
      <c r="R163" s="10" t="str">
        <f>VLOOKUP(B163,'[1]EJECUCIÓN 2026'!$D:$CZ,95,FALSE)</f>
        <v>En Ejecucion</v>
      </c>
      <c r="S163" s="13" t="str">
        <f>VLOOKUP(B163,'[1]EJECUCIÓN 2026'!$D:$CZ,94,FALSE)</f>
        <v>https://community.secop.gov.co/Public/Tendering/OpportunityDetail/Index?noticeUID=CO1.NTC.9522832&amp;isFromPublicArea=True&amp;isModal=true&amp;asPopupView=true</v>
      </c>
    </row>
    <row r="164" spans="2:19" ht="84" x14ac:dyDescent="0.2">
      <c r="B164" s="8" t="s">
        <v>177</v>
      </c>
      <c r="C164" s="17" t="str">
        <f>VLOOKUP(B164,'[1]EJECUCIÓN 2026'!$D:$CZ,3,FALSE)</f>
        <v>Contrato de Prestacion De Servicios Profesionales</v>
      </c>
      <c r="D164" s="9" t="str">
        <f>VLOOKUP(B164,'[1]EJECUCIÓN 2026'!$D:$CZ,5,FALSE)</f>
        <v>OSCAR DANIEL SANCHEZ PLAZAS</v>
      </c>
      <c r="E164" s="10" t="str">
        <f>VLOOKUP(B164,'[1]EJECUCIÓN 2026'!$D:$CZ,18,FALSE)</f>
        <v>COLOMBIA</v>
      </c>
      <c r="F164" s="10" t="str">
        <f>VLOOKUP(B164,'[1]EJECUCIÓN 2026'!$D:$CZ,17,FALSE)</f>
        <v>BOGOTA D.C.</v>
      </c>
      <c r="G164" s="10" t="str">
        <f>VLOOKUP(B164,'[1]EJECUCIÓN 2026'!$D:$CZ,15,FALSE)</f>
        <v>INGENIERIA MECANICA</v>
      </c>
      <c r="H164" s="10" t="s">
        <v>339</v>
      </c>
      <c r="I164" s="10" t="str">
        <f>VLOOKUP(B164,'[1]EJECUCIÓN 2026'!$D:$CZ,27,FALSE)</f>
        <v>Dirección de Ciencia</v>
      </c>
      <c r="J164" s="15" t="s">
        <v>13</v>
      </c>
      <c r="K164" s="20">
        <v>6016258480</v>
      </c>
      <c r="L164" s="10" t="str">
        <f>VLOOKUP(B164,'[1]EJECUCIÓN 2026'!$D:$CZ,23,FALSE)</f>
        <v>Titulo profesional + titulo especializacion de 22 meses de experiencia profesional a 32 meses de experiencia profesional (Resolución 861 de 2025)</v>
      </c>
      <c r="M164" s="16" t="str">
        <f>VLOOKUP(B164,'[1]EJECUCIÓN 2026'!$D:$CZ,24,FALSE)</f>
        <v>Prestar a la entidad, con plena autonomía técnica y administrativa, servicios profesionales especializados para apoyar a la Dirección de Ciencia en la elaboración de políticas, planes, instrumentos, proyectos, programas, estrategias y demás actividades de Ciencia, Tecnología e Innovación, que se desarrollen en el marco del Reto Institucional de Transición Energética, en el foco de Energías Sostenibles</v>
      </c>
      <c r="N164" s="12">
        <f>VLOOKUP(B164,'[1]EJECUCIÓN 2026'!$D:$CZ,37,FALSE)</f>
        <v>7956750</v>
      </c>
      <c r="O164" s="11">
        <f>VLOOKUP(B164,'[1]EJECUCIÓN 2026'!$D:$CZ,31,FALSE)</f>
        <v>46037</v>
      </c>
      <c r="P164" s="11">
        <f>VLOOKUP(B164,'[1]EJECUCIÓN 2026'!$D:$CZ,32,FALSE)</f>
        <v>46042</v>
      </c>
      <c r="Q164" s="11">
        <f>VLOOKUP(B164,'[1]EJECUCIÓN 2026'!$D:$CZ,33,FALSE)</f>
        <v>46222</v>
      </c>
      <c r="R164" s="10" t="str">
        <f>VLOOKUP(B164,'[1]EJECUCIÓN 2026'!$D:$CZ,95,FALSE)</f>
        <v>En Ejecucion</v>
      </c>
      <c r="S164" s="13" t="str">
        <f>VLOOKUP(B164,'[1]EJECUCIÓN 2026'!$D:$CZ,94,FALSE)</f>
        <v>https://community.secop.gov.co/Public/Tendering/OpportunityDetail/Index?noticeUID=CO1.NTC.9533286&amp;isFromPublicArea=True&amp;isModal=true&amp;asPopupView=true</v>
      </c>
    </row>
    <row r="165" spans="2:19" ht="120" x14ac:dyDescent="0.2">
      <c r="B165" s="8" t="s">
        <v>178</v>
      </c>
      <c r="C165" s="17" t="str">
        <f>VLOOKUP(B165,'[1]EJECUCIÓN 2026'!$D:$CZ,3,FALSE)</f>
        <v>Contrato de Prestacion De Servicios Profesionales</v>
      </c>
      <c r="D165" s="9" t="str">
        <f>VLOOKUP(B165,'[1]EJECUCIÓN 2026'!$D:$CZ,5,FALSE)</f>
        <v>JORGE ORLANDO CAMARGO HERRERA</v>
      </c>
      <c r="E165" s="10" t="str">
        <f>VLOOKUP(B165,'[1]EJECUCIÓN 2026'!$D:$CZ,18,FALSE)</f>
        <v>COLOMBIA</v>
      </c>
      <c r="F165" s="10" t="str">
        <f>VLOOKUP(B165,'[1]EJECUCIÓN 2026'!$D:$CZ,17,FALSE)</f>
        <v>FACATATIVA</v>
      </c>
      <c r="G165" s="10" t="str">
        <f>VLOOKUP(B165,'[1]EJECUCIÓN 2026'!$D:$CZ,15,FALSE)</f>
        <v>INGENIERO INDUSTRIAL</v>
      </c>
      <c r="H165" s="10" t="s">
        <v>339</v>
      </c>
      <c r="I165" s="10" t="str">
        <f>VLOOKUP(B165,'[1]EJECUCIÓN 2026'!$D:$CZ,27,FALSE)</f>
        <v>Oficina de Control Interno</v>
      </c>
      <c r="J165" s="15" t="s">
        <v>13</v>
      </c>
      <c r="K165" s="20">
        <v>6016258480</v>
      </c>
      <c r="L165" s="10" t="str">
        <f>VLOOKUP(B165,'[1]EJECUCIÓN 2026'!$D:$CZ,23,FALSE)</f>
        <v>Titulo profesional + titulo especializacion de 22 meses de experiencia profesional a 32 meses de experiencia profesional (Resolución 861 de 2025)</v>
      </c>
      <c r="M165" s="16" t="str">
        <f>VLOOKUP(B165,'[1]EJECUCIÓN 2026'!$D:$CZ,24,FALSE)</f>
        <v>El CONTRATISTA se obliga a prestar a la ENTIDAD, con plena autonomía técnica y administrativa, sus servicios profesionales especializados en la Oficina de Control Interno del Ministerio de Ciencia y Tecnología e Innovación en apoyar las gestiones asociadas en las gestiones derivadas de las auditorías de la Contraloría General de la República, a los requerimientos de publicación en página web así como la ejecución, apoyo a las auditorías, evaluaciones y/o seguimientos, así como en el seguimiento a los Planes de Mejoramiento que se deriven del plan anual de auditorías evaluaciones y/o seguimientos.”</v>
      </c>
      <c r="N165" s="12">
        <f>VLOOKUP(B165,'[1]EJECUCIÓN 2026'!$D:$CZ,37,FALSE)</f>
        <v>6897970</v>
      </c>
      <c r="O165" s="11">
        <f>VLOOKUP(B165,'[1]EJECUCIÓN 2026'!$D:$CZ,31,FALSE)</f>
        <v>46038</v>
      </c>
      <c r="P165" s="11">
        <f>VLOOKUP(B165,'[1]EJECUCIÓN 2026'!$D:$CZ,32,FALSE)</f>
        <v>46042</v>
      </c>
      <c r="Q165" s="11">
        <f>VLOOKUP(B165,'[1]EJECUCIÓN 2026'!$D:$CZ,33,FALSE)</f>
        <v>46222</v>
      </c>
      <c r="R165" s="10" t="str">
        <f>VLOOKUP(B165,'[1]EJECUCIÓN 2026'!$D:$CZ,95,FALSE)</f>
        <v>En Ejecucion</v>
      </c>
      <c r="S165" s="13" t="str">
        <f>VLOOKUP(B165,'[1]EJECUCIÓN 2026'!$D:$CZ,94,FALSE)</f>
        <v>https://community.secop.gov.co/Public/Tendering/OpportunityDetail/Index?noticeUID=CO1.NTC.9548138&amp;isFromPublicArea=True&amp;isModal=true&amp;asPopupView=true</v>
      </c>
    </row>
    <row r="166" spans="2:19" ht="96" x14ac:dyDescent="0.2">
      <c r="B166" s="8" t="s">
        <v>179</v>
      </c>
      <c r="C166" s="17" t="str">
        <f>VLOOKUP(B166,'[1]EJECUCIÓN 2026'!$D:$CZ,3,FALSE)</f>
        <v>Contrato de Prestacion De Servicios Profesionales</v>
      </c>
      <c r="D166" s="9" t="str">
        <f>VLOOKUP(B166,'[1]EJECUCIÓN 2026'!$D:$CZ,5,FALSE)</f>
        <v>RAUL DARIO RODRIGUEZ JIMENEZ</v>
      </c>
      <c r="E166" s="10" t="str">
        <f>VLOOKUP(B166,'[1]EJECUCIÓN 2026'!$D:$CZ,18,FALSE)</f>
        <v>COLOMBIA</v>
      </c>
      <c r="F166" s="10" t="str">
        <f>VLOOKUP(B166,'[1]EJECUCIÓN 2026'!$D:$CZ,17,FALSE)</f>
        <v>SAN JOSE DE CUCUTA</v>
      </c>
      <c r="G166" s="10" t="str">
        <f>VLOOKUP(B166,'[1]EJECUCIÓN 2026'!$D:$CZ,15,FALSE)</f>
        <v>ADMINISTRADOR DE NEGOCIOS</v>
      </c>
      <c r="H166" s="10" t="s">
        <v>339</v>
      </c>
      <c r="I166" s="10" t="str">
        <f>VLOOKUP(B166,'[1]EJECUCIÓN 2026'!$D:$CZ,27,FALSE)</f>
        <v>Oficina de Control Interno</v>
      </c>
      <c r="J166" s="15" t="s">
        <v>13</v>
      </c>
      <c r="K166" s="20">
        <v>6016258480</v>
      </c>
      <c r="L166" s="10" t="str">
        <f>VLOOKUP(B166,'[1]EJECUCIÓN 2026'!$D:$CZ,23,FALSE)</f>
        <v>Titulo profesional + titulo especializacion de 33 o mas meses de experiencia profesional (Resolución 861 de 2025)</v>
      </c>
      <c r="M166" s="16" t="str">
        <f>VLOOKUP(B166,'[1]EJECUCIÓN 2026'!$D:$CZ,24,FALSE)</f>
        <v>El CONTRATISTA se obliga a prestar a la ENTIDAD, con plena autonomía, técnica y administrativa, servicios profesionales especializados, con plena autonomía técnica y administrativa, para apoyar al Ministerio de Ciencia, Tecnología e Innovación en la ejecución de la auditoría al Procedimiento Gestión de la Información Estadística, apoyo a las auditorías, evaluaciones y/o seguimientos, así como en el seguimiento a los Planes de Mejoramiento que se deriven del plan anual de auditorías evaluaciones y/o seguimientos.</v>
      </c>
      <c r="N166" s="12">
        <f>VLOOKUP(B166,'[1]EJECUCIÓN 2026'!$D:$CZ,37,FALSE)</f>
        <v>9476000</v>
      </c>
      <c r="O166" s="11">
        <f>VLOOKUP(B166,'[1]EJECUCIÓN 2026'!$D:$CZ,31,FALSE)</f>
        <v>46041</v>
      </c>
      <c r="P166" s="11">
        <f>VLOOKUP(B166,'[1]EJECUCIÓN 2026'!$D:$CZ,32,FALSE)</f>
        <v>46044</v>
      </c>
      <c r="Q166" s="11">
        <f>VLOOKUP(B166,'[1]EJECUCIÓN 2026'!$D:$CZ,33,FALSE)</f>
        <v>46224</v>
      </c>
      <c r="R166" s="10" t="str">
        <f>VLOOKUP(B166,'[1]EJECUCIÓN 2026'!$D:$CZ,95,FALSE)</f>
        <v>En Ejecucion</v>
      </c>
      <c r="S166" s="13" t="str">
        <f>VLOOKUP(B166,'[1]EJECUCIÓN 2026'!$D:$CZ,94,FALSE)</f>
        <v>https://community.secop.gov.co/Public/Tendering/OpportunityDetail/Index?noticeUID=CO1.NTC.9576148&amp;isFromPublicArea=True&amp;isModal=true&amp;asPopupView=true</v>
      </c>
    </row>
    <row r="167" spans="2:19" ht="132" x14ac:dyDescent="0.2">
      <c r="B167" s="8" t="s">
        <v>180</v>
      </c>
      <c r="C167" s="17" t="str">
        <f>VLOOKUP(B167,'[1]EJECUCIÓN 2026'!$D:$CZ,3,FALSE)</f>
        <v>Contrato de Prestacion De Servicios Profesionales</v>
      </c>
      <c r="D167" s="9" t="str">
        <f>VLOOKUP(B167,'[1]EJECUCIÓN 2026'!$D:$CZ,5,FALSE)</f>
        <v>LUISA FERNANDA ORTIZ BOHORQUEZ</v>
      </c>
      <c r="E167" s="10" t="str">
        <f>VLOOKUP(B167,'[1]EJECUCIÓN 2026'!$D:$CZ,18,FALSE)</f>
        <v>COLOMBIA</v>
      </c>
      <c r="F167" s="10" t="str">
        <f>VLOOKUP(B167,'[1]EJECUCIÓN 2026'!$D:$CZ,17,FALSE)</f>
        <v>BOGOTA D.C.</v>
      </c>
      <c r="G167" s="10" t="str">
        <f>VLOOKUP(B167,'[1]EJECUCIÓN 2026'!$D:$CZ,15,FALSE)</f>
        <v>ADMINISTRADOR DE EMPRESAS</v>
      </c>
      <c r="H167" s="10" t="s">
        <v>339</v>
      </c>
      <c r="I167" s="10" t="str">
        <f>VLOOKUP(B167,'[1]EJECUCIÓN 2026'!$D:$CZ,27,FALSE)</f>
        <v>Oficina Asesora de Planeación e Innovación Institucional</v>
      </c>
      <c r="J167" s="15" t="s">
        <v>13</v>
      </c>
      <c r="K167" s="20">
        <v>6016258480</v>
      </c>
      <c r="L167" s="10" t="str">
        <f>VLOOKUP(B167,'[1]EJECUCIÓN 2026'!$D:$CZ,23,FALSE)</f>
        <v>Titulo profesional + titulo maestria o titulo profesional + titulo especializacion de 51 meses de experiencia profesional (maestria) o 64 meses de experiencia (Resolución 861 de 2025)</v>
      </c>
      <c r="M167" s="16" t="str">
        <f>VLOOKUP(B167,'[1]EJECUCIÓN 2026'!$D:$CZ,24,FALSE)</f>
        <v>La contratista se obliga a prestar a la Entidad, con plena autonomía técnica y administrativa, los servicios profesionales especializados para apoyar a la Oficina Asesora de Planeación e Innovación Institucional en el fortalecimiento de la planeación estratégica sectorial e institucional a través de la formulación, seguimiento y actualización de los instrumentos de planeación estratégica institucional y sectorial, el fortalecimiento de la gestión de la información y la calidad estadística, así como en la consolidación y análisis de políticas, planes, indicadores y reportes de
gestión,garantizando la coherencia, trazabilidad y articulación con las políticas y objetivos del Gobierno Nacional.</v>
      </c>
      <c r="N167" s="12">
        <f>VLOOKUP(B167,'[1]EJECUCIÓN 2026'!$D:$CZ,37,FALSE)</f>
        <v>12360000</v>
      </c>
      <c r="O167" s="11">
        <f>VLOOKUP(B167,'[1]EJECUCIÓN 2026'!$D:$CZ,31,FALSE)</f>
        <v>46037</v>
      </c>
      <c r="P167" s="11">
        <f>VLOOKUP(B167,'[1]EJECUCIÓN 2026'!$D:$CZ,32,FALSE)</f>
        <v>46041</v>
      </c>
      <c r="Q167" s="11">
        <f>VLOOKUP(B167,'[1]EJECUCIÓN 2026'!$D:$CZ,33,FALSE)</f>
        <v>46221</v>
      </c>
      <c r="R167" s="10" t="str">
        <f>VLOOKUP(B167,'[1]EJECUCIÓN 2026'!$D:$CZ,95,FALSE)</f>
        <v>En Ejecucion</v>
      </c>
      <c r="S167" s="13" t="str">
        <f>VLOOKUP(B167,'[1]EJECUCIÓN 2026'!$D:$CZ,94,FALSE)</f>
        <v>https://community.secop.gov.co/Public/Tendering/OpportunityDetail/Index?noticeUID=CO1.NTC.9522530&amp;isFromPublicArea=True&amp;isModal=true&amp;asPopupView=true</v>
      </c>
    </row>
    <row r="168" spans="2:19" ht="84" x14ac:dyDescent="0.2">
      <c r="B168" s="8" t="s">
        <v>181</v>
      </c>
      <c r="C168" s="17" t="str">
        <f>VLOOKUP(B168,'[1]EJECUCIÓN 2026'!$D:$CZ,3,FALSE)</f>
        <v>Contrato de Prestacion De Servicios De Apoyo a La Gestion</v>
      </c>
      <c r="D168" s="9" t="str">
        <f>VLOOKUP(B168,'[1]EJECUCIÓN 2026'!$D:$CZ,5,FALSE)</f>
        <v>ANDREA CASTRILLON GIRALDO</v>
      </c>
      <c r="E168" s="10" t="str">
        <f>VLOOKUP(B168,'[1]EJECUCIÓN 2026'!$D:$CZ,18,FALSE)</f>
        <v>COLOMBIA</v>
      </c>
      <c r="F168" s="10" t="str">
        <f>VLOOKUP(B168,'[1]EJECUCIÓN 2026'!$D:$CZ,17,FALSE)</f>
        <v>BOGOTA D.C.</v>
      </c>
      <c r="G168" s="10" t="str">
        <f>VLOOKUP(B168,'[1]EJECUCIÓN 2026'!$D:$CZ,15,FALSE)</f>
        <v>AUXILIAR CONTABLE Y FINANCIERO</v>
      </c>
      <c r="H168" s="10" t="s">
        <v>339</v>
      </c>
      <c r="I168" s="10" t="str">
        <f>VLOOKUP(B168,'[1]EJECUCIÓN 2026'!$D:$CZ,27,FALSE)</f>
        <v>Dirección Administrativa y Financiera</v>
      </c>
      <c r="J168" s="15" t="s">
        <v>13</v>
      </c>
      <c r="K168" s="20">
        <v>6016258480</v>
      </c>
      <c r="L168" s="10" t="str">
        <f>VLOOKUP(B168,'[1]EJECUCIÓN 2026'!$D:$CZ,23,FALSE)</f>
        <v>Titulo de bachiller de 22 o mas meses de experiencia laboral (Resolución 861 de 2025)</v>
      </c>
      <c r="M168" s="16" t="str">
        <f>VLOOKUP(B168,'[1]EJECUCIÓN 2026'!$D:$CZ,24,FALSE)</f>
        <v>El/La CONTRATISTA se obliga a prestar a la ENTIDAD, con plena autonomía, técnica y
administrativa, los servicios de apoyo a la gestión, para desarrollar actividades orientadas a la
implementación de lineamientos para la organización de los archivos institucionales conforme
a las disposiciones normativas definidas para tal fin.</v>
      </c>
      <c r="N168" s="12">
        <f>VLOOKUP(B168,'[1]EJECUCIÓN 2026'!$D:$CZ,37,FALSE)</f>
        <v>2510000</v>
      </c>
      <c r="O168" s="11">
        <f>VLOOKUP(B168,'[1]EJECUCIÓN 2026'!$D:$CZ,31,FALSE)</f>
        <v>46037</v>
      </c>
      <c r="P168" s="11">
        <f>VLOOKUP(B168,'[1]EJECUCIÓN 2026'!$D:$CZ,32,FALSE)</f>
        <v>46038</v>
      </c>
      <c r="Q168" s="11">
        <f>VLOOKUP(B168,'[1]EJECUCIÓN 2026'!$D:$CZ,33,FALSE)</f>
        <v>46218</v>
      </c>
      <c r="R168" s="10" t="str">
        <f>VLOOKUP(B168,'[1]EJECUCIÓN 2026'!$D:$CZ,95,FALSE)</f>
        <v>En Ejecucion</v>
      </c>
      <c r="S168" s="13" t="str">
        <f>VLOOKUP(B168,'[1]EJECUCIÓN 2026'!$D:$CZ,94,FALSE)</f>
        <v>https://community.secop.gov.co/Public/Tendering/OpportunityDetail/Index?noticeUID=CO1.NTC.9523344&amp;isFromPublicArea=True&amp;isModal=true&amp;asPopupView=true</v>
      </c>
    </row>
    <row r="169" spans="2:19" ht="132" x14ac:dyDescent="0.2">
      <c r="B169" s="8" t="s">
        <v>182</v>
      </c>
      <c r="C169" s="17" t="str">
        <f>VLOOKUP(B169,'[1]EJECUCIÓN 2026'!$D:$CZ,3,FALSE)</f>
        <v>Contrato de Prestacion De Servicios Profesionales</v>
      </c>
      <c r="D169" s="9" t="str">
        <f>VLOOKUP(B169,'[1]EJECUCIÓN 2026'!$D:$CZ,5,FALSE)</f>
        <v>VALERY CATHERIN MASMELA PEREZ</v>
      </c>
      <c r="E169" s="10" t="str">
        <f>VLOOKUP(B169,'[1]EJECUCIÓN 2026'!$D:$CZ,18,FALSE)</f>
        <v>COLOMBIA</v>
      </c>
      <c r="F169" s="10" t="str">
        <f>VLOOKUP(B169,'[1]EJECUCIÓN 2026'!$D:$CZ,17,FALSE)</f>
        <v>BOGOTA D.C.</v>
      </c>
      <c r="G169" s="10" t="str">
        <f>VLOOKUP(B169,'[1]EJECUCIÓN 2026'!$D:$CZ,15,FALSE)</f>
        <v xml:space="preserve">PROCESAMIENTO DE ALIMENTOS	</v>
      </c>
      <c r="H169" s="10" t="s">
        <v>339</v>
      </c>
      <c r="I169" s="10" t="str">
        <f>VLOOKUP(B169,'[1]EJECUCIÓN 2026'!$D:$CZ,27,FALSE)</f>
        <v>Oficina Asesora de Planeación e Innovación Institucional</v>
      </c>
      <c r="J169" s="15" t="s">
        <v>13</v>
      </c>
      <c r="K169" s="20">
        <v>6016258480</v>
      </c>
      <c r="L169" s="10" t="str">
        <f>VLOOKUP(B169,'[1]EJECUCIÓN 2026'!$D:$CZ,23,FALSE)</f>
        <v>Titulo profesional de 0 a 21 mas meses de experiencia profesional (Resolución 861 de 2025)</v>
      </c>
      <c r="M169" s="16" t="str">
        <f>VLOOKUP(B169,'[1]EJECUCIÓN 2026'!$D:$CZ,24,FALSE)</f>
        <v>El contratista se obliga a prestar a la Entidad, con plena autonomía técnica y administrativa, los servicios profesionales para apoyar el desarrollo, seguimiento y fortalecimiento de la Estrategia de Cierre de Brechas, Mejora Continua y Aprendizaje Organizacional, en el marco de los estándares del Sistema Integrado de Gestión SIG, con especial énfasis en la implementación, consolidación y seguimiento de las políticas de Servicio al Ciudadano y de Racionalización de Trámites, aportando al mejoramiento del desempeño institucional y al cumplimiento de los
lineamientos establecidos en el Modelo Integrado de Planeación y Gestión – MIPG.</v>
      </c>
      <c r="N169" s="12">
        <f>VLOOKUP(B169,'[1]EJECUCIÓN 2026'!$D:$CZ,37,FALSE)</f>
        <v>4423377</v>
      </c>
      <c r="O169" s="11">
        <f>VLOOKUP(B169,'[1]EJECUCIÓN 2026'!$D:$CZ,31,FALSE)</f>
        <v>46037</v>
      </c>
      <c r="P169" s="11">
        <f>VLOOKUP(B169,'[1]EJECUCIÓN 2026'!$D:$CZ,32,FALSE)</f>
        <v>46037</v>
      </c>
      <c r="Q169" s="11">
        <f>VLOOKUP(B169,'[1]EJECUCIÓN 2026'!$D:$CZ,33,FALSE)</f>
        <v>46217</v>
      </c>
      <c r="R169" s="10" t="str">
        <f>VLOOKUP(B169,'[1]EJECUCIÓN 2026'!$D:$CZ,95,FALSE)</f>
        <v>En Ejecucion</v>
      </c>
      <c r="S169" s="13" t="str">
        <f>VLOOKUP(B169,'[1]EJECUCIÓN 2026'!$D:$CZ,94,FALSE)</f>
        <v>https://community.secop.gov.co/Public/Tendering/OpportunityDetail/Index?noticeUID=CO1.NTC.9522742&amp;isFromPublicArea=True&amp;isModal=true&amp;asPopupView=true</v>
      </c>
    </row>
    <row r="170" spans="2:19" ht="96" x14ac:dyDescent="0.2">
      <c r="B170" s="8" t="s">
        <v>183</v>
      </c>
      <c r="C170" s="17" t="str">
        <f>VLOOKUP(B170,'[1]EJECUCIÓN 2026'!$D:$CZ,3,FALSE)</f>
        <v>Contrato de Prestacion De Servicios Profesionales</v>
      </c>
      <c r="D170" s="9" t="str">
        <f>VLOOKUP(B170,'[1]EJECUCIÓN 2026'!$D:$CZ,5,FALSE)</f>
        <v>AILEEN GENES REDONDO</v>
      </c>
      <c r="E170" s="10" t="str">
        <f>VLOOKUP(B170,'[1]EJECUCIÓN 2026'!$D:$CZ,18,FALSE)</f>
        <v>COLOMBIA</v>
      </c>
      <c r="F170" s="10" t="str">
        <f>VLOOKUP(B170,'[1]EJECUCIÓN 2026'!$D:$CZ,17,FALSE)</f>
        <v>CARTAGENA DE INDIAS</v>
      </c>
      <c r="G170" s="10" t="str">
        <f>VLOOKUP(B170,'[1]EJECUCIÓN 2026'!$D:$CZ,15,FALSE)</f>
        <v>INGENIERO INDUSTRIAL</v>
      </c>
      <c r="H170" s="10" t="s">
        <v>339</v>
      </c>
      <c r="I170" s="10" t="str">
        <f>VLOOKUP(B170,'[1]EJECUCIÓN 2026'!$D:$CZ,27,FALSE)</f>
        <v>Despacho del Ministro</v>
      </c>
      <c r="J170" s="15" t="s">
        <v>13</v>
      </c>
      <c r="K170" s="20">
        <v>6016258480</v>
      </c>
      <c r="L170" s="10" t="str">
        <f>VLOOKUP(B170,'[1]EJECUCIÓN 2026'!$D:$CZ,23,FALSE)</f>
        <v>Titulo profesional + titulo especializacion de 22 meses de experiencia profesional a 32 meses de experiencia profesional (Resolución 861 de 2025)</v>
      </c>
      <c r="M170" s="16" t="str">
        <f>VLOOKUP(B170,'[1]EJECUCIÓN 2026'!$D:$CZ,24,FALSE)</f>
        <v>El CONTRATISTA se obliga prestar a la Entidad, con plena autonomía, técnica y administrativa los servicios profesionales especializados al Despacho del Ministerio de Ciencia, Tecnología e Innovación para apoyar la gestión, en el marco de la cooperación bilateral con la Unión Europea, organización y seguimiento técnico de procesos asociados a convocatorias, convenios, pagos de membresías internacionales, elaboración y control de insumos presupuestales y PQR, así como el apoyo operativo al Sistema GINA.</v>
      </c>
      <c r="N170" s="12">
        <f>VLOOKUP(B170,'[1]EJECUCIÓN 2026'!$D:$CZ,37,FALSE)</f>
        <v>7600000</v>
      </c>
      <c r="O170" s="11">
        <f>VLOOKUP(B170,'[1]EJECUCIÓN 2026'!$D:$CZ,31,FALSE)</f>
        <v>46038</v>
      </c>
      <c r="P170" s="11">
        <f>VLOOKUP(B170,'[1]EJECUCIÓN 2026'!$D:$CZ,32,FALSE)</f>
        <v>46038</v>
      </c>
      <c r="Q170" s="11">
        <f>VLOOKUP(B170,'[1]EJECUCIÓN 2026'!$D:$CZ,33,FALSE)</f>
        <v>46218</v>
      </c>
      <c r="R170" s="10" t="str">
        <f>VLOOKUP(B170,'[1]EJECUCIÓN 2026'!$D:$CZ,95,FALSE)</f>
        <v>En Ejecucion</v>
      </c>
      <c r="S170" s="13" t="str">
        <f>VLOOKUP(B170,'[1]EJECUCIÓN 2026'!$D:$CZ,94,FALSE)</f>
        <v>https://community.secop.gov.co/Public/Tendering/OpportunityDetail/Index?noticeUID=CO1.NTC.9523989&amp;isFromPublicArea=True&amp;isModal=true&amp;asPopupView=true</v>
      </c>
    </row>
    <row r="171" spans="2:19" ht="84" x14ac:dyDescent="0.2">
      <c r="B171" s="8" t="s">
        <v>184</v>
      </c>
      <c r="C171" s="17" t="str">
        <f>VLOOKUP(B171,'[1]EJECUCIÓN 2026'!$D:$CZ,3,FALSE)</f>
        <v>Contrato de Prestacion De Servicios De Apoyo a La Gestion</v>
      </c>
      <c r="D171" s="9" t="str">
        <f>VLOOKUP(B171,'[1]EJECUCIÓN 2026'!$D:$CZ,5,FALSE)</f>
        <v>WILLIAM MAURICIO TORRES RODRIGUEZ</v>
      </c>
      <c r="E171" s="10" t="str">
        <f>VLOOKUP(B171,'[1]EJECUCIÓN 2026'!$D:$CZ,18,FALSE)</f>
        <v>COLOMBIA</v>
      </c>
      <c r="F171" s="10" t="str">
        <f>VLOOKUP(B171,'[1]EJECUCIÓN 2026'!$D:$CZ,17,FALSE)</f>
        <v>BOGOTA D.C.</v>
      </c>
      <c r="G171" s="10" t="str">
        <f>VLOOKUP(B171,'[1]EJECUCIÓN 2026'!$D:$CZ,15,FALSE)</f>
        <v xml:space="preserve">TECNOLOGO EN GESTION EMPRESARIAL	</v>
      </c>
      <c r="H171" s="10" t="s">
        <v>339</v>
      </c>
      <c r="I171" s="10" t="str">
        <f>VLOOKUP(B171,'[1]EJECUCIÓN 2026'!$D:$CZ,27,FALSE)</f>
        <v>Dirección Administrativa y Financiera</v>
      </c>
      <c r="J171" s="15" t="s">
        <v>13</v>
      </c>
      <c r="K171" s="20">
        <v>6016258480</v>
      </c>
      <c r="L171" s="10" t="str">
        <f>VLOOKUP(B171,'[1]EJECUCIÓN 2026'!$D:$CZ,23,FALSE)</f>
        <v>Titulo de tecnico de 0 a 12 meses de experiencia laboral (tecnico o tecnologo) o 24 meses de experiencia laboral relacionada (bachiller) (Resolución 861 de 2025)</v>
      </c>
      <c r="M171" s="16" t="str">
        <f>VLOOKUP(B171,'[1]EJECUCIÓN 2026'!$D:$CZ,24,FALSE)</f>
        <v>El/La CONTRATISTA se obliga a prestar a la ENTIDAD, con plena autonomía, técnica y administrativa, los servicios de apoyo a la gestión, como técnico para desarrollar actividades orientadas al cumplimiento de los procesos de la gestión documental, competencia del Grupo Interno de Trabajo de Apoyo Logístico y Documental, de acuerdo con los procesos y procedimientos del Ministerio de Ciencia, Tecnología e Innovación.</v>
      </c>
      <c r="N171" s="12">
        <f>VLOOKUP(B171,'[1]EJECUCIÓN 2026'!$D:$CZ,37,FALSE)</f>
        <v>2964382</v>
      </c>
      <c r="O171" s="11">
        <f>VLOOKUP(B171,'[1]EJECUCIÓN 2026'!$D:$CZ,31,FALSE)</f>
        <v>46037</v>
      </c>
      <c r="P171" s="11">
        <f>VLOOKUP(B171,'[1]EJECUCIÓN 2026'!$D:$CZ,32,FALSE)</f>
        <v>46043</v>
      </c>
      <c r="Q171" s="11">
        <f>VLOOKUP(B171,'[1]EJECUCIÓN 2026'!$D:$CZ,33,FALSE)</f>
        <v>46223</v>
      </c>
      <c r="R171" s="10" t="str">
        <f>VLOOKUP(B171,'[1]EJECUCIÓN 2026'!$D:$CZ,95,FALSE)</f>
        <v>En Ejecucion</v>
      </c>
      <c r="S171" s="13" t="str">
        <f>VLOOKUP(B171,'[1]EJECUCIÓN 2026'!$D:$CZ,94,FALSE)</f>
        <v>https://community.secop.gov.co/Public/Tendering/OpportunityDetail/Index?noticeUID=CO1.NTC.9537777&amp;isFromPublicArea=True&amp;isModal=true&amp;asPopupView=true</v>
      </c>
    </row>
    <row r="172" spans="2:19" ht="84" x14ac:dyDescent="0.2">
      <c r="B172" s="8" t="s">
        <v>185</v>
      </c>
      <c r="C172" s="17" t="str">
        <f>VLOOKUP(B172,'[1]EJECUCIÓN 2026'!$D:$CZ,3,FALSE)</f>
        <v>Contrato de Prestacion De Servicios De Apoyo a La Gestion</v>
      </c>
      <c r="D172" s="9" t="str">
        <f>VLOOKUP(B172,'[1]EJECUCIÓN 2026'!$D:$CZ,5,FALSE)</f>
        <v>SANDRA MILENA BARRERA RODRIGUEZ</v>
      </c>
      <c r="E172" s="10" t="str">
        <f>VLOOKUP(B172,'[1]EJECUCIÓN 2026'!$D:$CZ,18,FALSE)</f>
        <v>COLOMBIA</v>
      </c>
      <c r="F172" s="10" t="str">
        <f>VLOOKUP(B172,'[1]EJECUCIÓN 2026'!$D:$CZ,17,FALSE)</f>
        <v>BOGOTA D.C.</v>
      </c>
      <c r="G172" s="10" t="str">
        <f>VLOOKUP(B172,'[1]EJECUCIÓN 2026'!$D:$CZ,15,FALSE)</f>
        <v>BACHILLER</v>
      </c>
      <c r="H172" s="10" t="s">
        <v>339</v>
      </c>
      <c r="I172" s="10" t="str">
        <f>VLOOKUP(B172,'[1]EJECUCIÓN 2026'!$D:$CZ,27,FALSE)</f>
        <v>Dirección Administrativa y Financiera</v>
      </c>
      <c r="J172" s="15" t="s">
        <v>13</v>
      </c>
      <c r="K172" s="20">
        <v>6016258480</v>
      </c>
      <c r="L172" s="10" t="str">
        <f>VLOOKUP(B172,'[1]EJECUCIÓN 2026'!$D:$CZ,23,FALSE)</f>
        <v>Titulo de tecnico de 0 a 12 meses de experiencia laboral (tecnico o tecnologo) o 24 meses de experiencia laboral relacionada (bachiller) (Resolución 861 de 2025)</v>
      </c>
      <c r="M172" s="16" t="str">
        <f>VLOOKUP(B172,'[1]EJECUCIÓN 2026'!$D:$CZ,24,FALSE)</f>
        <v>El/La CONTRATISTA se obliga a prestar a la ENTIDAD, con plena autonomía, técnica y administrativa, los servicios de apoyo a la gestión como técnico para el proceso de gestión documental aplicando los instrumentos archivísticos para la correcta conformación y administración de los archivos del Ministerio de Ciencia, Tecnología e Innovación, conforme a la normatividad archivística establecida para tal fin.</v>
      </c>
      <c r="N172" s="12">
        <f>VLOOKUP(B172,'[1]EJECUCIÓN 2026'!$D:$CZ,37,FALSE)</f>
        <v>2964382</v>
      </c>
      <c r="O172" s="11">
        <f>VLOOKUP(B172,'[1]EJECUCIÓN 2026'!$D:$CZ,31,FALSE)</f>
        <v>46037</v>
      </c>
      <c r="P172" s="11">
        <f>VLOOKUP(B172,'[1]EJECUCIÓN 2026'!$D:$CZ,32,FALSE)</f>
        <v>46041</v>
      </c>
      <c r="Q172" s="11">
        <f>VLOOKUP(B172,'[1]EJECUCIÓN 2026'!$D:$CZ,33,FALSE)</f>
        <v>46221</v>
      </c>
      <c r="R172" s="10" t="str">
        <f>VLOOKUP(B172,'[1]EJECUCIÓN 2026'!$D:$CZ,95,FALSE)</f>
        <v>En Ejecucion</v>
      </c>
      <c r="S172" s="13" t="str">
        <f>VLOOKUP(B172,'[1]EJECUCIÓN 2026'!$D:$CZ,94,FALSE)</f>
        <v>https://community.secop.gov.co/Public/Tendering/OpportunityDetail/Index?noticeUID=CO1.NTC.9538484&amp;isFromPublicArea=True&amp;isModal=true&amp;asPopupView=true</v>
      </c>
    </row>
    <row r="173" spans="2:19" ht="96" x14ac:dyDescent="0.2">
      <c r="B173" s="8" t="s">
        <v>186</v>
      </c>
      <c r="C173" s="17" t="str">
        <f>VLOOKUP(B173,'[1]EJECUCIÓN 2026'!$D:$CZ,3,FALSE)</f>
        <v>Contrato de Prestacion De Servicios De Apoyo a La Gestion</v>
      </c>
      <c r="D173" s="9" t="str">
        <f>VLOOKUP(B173,'[1]EJECUCIÓN 2026'!$D:$CZ,5,FALSE)</f>
        <v>ANDRES FABIAN PEDRAZA GONZALEZ</v>
      </c>
      <c r="E173" s="10" t="str">
        <f>VLOOKUP(B173,'[1]EJECUCIÓN 2026'!$D:$CZ,18,FALSE)</f>
        <v>COLOMBIA</v>
      </c>
      <c r="F173" s="10" t="str">
        <f>VLOOKUP(B173,'[1]EJECUCIÓN 2026'!$D:$CZ,17,FALSE)</f>
        <v>BOGOTA D.C.</v>
      </c>
      <c r="G173" s="10" t="str">
        <f>VLOOKUP(B173,'[1]EJECUCIÓN 2026'!$D:$CZ,15,FALSE)</f>
        <v>TECNICO PROFESIONAL EN ARCHIVISTICA</v>
      </c>
      <c r="H173" s="10" t="s">
        <v>339</v>
      </c>
      <c r="I173" s="10" t="str">
        <f>VLOOKUP(B173,'[1]EJECUCIÓN 2026'!$D:$CZ,27,FALSE)</f>
        <v>Dirección Administrativa y Financiera</v>
      </c>
      <c r="J173" s="15" t="s">
        <v>13</v>
      </c>
      <c r="K173" s="20">
        <v>6016258480</v>
      </c>
      <c r="L173" s="10" t="str">
        <f>VLOOKUP(B173,'[1]EJECUCIÓN 2026'!$D:$CZ,23,FALSE)</f>
        <v>Titulo de tecnologo de 13 o mas meses de experiencia laboral (tecnico o tecnologo) o 36 meses de experiencia laboral relacionada (bachiller) (Resolución 861 de 2025)</v>
      </c>
      <c r="M173" s="16" t="str">
        <f>VLOOKUP(B173,'[1]EJECUCIÓN 2026'!$D:$CZ,24,FALSE)</f>
        <v>El/La CONTRATISTA se obliga a prestar a la ENTIDAD, con plena autonomía, técnica y administrativa, los servicios de apoyo a la gestión para desarrollar actividades orientadas a la implementación de lineamientos para la organización de los archivos institucionales y seguimiento a los planes de mejoramiento suscritos por el proceso de gestión documental, del Ministerio de Ciencia, Tecnología e Innovación, conforme a la normatividad archivística establecida para tal fin.</v>
      </c>
      <c r="N173" s="12">
        <f>VLOOKUP(B173,'[1]EJECUCIÓN 2026'!$D:$CZ,37,FALSE)</f>
        <v>3296000</v>
      </c>
      <c r="O173" s="11">
        <f>VLOOKUP(B173,'[1]EJECUCIÓN 2026'!$D:$CZ,31,FALSE)</f>
        <v>46037</v>
      </c>
      <c r="P173" s="11">
        <f>VLOOKUP(B173,'[1]EJECUCIÓN 2026'!$D:$CZ,32,FALSE)</f>
        <v>46041</v>
      </c>
      <c r="Q173" s="11">
        <f>VLOOKUP(B173,'[1]EJECUCIÓN 2026'!$D:$CZ,33,FALSE)</f>
        <v>46221</v>
      </c>
      <c r="R173" s="10" t="str">
        <f>VLOOKUP(B173,'[1]EJECUCIÓN 2026'!$D:$CZ,95,FALSE)</f>
        <v>En Ejecucion</v>
      </c>
      <c r="S173" s="13" t="str">
        <f>VLOOKUP(B173,'[1]EJECUCIÓN 2026'!$D:$CZ,94,FALSE)</f>
        <v>https://community.secop.gov.co/Public/Tendering/OpportunityDetail/Index?noticeUID=CO1.NTC.9539803&amp;isFromPublicArea=True&amp;isModal=true&amp;asPopupView=true</v>
      </c>
    </row>
    <row r="174" spans="2:19" ht="84" x14ac:dyDescent="0.2">
      <c r="B174" s="8" t="s">
        <v>187</v>
      </c>
      <c r="C174" s="17" t="str">
        <f>VLOOKUP(B174,'[1]EJECUCIÓN 2026'!$D:$CZ,3,FALSE)</f>
        <v>Contrato de Prestacion De Servicios Profesionales</v>
      </c>
      <c r="D174" s="9" t="str">
        <f>VLOOKUP(B174,'[1]EJECUCIÓN 2026'!$D:$CZ,5,FALSE)</f>
        <v>NESTOR ENRIQUE PACHECO ECHEVERRIA</v>
      </c>
      <c r="E174" s="10" t="str">
        <f>VLOOKUP(B174,'[1]EJECUCIÓN 2026'!$D:$CZ,18,FALSE)</f>
        <v>COLOMBIA</v>
      </c>
      <c r="F174" s="10" t="str">
        <f>VLOOKUP(B174,'[1]EJECUCIÓN 2026'!$D:$CZ,17,FALSE)</f>
        <v>BOGOTA D.C.</v>
      </c>
      <c r="G174" s="10" t="str">
        <f>VLOOKUP(B174,'[1]EJECUCIÓN 2026'!$D:$CZ,15,FALSE)</f>
        <v xml:space="preserve">INGENIERO DE SISTEMAS	</v>
      </c>
      <c r="H174" s="10" t="s">
        <v>339</v>
      </c>
      <c r="I174" s="10" t="str">
        <f>VLOOKUP(B174,'[1]EJECUCIÓN 2026'!$D:$CZ,27,FALSE)</f>
        <v>Oficina de Tecnologías y Sistemas de Información</v>
      </c>
      <c r="J174" s="15" t="s">
        <v>13</v>
      </c>
      <c r="K174" s="20">
        <v>6016258480</v>
      </c>
      <c r="L174" s="10" t="str">
        <f>VLOOKUP(B174,'[1]EJECUCIÓN 2026'!$D:$CZ,23,FALSE)</f>
        <v>Titulo profesional + titulo especializacion de 22 meses de experiencia profesional a 32 meses de experiencia profesional (Resolución 861 de 2025)</v>
      </c>
      <c r="M174" s="16" t="str">
        <f>VLOOKUP(B174,'[1]EJECUCIÓN 2026'!$D:$CZ,24,FALSE)</f>
        <v>El CONTRATISTA se compromete a prestar a la ENTIDAD, con plena autonomía técnica y administrativa, servicios profesionales especializados para la estructuración, validación y seguimiento técnico-administrativo de los procesos de contratación de la Oficina de Tecnología, asegurando la correcta aplicación de la normativa contractual, de acuerdo con los lineamientos del Ministerio de Ciencia, Tecnología e Innovación.</v>
      </c>
      <c r="N174" s="12">
        <f>VLOOKUP(B174,'[1]EJECUCIÓN 2026'!$D:$CZ,37,FALSE)</f>
        <v>7500000</v>
      </c>
      <c r="O174" s="11">
        <f>VLOOKUP(B174,'[1]EJECUCIÓN 2026'!$D:$CZ,31,FALSE)</f>
        <v>46037</v>
      </c>
      <c r="P174" s="11">
        <f>VLOOKUP(B174,'[1]EJECUCIÓN 2026'!$D:$CZ,32,FALSE)</f>
        <v>46038</v>
      </c>
      <c r="Q174" s="11">
        <f>VLOOKUP(B174,'[1]EJECUCIÓN 2026'!$D:$CZ,33,FALSE)</f>
        <v>46218</v>
      </c>
      <c r="R174" s="10" t="str">
        <f>VLOOKUP(B174,'[1]EJECUCIÓN 2026'!$D:$CZ,95,FALSE)</f>
        <v>En Ejecucion</v>
      </c>
      <c r="S174" s="13" t="str">
        <f>VLOOKUP(B174,'[1]EJECUCIÓN 2026'!$D:$CZ,94,FALSE)</f>
        <v>https://community.secop.gov.co/Public/Tendering/OpportunityDetail/Index?noticeUID=CO1.NTC.9523134&amp;isFromPublicArea=True&amp;isModal=true&amp;asPopupView=true</v>
      </c>
    </row>
    <row r="175" spans="2:19" ht="108" x14ac:dyDescent="0.2">
      <c r="B175" s="8" t="s">
        <v>188</v>
      </c>
      <c r="C175" s="17" t="str">
        <f>VLOOKUP(B175,'[1]EJECUCIÓN 2026'!$D:$CZ,3,FALSE)</f>
        <v>Contrato de Prestacion De Servicios Profesionales</v>
      </c>
      <c r="D175" s="9" t="str">
        <f>VLOOKUP(B175,'[1]EJECUCIÓN 2026'!$D:$CZ,5,FALSE)</f>
        <v>DANIEL GEOVANNY ALDANA CASTELLANOS</v>
      </c>
      <c r="E175" s="10" t="str">
        <f>VLOOKUP(B175,'[1]EJECUCIÓN 2026'!$D:$CZ,18,FALSE)</f>
        <v>COLOMBIA</v>
      </c>
      <c r="F175" s="10" t="str">
        <f>VLOOKUP(B175,'[1]EJECUCIÓN 2026'!$D:$CZ,17,FALSE)</f>
        <v>CHIQUINQUIRA</v>
      </c>
      <c r="G175" s="10" t="str">
        <f>VLOOKUP(B175,'[1]EJECUCIÓN 2026'!$D:$CZ,15,FALSE)</f>
        <v>ECONOMISTA</v>
      </c>
      <c r="H175" s="10" t="s">
        <v>339</v>
      </c>
      <c r="I175" s="10" t="str">
        <f>VLOOKUP(B175,'[1]EJECUCIÓN 2026'!$D:$CZ,27,FALSE)</f>
        <v>Oficina Asesora de Planeación e Innovación Institucional</v>
      </c>
      <c r="J175" s="15" t="s">
        <v>13</v>
      </c>
      <c r="K175" s="20">
        <v>6016258480</v>
      </c>
      <c r="L175" s="10" t="str">
        <f>VLOOKUP(B175,'[1]EJECUCIÓN 2026'!$D:$CZ,23,FALSE)</f>
        <v>Titulo profesional + titulo especializacion de 22 meses de experiencia profesional a 32 meses de experiencia profesional (Resolución 861 de 2025)</v>
      </c>
      <c r="M175" s="16" t="str">
        <f>VLOOKUP(B175,'[1]EJECUCIÓN 2026'!$D:$CZ,24,FALSE)</f>
        <v>El contratista se obliga a prestar a la Entidad, con plena autonomía técnica y administrativa, los servicios profesionales especializados para apoyar la ejecución, Seguimiento y fortalecimiento de la Estrategia de Cierre de Brechas, Mejora Continua y Aprendizaje Organizacional, en el marco de los estándares del Sistema Integrado de Gestión SIG, con énfasis en la implementación y sostenibilidad de las políticas de Gobierno Digital, Seguridad de la Información e Información Estadística, contribuyendo al incremento del desempeño institucional y a la mejora continua de los procesos del Ministerio</v>
      </c>
      <c r="N175" s="12">
        <f>VLOOKUP(B175,'[1]EJECUCIÓN 2026'!$D:$CZ,37,FALSE)</f>
        <v>7092082</v>
      </c>
      <c r="O175" s="11">
        <f>VLOOKUP(B175,'[1]EJECUCIÓN 2026'!$D:$CZ,31,FALSE)</f>
        <v>46037</v>
      </c>
      <c r="P175" s="11">
        <f>VLOOKUP(B175,'[1]EJECUCIÓN 2026'!$D:$CZ,32,FALSE)</f>
        <v>46041</v>
      </c>
      <c r="Q175" s="11">
        <f>VLOOKUP(B175,'[1]EJECUCIÓN 2026'!$D:$CZ,33,FALSE)</f>
        <v>46221</v>
      </c>
      <c r="R175" s="10" t="str">
        <f>VLOOKUP(B175,'[1]EJECUCIÓN 2026'!$D:$CZ,95,FALSE)</f>
        <v>En Ejecucion</v>
      </c>
      <c r="S175" s="13" t="str">
        <f>VLOOKUP(B175,'[1]EJECUCIÓN 2026'!$D:$CZ,94,FALSE)</f>
        <v>https://community.secop.gov.co/Public/Tendering/OpportunityDetail/Index?noticeUID=CO1.NTC.9537869&amp;isFromPublicArea=True&amp;isModal=true&amp;asPopupView=true</v>
      </c>
    </row>
    <row r="176" spans="2:19" ht="72" x14ac:dyDescent="0.2">
      <c r="B176" s="8" t="s">
        <v>189</v>
      </c>
      <c r="C176" s="17" t="str">
        <f>VLOOKUP(B176,'[1]EJECUCIÓN 2026'!$D:$CZ,3,FALSE)</f>
        <v>Contrato de Prestacion De Servicios Profesionales</v>
      </c>
      <c r="D176" s="9" t="str">
        <f>VLOOKUP(B176,'[1]EJECUCIÓN 2026'!$D:$CZ,5,FALSE)</f>
        <v>SILVIA XIMENA SANCHEZ CARDONA</v>
      </c>
      <c r="E176" s="10" t="str">
        <f>VLOOKUP(B176,'[1]EJECUCIÓN 2026'!$D:$CZ,18,FALSE)</f>
        <v>COLOMBIA</v>
      </c>
      <c r="F176" s="10" t="str">
        <f>VLOOKUP(B176,'[1]EJECUCIÓN 2026'!$D:$CZ,17,FALSE)</f>
        <v>IBAGUE</v>
      </c>
      <c r="G176" s="10" t="str">
        <f>VLOOKUP(B176,'[1]EJECUCIÓN 2026'!$D:$CZ,15,FALSE)</f>
        <v xml:space="preserve">SOCIOLOGO	</v>
      </c>
      <c r="H176" s="10" t="s">
        <v>339</v>
      </c>
      <c r="I176" s="10" t="str">
        <f>VLOOKUP(B176,'[1]EJECUCIÓN 2026'!$D:$CZ,27,FALSE)</f>
        <v>Viceministerio de Conocimiento, Innovación y Productividad</v>
      </c>
      <c r="J176" s="15" t="s">
        <v>13</v>
      </c>
      <c r="K176" s="20">
        <v>6016258480</v>
      </c>
      <c r="L176" s="10" t="str">
        <f>VLOOKUP(B176,'[1]EJECUCIÓN 2026'!$D:$CZ,23,FALSE)</f>
        <v>Titulo profesional + titulo especializacion de 22 meses de experiencia profesional a 32 meses de experiencia profesional (Resolución 861 de 2025)</v>
      </c>
      <c r="M176" s="16" t="str">
        <f>VLOOKUP(B176,'[1]EJECUCIÓN 2026'!$D:$CZ,24,FALSE)</f>
        <v>El contratista se obliga a prestar a la Entidad, con plena autonomía, técnica y administrativa, los servicios profesionales especializados para apoyar en la planeación estratégica incluyendo el diseño, formulación, monitoreo, evaluación y mejora de los procesos del Sistema de Gestión de Calidad correspondientes al Viceministerio de Conocimiento, innovación y Productividad</v>
      </c>
      <c r="N176" s="12">
        <f>VLOOKUP(B176,'[1]EJECUCIÓN 2026'!$D:$CZ,37,FALSE)</f>
        <v>8500000</v>
      </c>
      <c r="O176" s="11">
        <f>VLOOKUP(B176,'[1]EJECUCIÓN 2026'!$D:$CZ,31,FALSE)</f>
        <v>46042</v>
      </c>
      <c r="P176" s="11">
        <f>VLOOKUP(B176,'[1]EJECUCIÓN 2026'!$D:$CZ,32,FALSE)</f>
        <v>46044</v>
      </c>
      <c r="Q176" s="11">
        <f>VLOOKUP(B176,'[1]EJECUCIÓN 2026'!$D:$CZ,33,FALSE)</f>
        <v>46224</v>
      </c>
      <c r="R176" s="10" t="str">
        <f>VLOOKUP(B176,'[1]EJECUCIÓN 2026'!$D:$CZ,95,FALSE)</f>
        <v>En Ejecucion</v>
      </c>
      <c r="S176" s="13" t="str">
        <f>VLOOKUP(B176,'[1]EJECUCIÓN 2026'!$D:$CZ,94,FALSE)</f>
        <v>https://community.secop.gov.co/Public/Tendering/OpportunityDetail/Index?noticeUID=CO1.NTC.9549942&amp;isFromPublicArea=True&amp;isModal=true&amp;asPopupView=true</v>
      </c>
    </row>
    <row r="177" spans="2:19" ht="72" x14ac:dyDescent="0.2">
      <c r="B177" s="8" t="s">
        <v>190</v>
      </c>
      <c r="C177" s="17" t="str">
        <f>VLOOKUP(B177,'[1]EJECUCIÓN 2026'!$D:$CZ,3,FALSE)</f>
        <v>Contrato de Prestacion De Servicios Profesionales</v>
      </c>
      <c r="D177" s="9" t="str">
        <f>VLOOKUP(B177,'[1]EJECUCIÓN 2026'!$D:$CZ,5,FALSE)</f>
        <v>JOHANN SEBASTIAN NIÑO MORENO</v>
      </c>
      <c r="E177" s="10" t="str">
        <f>VLOOKUP(B177,'[1]EJECUCIÓN 2026'!$D:$CZ,18,FALSE)</f>
        <v>COLOMBIA</v>
      </c>
      <c r="F177" s="10" t="str">
        <f>VLOOKUP(B177,'[1]EJECUCIÓN 2026'!$D:$CZ,17,FALSE)</f>
        <v>BOGOTA D.C.</v>
      </c>
      <c r="G177" s="10" t="str">
        <f>VLOOKUP(B177,'[1]EJECUCIÓN 2026'!$D:$CZ,15,FALSE)</f>
        <v>INGENIERO EN AGROECOLOGIA</v>
      </c>
      <c r="H177" s="10" t="s">
        <v>339</v>
      </c>
      <c r="I177" s="10" t="str">
        <f>VLOOKUP(B177,'[1]EJECUCIÓN 2026'!$D:$CZ,27,FALSE)</f>
        <v>Dirección de Ciencia</v>
      </c>
      <c r="J177" s="15" t="s">
        <v>13</v>
      </c>
      <c r="K177" s="20">
        <v>6016258480</v>
      </c>
      <c r="L177" s="10" t="str">
        <f>VLOOKUP(B177,'[1]EJECUCIÓN 2026'!$D:$CZ,23,FALSE)</f>
        <v>Titulo profesional + titulo especializacion de 22 meses de experiencia profesional a 32 meses de experiencia profesional (Resolución 861 de 2025)</v>
      </c>
      <c r="M177" s="16" t="str">
        <f>VLOOKUP(B177,'[1]EJECUCIÓN 2026'!$D:$CZ,24,FALSE)</f>
        <v>Prestar a la entidad, con plena autonomía técnica y administrativa, servicios profesionales especializados para apoyar a la Dirección de Ciencia en la elaboración de políticas, planes, instrumentos, proyectos, programas, estrategias y demás actividades de Ciencia, Tecnología e Innovación (CTeI), que se adelanten en el área de las ciencias agropecuarias.</v>
      </c>
      <c r="N177" s="12">
        <f>VLOOKUP(B177,'[1]EJECUCIÓN 2026'!$D:$CZ,37,FALSE)</f>
        <v>7956750</v>
      </c>
      <c r="O177" s="11">
        <f>VLOOKUP(B177,'[1]EJECUCIÓN 2026'!$D:$CZ,31,FALSE)</f>
        <v>46041</v>
      </c>
      <c r="P177" s="11">
        <f>VLOOKUP(B177,'[1]EJECUCIÓN 2026'!$D:$CZ,32,FALSE)</f>
        <v>46042</v>
      </c>
      <c r="Q177" s="11">
        <f>VLOOKUP(B177,'[1]EJECUCIÓN 2026'!$D:$CZ,33,FALSE)</f>
        <v>46222</v>
      </c>
      <c r="R177" s="10" t="str">
        <f>VLOOKUP(B177,'[1]EJECUCIÓN 2026'!$D:$CZ,95,FALSE)</f>
        <v>En Ejecucion</v>
      </c>
      <c r="S177" s="13" t="str">
        <f>VLOOKUP(B177,'[1]EJECUCIÓN 2026'!$D:$CZ,94,FALSE)</f>
        <v>https://community.secop.gov.co/Public/Tendering/OpportunityDetail/Index?noticeUID=CO1.NTC.9566050&amp;isFromPublicArea=True&amp;isModal=true&amp;asPopupView=true</v>
      </c>
    </row>
    <row r="178" spans="2:19" ht="108" x14ac:dyDescent="0.2">
      <c r="B178" s="8" t="s">
        <v>191</v>
      </c>
      <c r="C178" s="17" t="str">
        <f>VLOOKUP(B178,'[1]EJECUCIÓN 2026'!$D:$CZ,3,FALSE)</f>
        <v>Contrato de Prestacion De Servicios Profesionales</v>
      </c>
      <c r="D178" s="9" t="str">
        <f>VLOOKUP(B178,'[1]EJECUCIÓN 2026'!$D:$CZ,5,FALSE)</f>
        <v>MARIA ANDREA RODRIGUEZ BERNAL</v>
      </c>
      <c r="E178" s="10" t="str">
        <f>VLOOKUP(B178,'[1]EJECUCIÓN 2026'!$D:$CZ,18,FALSE)</f>
        <v>COLOMBIA</v>
      </c>
      <c r="F178" s="10" t="str">
        <f>VLOOKUP(B178,'[1]EJECUCIÓN 2026'!$D:$CZ,17,FALSE)</f>
        <v>BOGOTA D.C.</v>
      </c>
      <c r="G178" s="10" t="str">
        <f>VLOOKUP(B178,'[1]EJECUCIÓN 2026'!$D:$CZ,15,FALSE)</f>
        <v>ADMINISTRADOR DE EMPRESAS TURISTICAS Y HOTELERAS</v>
      </c>
      <c r="H178" s="10" t="s">
        <v>339</v>
      </c>
      <c r="I178" s="10" t="str">
        <f>VLOOKUP(B178,'[1]EJECUCIÓN 2026'!$D:$CZ,27,FALSE)</f>
        <v>Oficina de Control Interno</v>
      </c>
      <c r="J178" s="15" t="s">
        <v>13</v>
      </c>
      <c r="K178" s="20">
        <v>6016258480</v>
      </c>
      <c r="L178" s="10" t="str">
        <f>VLOOKUP(B178,'[1]EJECUCIÓN 2026'!$D:$CZ,23,FALSE)</f>
        <v>Titulo profesional + titulo especializacion de 0 meses de experiencia profesional a 22 meses de experiencia profesional (Resolución 861 de 2025)</v>
      </c>
      <c r="M178" s="16" t="str">
        <f>VLOOKUP(B178,'[1]EJECUCIÓN 2026'!$D:$CZ,24,FALSE)</f>
        <v>El CONTRATISTA se obliga a prestar a la ENTIDAD, con plena autonomía, técnica y administrativa, los servicios profesionales para apoyar a la Oficina de Control Interno del Ministerio de Ciencia, Tecnología e Innovación en la ejecución de la auditoría al cumplimiento del Protocolo de Prevención, Atención y Medidas de Protección contra el Acoso Laboral y las Violencias Basadas en Género, apoyo a las auditorías, evaluaciones y/o seguimientos, así como en el seguimiento a los Planes de Mejoramiento que se deriven del plan anual de auditorías evaluaciones y/o seguimientos.</v>
      </c>
      <c r="N178" s="12">
        <f>VLOOKUP(B178,'[1]EJECUCIÓN 2026'!$D:$CZ,37,FALSE)</f>
        <v>6897969</v>
      </c>
      <c r="O178" s="11">
        <f>VLOOKUP(B178,'[1]EJECUCIÓN 2026'!$D:$CZ,31,FALSE)</f>
        <v>46041</v>
      </c>
      <c r="P178" s="11">
        <f>VLOOKUP(B178,'[1]EJECUCIÓN 2026'!$D:$CZ,32,FALSE)</f>
        <v>46042</v>
      </c>
      <c r="Q178" s="11">
        <f>VLOOKUP(B178,'[1]EJECUCIÓN 2026'!$D:$CZ,33,FALSE)</f>
        <v>46222</v>
      </c>
      <c r="R178" s="10" t="str">
        <f>VLOOKUP(B178,'[1]EJECUCIÓN 2026'!$D:$CZ,95,FALSE)</f>
        <v>En Ejecucion</v>
      </c>
      <c r="S178" s="13" t="str">
        <f>VLOOKUP(B178,'[1]EJECUCIÓN 2026'!$D:$CZ,94,FALSE)</f>
        <v>https://community.secop.gov.co/Public/Tendering/OpportunityDetail/Index?noticeUID=CO1.NTC.9577210&amp;isFromPublicArea=True&amp;isModal=true&amp;asPopupView=true</v>
      </c>
    </row>
    <row r="179" spans="2:19" ht="108" x14ac:dyDescent="0.2">
      <c r="B179" s="8" t="s">
        <v>192</v>
      </c>
      <c r="C179" s="17" t="str">
        <f>VLOOKUP(B179,'[1]EJECUCIÓN 2026'!$D:$CZ,3,FALSE)</f>
        <v>Contrato de Prestacion De Servicios Profesionales</v>
      </c>
      <c r="D179" s="9" t="str">
        <f>VLOOKUP(B179,'[1]EJECUCIÓN 2026'!$D:$CZ,5,FALSE)</f>
        <v>OSCAR ALONSO CHAMATH PALACIO</v>
      </c>
      <c r="E179" s="10" t="str">
        <f>VLOOKUP(B179,'[1]EJECUCIÓN 2026'!$D:$CZ,18,FALSE)</f>
        <v>COLOMBIA</v>
      </c>
      <c r="F179" s="10" t="str">
        <f>VLOOKUP(B179,'[1]EJECUCIÓN 2026'!$D:$CZ,17,FALSE)</f>
        <v>QUIBDO</v>
      </c>
      <c r="G179" s="10" t="str">
        <f>VLOOKUP(B179,'[1]EJECUCIÓN 2026'!$D:$CZ,15,FALSE)</f>
        <v>INGENIERO INDUSTRIAL</v>
      </c>
      <c r="H179" s="10" t="s">
        <v>339</v>
      </c>
      <c r="I179" s="10" t="str">
        <f>VLOOKUP(B179,'[1]EJECUCIÓN 2026'!$D:$CZ,27,FALSE)</f>
        <v>Oficina de Control Interno</v>
      </c>
      <c r="J179" s="15" t="s">
        <v>13</v>
      </c>
      <c r="K179" s="20">
        <v>6016258480</v>
      </c>
      <c r="L179" s="10" t="str">
        <f>VLOOKUP(B179,'[1]EJECUCIÓN 2026'!$D:$CZ,23,FALSE)</f>
        <v>Titulo profesional + titulo especializacion de 33 o mas meses de experiencia profesional (Resolución 861 de 2025)</v>
      </c>
      <c r="M179" s="16" t="str">
        <f>VLOOKUP(B179,'[1]EJECUCIÓN 2026'!$D:$CZ,24,FALSE)</f>
        <v>El CONTRATISTA se obliga a prestar a la ENTIDAD, con plena autonomía, técnica y administrativa, servicios profesionales especializados, con plena autonomía técnica y administrativa, para apoyar al Ministerio de Ciencia, Tecnología e Innovación en la ejecución de la auditoría al Procedimiento Reconocimiento y evaluación de desempeño de pares evaluadores M601PR01, apoyo a las auditorías, evaluaciones y/o seguimientos, así como en el seguimiento a los Planes de Mejoramiento que se deriven del plan anual de auditorías evaluaciones y/o seguimientos.</v>
      </c>
      <c r="N179" s="12">
        <f>VLOOKUP(B179,'[1]EJECUCIÓN 2026'!$D:$CZ,37,FALSE)</f>
        <v>9476000</v>
      </c>
      <c r="O179" s="11">
        <f>VLOOKUP(B179,'[1]EJECUCIÓN 2026'!$D:$CZ,31,FALSE)</f>
        <v>46041</v>
      </c>
      <c r="P179" s="11">
        <f>VLOOKUP(B179,'[1]EJECUCIÓN 2026'!$D:$CZ,32,FALSE)</f>
        <v>46042</v>
      </c>
      <c r="Q179" s="11">
        <f>VLOOKUP(B179,'[1]EJECUCIÓN 2026'!$D:$CZ,33,FALSE)</f>
        <v>46222</v>
      </c>
      <c r="R179" s="10" t="str">
        <f>VLOOKUP(B179,'[1]EJECUCIÓN 2026'!$D:$CZ,95,FALSE)</f>
        <v>En Ejecucion</v>
      </c>
      <c r="S179" s="13" t="str">
        <f>VLOOKUP(B179,'[1]EJECUCIÓN 2026'!$D:$CZ,94,FALSE)</f>
        <v>https://community.secop.gov.co/Public/Tendering/OpportunityDetail/Index?noticeUID=CO1.NTC.9577365&amp;isFromPublicArea=True&amp;isModal=true&amp;asPopupView=true</v>
      </c>
    </row>
    <row r="180" spans="2:19" ht="60" x14ac:dyDescent="0.2">
      <c r="B180" s="8" t="s">
        <v>193</v>
      </c>
      <c r="C180" s="17" t="str">
        <f>VLOOKUP(B180,'[1]EJECUCIÓN 2026'!$D:$CZ,3,FALSE)</f>
        <v>Contrato de Prestacion De Servicios Profesionales</v>
      </c>
      <c r="D180" s="9" t="str">
        <f>VLOOKUP(B180,'[1]EJECUCIÓN 2026'!$D:$CZ,5,FALSE)</f>
        <v>ANGIE ELIZABETH HUALPA PAZMIÑO</v>
      </c>
      <c r="E180" s="10" t="str">
        <f>VLOOKUP(B180,'[1]EJECUCIÓN 2026'!$D:$CZ,18,FALSE)</f>
        <v>COLOMBIA</v>
      </c>
      <c r="F180" s="10" t="str">
        <f>VLOOKUP(B180,'[1]EJECUCIÓN 2026'!$D:$CZ,17,FALSE)</f>
        <v>IPIALES</v>
      </c>
      <c r="G180" s="10" t="str">
        <f>VLOOKUP(B180,'[1]EJECUCIÓN 2026'!$D:$CZ,15,FALSE)</f>
        <v>ABOGADO</v>
      </c>
      <c r="H180" s="10" t="s">
        <v>339</v>
      </c>
      <c r="I180" s="10" t="str">
        <f>VLOOKUP(B180,'[1]EJECUCIÓN 2026'!$D:$CZ,27,FALSE)</f>
        <v>Dirección Administrativa y Financiera</v>
      </c>
      <c r="J180" s="15" t="s">
        <v>13</v>
      </c>
      <c r="K180" s="20">
        <v>6016258480</v>
      </c>
      <c r="L180" s="10" t="str">
        <f>VLOOKUP(B180,'[1]EJECUCIÓN 2026'!$D:$CZ,23,FALSE)</f>
        <v>Titulo profesional + titulo especializacion de 22 meses de experiencia profesional a 32 meses de experiencia profesional (Resolución 861 de 2025)</v>
      </c>
      <c r="M180" s="16" t="str">
        <f>VLOOKUP(B180,'[1]EJECUCIÓN 2026'!$D:$CZ,24,FALSE)</f>
        <v>EL/LA CONTRATISTA se obliga a prestar a la entidad, con plena autonomía técnica y administrativa, sus servicios profesionales especializados jurídicos para apoyar la gestión administrativa de la Dirección Administrativa y Financiera del Ministerio de Ciencia Tecnología e Innovación en el marco de sus funciones.</v>
      </c>
      <c r="N180" s="12">
        <f>VLOOKUP(B180,'[1]EJECUCIÓN 2026'!$D:$CZ,37,FALSE)</f>
        <v>8500000</v>
      </c>
      <c r="O180" s="11">
        <f>VLOOKUP(B180,'[1]EJECUCIÓN 2026'!$D:$CZ,31,FALSE)</f>
        <v>46037</v>
      </c>
      <c r="P180" s="11">
        <f>VLOOKUP(B180,'[1]EJECUCIÓN 2026'!$D:$CZ,32,FALSE)</f>
        <v>46038</v>
      </c>
      <c r="Q180" s="11">
        <f>VLOOKUP(B180,'[1]EJECUCIÓN 2026'!$D:$CZ,33,FALSE)</f>
        <v>46218</v>
      </c>
      <c r="R180" s="10" t="str">
        <f>VLOOKUP(B180,'[1]EJECUCIÓN 2026'!$D:$CZ,95,FALSE)</f>
        <v>En Ejecucion</v>
      </c>
      <c r="S180" s="13" t="str">
        <f>VLOOKUP(B180,'[1]EJECUCIÓN 2026'!$D:$CZ,94,FALSE)</f>
        <v>https://community.secop.gov.co/Public/Tendering/OpportunityDetail/Index?noticeUID=CO1.NTC.9540675&amp;isFromPublicArea=True&amp;isModal=true&amp;asPopupView=true</v>
      </c>
    </row>
    <row r="181" spans="2:19" ht="144" x14ac:dyDescent="0.2">
      <c r="B181" s="8" t="s">
        <v>194</v>
      </c>
      <c r="C181" s="17" t="str">
        <f>VLOOKUP(B181,'[1]EJECUCIÓN 2026'!$D:$CZ,3,FALSE)</f>
        <v>Contrato de Prestacion De Servicios Profesionales</v>
      </c>
      <c r="D181" s="9" t="str">
        <f>VLOOKUP(B181,'[1]EJECUCIÓN 2026'!$D:$CZ,5,FALSE)</f>
        <v>SARA ESPERANZA CASTAÑEDA VALENZUELA</v>
      </c>
      <c r="E181" s="10" t="str">
        <f>VLOOKUP(B181,'[1]EJECUCIÓN 2026'!$D:$CZ,18,FALSE)</f>
        <v>COLOMBIA</v>
      </c>
      <c r="F181" s="10" t="str">
        <f>VLOOKUP(B181,'[1]EJECUCIÓN 2026'!$D:$CZ,17,FALSE)</f>
        <v>BOGOTA D.C.</v>
      </c>
      <c r="G181" s="10" t="str">
        <f>VLOOKUP(B181,'[1]EJECUCIÓN 2026'!$D:$CZ,15,FALSE)</f>
        <v>ADMINISTRADOR (A) DE EMPRESAS</v>
      </c>
      <c r="H181" s="10" t="s">
        <v>339</v>
      </c>
      <c r="I181" s="10" t="str">
        <f>VLOOKUP(B181,'[1]EJECUCIÓN 2026'!$D:$CZ,27,FALSE)</f>
        <v>Oficina Asesora de Planeación e Innovación Institucional</v>
      </c>
      <c r="J181" s="15" t="s">
        <v>13</v>
      </c>
      <c r="K181" s="20">
        <v>6016258480</v>
      </c>
      <c r="L181" s="10" t="str">
        <f>VLOOKUP(B181,'[1]EJECUCIÓN 2026'!$D:$CZ,23,FALSE)</f>
        <v>Titulo profesional + titulo especializacion de 22 meses de experiencia profesional a 32 meses de experiencia profesional (Resolución 861 de 2025)</v>
      </c>
      <c r="M181" s="16" t="str">
        <f>VLOOKUP(B181,'[1]EJECUCIÓN 2026'!$D:$CZ,24,FALSE)</f>
        <v>El contratista se obliga a prestar a la Entidad, con plena autonomía técnica y administrativa, los servicios profesionales especializados para apoyar la ejecución, seguimiento y fortalecimiento de la Estrategia de Cierre de Brechas, Mejora Continua y Aprendizaje Organizacional, en el marco de los estándares del Sistema Integrado de Gestión SIG, con énfasis en la implementación, seguimiento y sostenibilidad de las políticas de Transparencia, Gestión Documental, Compras y Contratación, y Control Interno, contribuyendo al
mejoramiento del desempeño institucional y al cumplimiento de los lineamientos del Modelo Integrado de
Planeación y Gestión – MIPG.</v>
      </c>
      <c r="N181" s="12">
        <f>VLOOKUP(B181,'[1]EJECUCIÓN 2026'!$D:$CZ,37,FALSE)</f>
        <v>7092083</v>
      </c>
      <c r="O181" s="11">
        <f>VLOOKUP(B181,'[1]EJECUCIÓN 2026'!$D:$CZ,31,FALSE)</f>
        <v>46038</v>
      </c>
      <c r="P181" s="11">
        <f>VLOOKUP(B181,'[1]EJECUCIÓN 2026'!$D:$CZ,32,FALSE)</f>
        <v>46038</v>
      </c>
      <c r="Q181" s="11">
        <f>VLOOKUP(B181,'[1]EJECUCIÓN 2026'!$D:$CZ,33,FALSE)</f>
        <v>46218</v>
      </c>
      <c r="R181" s="10" t="str">
        <f>VLOOKUP(B181,'[1]EJECUCIÓN 2026'!$D:$CZ,95,FALSE)</f>
        <v>En Ejecucion</v>
      </c>
      <c r="S181" s="13" t="str">
        <f>VLOOKUP(B181,'[1]EJECUCIÓN 2026'!$D:$CZ,94,FALSE)</f>
        <v>https://community.secop.gov.co/Public/Tendering/OpportunityDetail/Index?noticeUID=CO1.NTC.9540924&amp;isFromPublicArea=True&amp;isModal=true&amp;asPopupView=true</v>
      </c>
    </row>
    <row r="182" spans="2:19" ht="72" x14ac:dyDescent="0.2">
      <c r="B182" s="8" t="s">
        <v>195</v>
      </c>
      <c r="C182" s="17" t="str">
        <f>VLOOKUP(B182,'[1]EJECUCIÓN 2026'!$D:$CZ,3,FALSE)</f>
        <v>Contrato de Prestacion De Servicios De Apoyo a La Gestion</v>
      </c>
      <c r="D182" s="9" t="str">
        <f>VLOOKUP(B182,'[1]EJECUCIÓN 2026'!$D:$CZ,5,FALSE)</f>
        <v>JUAN CAMILO RODRIGUEZ QUIROGA</v>
      </c>
      <c r="E182" s="10" t="str">
        <f>VLOOKUP(B182,'[1]EJECUCIÓN 2026'!$D:$CZ,18,FALSE)</f>
        <v>COLOMBIA</v>
      </c>
      <c r="F182" s="10" t="str">
        <f>VLOOKUP(B182,'[1]EJECUCIÓN 2026'!$D:$CZ,17,FALSE)</f>
        <v>BOGOTA D.C.</v>
      </c>
      <c r="G182" s="10" t="str">
        <f>VLOOKUP(B182,'[1]EJECUCIÓN 2026'!$D:$CZ,15,FALSE)</f>
        <v>TECNOLOGO EN MANTENIMIENTO DE EQUIPOS DE COMPUTO DISEÑO E INSTALACION DE CABLEADO ESTRUCTURADO</v>
      </c>
      <c r="H182" s="10" t="s">
        <v>339</v>
      </c>
      <c r="I182" s="10" t="str">
        <f>VLOOKUP(B182,'[1]EJECUCIÓN 2026'!$D:$CZ,27,FALSE)</f>
        <v>Dirección Administrativa y Financiera</v>
      </c>
      <c r="J182" s="15" t="s">
        <v>13</v>
      </c>
      <c r="K182" s="20">
        <v>6016258480</v>
      </c>
      <c r="L182" s="10" t="str">
        <f>VLOOKUP(B182,'[1]EJECUCIÓN 2026'!$D:$CZ,23,FALSE)</f>
        <v>Titulo de tecnico de 0 a 12 meses de experiencia laboral (tecnico o tecnologo) o 24 meses de experiencia laboral relacionada (bachiller) (Resolución 861 de 2025)</v>
      </c>
      <c r="M182" s="16" t="str">
        <f>VLOOKUP(B182,'[1]EJECUCIÓN 2026'!$D:$CZ,24,FALSE)</f>
        <v>El/La CONTRATISTA se obliga a prestar a la ENTIDAD, con plena autonomía, técnica y administrativa, los servicios de apoyo a la gestión, para la implementación de instrumentos archivísticos orientada a la organización de los archivos institucionales conforme a las disposiciones normativas definidas para tal fin.</v>
      </c>
      <c r="N182" s="12">
        <f>VLOOKUP(B182,'[1]EJECUCIÓN 2026'!$D:$CZ,37,FALSE)</f>
        <v>2964382</v>
      </c>
      <c r="O182" s="11">
        <f>VLOOKUP(B182,'[1]EJECUCIÓN 2026'!$D:$CZ,31,FALSE)</f>
        <v>46037</v>
      </c>
      <c r="P182" s="11">
        <f>VLOOKUP(B182,'[1]EJECUCIÓN 2026'!$D:$CZ,32,FALSE)</f>
        <v>46042</v>
      </c>
      <c r="Q182" s="11">
        <f>VLOOKUP(B182,'[1]EJECUCIÓN 2026'!$D:$CZ,33,FALSE)</f>
        <v>46222</v>
      </c>
      <c r="R182" s="10" t="str">
        <f>VLOOKUP(B182,'[1]EJECUCIÓN 2026'!$D:$CZ,95,FALSE)</f>
        <v>En Ejecucion</v>
      </c>
      <c r="S182" s="13" t="str">
        <f>VLOOKUP(B182,'[1]EJECUCIÓN 2026'!$D:$CZ,94,FALSE)</f>
        <v>https://community.secop.gov.co/Public/Tendering/OpportunityDetail/Index?noticeUID=CO1.NTC.9545057&amp;isFromPublicArea=True&amp;isModal=true&amp;asPopupView=true</v>
      </c>
    </row>
    <row r="183" spans="2:19" ht="72" x14ac:dyDescent="0.2">
      <c r="B183" s="8" t="s">
        <v>196</v>
      </c>
      <c r="C183" s="17" t="str">
        <f>VLOOKUP(B183,'[1]EJECUCIÓN 2026'!$D:$CZ,3,FALSE)</f>
        <v>Contrato de Prestacion De Servicios Profesionales</v>
      </c>
      <c r="D183" s="9" t="str">
        <f>VLOOKUP(B183,'[1]EJECUCIÓN 2026'!$D:$CZ,5,FALSE)</f>
        <v>ZULMA JANETH JIMENEZ CRUZ</v>
      </c>
      <c r="E183" s="10" t="str">
        <f>VLOOKUP(B183,'[1]EJECUCIÓN 2026'!$D:$CZ,18,FALSE)</f>
        <v>COLOMBIA</v>
      </c>
      <c r="F183" s="10" t="str">
        <f>VLOOKUP(B183,'[1]EJECUCIÓN 2026'!$D:$CZ,17,FALSE)</f>
        <v>BOGOTA D.C.</v>
      </c>
      <c r="G183" s="10" t="str">
        <f>VLOOKUP(B183,'[1]EJECUCIÓN 2026'!$D:$CZ,15,FALSE)</f>
        <v>INGENIERO INDUSTRIAL</v>
      </c>
      <c r="H183" s="10" t="s">
        <v>339</v>
      </c>
      <c r="I183" s="10" t="str">
        <f>VLOOKUP(B183,'[1]EJECUCIÓN 2026'!$D:$CZ,27,FALSE)</f>
        <v>Dirección Administrativa y Financiera</v>
      </c>
      <c r="J183" s="15" t="s">
        <v>13</v>
      </c>
      <c r="K183" s="20">
        <v>6016258480</v>
      </c>
      <c r="L183" s="10" t="str">
        <f>VLOOKUP(B183,'[1]EJECUCIÓN 2026'!$D:$CZ,23,FALSE)</f>
        <v>Titulo profesional + titulo especializacion de 22 meses de experiencia profesional a 32 meses de experiencia profesional (Resolución 861 de 2025)</v>
      </c>
      <c r="M183" s="16" t="str">
        <f>VLOOKUP(B183,'[1]EJECUCIÓN 2026'!$D:$CZ,24,FALSE)</f>
        <v>EL/LA CONTRATISTA se obliga a prestar con plena autonomía, técnica y administrativa por sus propios medios, los servicios como profesional especializado al Grupo Interno de trabajo de Apoyo Financiero y Presupuestal, para apoyar las actividades relacionadas con el Sistema de Gestión de Calidad a cargo del grupo y las que se deriven del proceso de gestión financiera.</v>
      </c>
      <c r="N183" s="12">
        <f>VLOOKUP(B183,'[1]EJECUCIÓN 2026'!$D:$CZ,37,FALSE)</f>
        <v>7000000</v>
      </c>
      <c r="O183" s="11">
        <f>VLOOKUP(B183,'[1]EJECUCIÓN 2026'!$D:$CZ,31,FALSE)</f>
        <v>46038</v>
      </c>
      <c r="P183" s="11">
        <f>VLOOKUP(B183,'[1]EJECUCIÓN 2026'!$D:$CZ,32,FALSE)</f>
        <v>46044</v>
      </c>
      <c r="Q183" s="11">
        <f>VLOOKUP(B183,'[1]EJECUCIÓN 2026'!$D:$CZ,33,FALSE)</f>
        <v>46224</v>
      </c>
      <c r="R183" s="10" t="str">
        <f>VLOOKUP(B183,'[1]EJECUCIÓN 2026'!$D:$CZ,95,FALSE)</f>
        <v>En Ejecucion</v>
      </c>
      <c r="S183" s="13" t="str">
        <f>VLOOKUP(B183,'[1]EJECUCIÓN 2026'!$D:$CZ,94,FALSE)</f>
        <v>https://community.secop.gov.co/Public/Tendering/OpportunityDetail/Index?noticeUID=CO1.NTC.9545595&amp;isFromPublicArea=True&amp;isModal=true&amp;asPopupView=true</v>
      </c>
    </row>
    <row r="184" spans="2:19" ht="84" x14ac:dyDescent="0.2">
      <c r="B184" s="8" t="s">
        <v>197</v>
      </c>
      <c r="C184" s="17" t="str">
        <f>VLOOKUP(B184,'[1]EJECUCIÓN 2026'!$D:$CZ,3,FALSE)</f>
        <v>Contrato de Prestacion De Servicios Profesionales</v>
      </c>
      <c r="D184" s="9" t="str">
        <f>VLOOKUP(B184,'[1]EJECUCIÓN 2026'!$D:$CZ,5,FALSE)</f>
        <v>SENOVIA ROSA ESPITIA MONTES</v>
      </c>
      <c r="E184" s="10" t="str">
        <f>VLOOKUP(B184,'[1]EJECUCIÓN 2026'!$D:$CZ,18,FALSE)</f>
        <v>COLOMBIA</v>
      </c>
      <c r="F184" s="10" t="str">
        <f>VLOOKUP(B184,'[1]EJECUCIÓN 2026'!$D:$CZ,17,FALSE)</f>
        <v>MONTERIA</v>
      </c>
      <c r="G184" s="10" t="str">
        <f>VLOOKUP(B184,'[1]EJECUCIÓN 2026'!$D:$CZ,15,FALSE)</f>
        <v>DERECHO</v>
      </c>
      <c r="H184" s="10" t="s">
        <v>339</v>
      </c>
      <c r="I184" s="10" t="str">
        <f>VLOOKUP(B184,'[1]EJECUCIÓN 2026'!$D:$CZ,27,FALSE)</f>
        <v>Secretaría General</v>
      </c>
      <c r="J184" s="15" t="s">
        <v>13</v>
      </c>
      <c r="K184" s="20">
        <v>6016258480</v>
      </c>
      <c r="L184" s="10" t="str">
        <f>VLOOKUP(B184,'[1]EJECUCIÓN 2026'!$D:$CZ,23,FALSE)</f>
        <v>Titulo profesional + titulo especializacion de 0 meses de experiencia profesional a 22 meses de experiencia profesional (Resolución 861 de 2025)</v>
      </c>
      <c r="M184" s="16" t="str">
        <f>VLOOKUP(B184,'[1]EJECUCIÓN 2026'!$D:$CZ,24,FALSE)</f>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
      <c r="N184" s="12">
        <f>VLOOKUP(B184,'[1]EJECUCIÓN 2026'!$D:$CZ,37,FALSE)</f>
        <v>6500000</v>
      </c>
      <c r="O184" s="11">
        <f>VLOOKUP(B184,'[1]EJECUCIÓN 2026'!$D:$CZ,31,FALSE)</f>
        <v>46038</v>
      </c>
      <c r="P184" s="11">
        <f>VLOOKUP(B184,'[1]EJECUCIÓN 2026'!$D:$CZ,32,FALSE)</f>
        <v>46043</v>
      </c>
      <c r="Q184" s="11">
        <f>VLOOKUP(B184,'[1]EJECUCIÓN 2026'!$D:$CZ,33,FALSE)</f>
        <v>46223</v>
      </c>
      <c r="R184" s="10" t="str">
        <f>VLOOKUP(B184,'[1]EJECUCIÓN 2026'!$D:$CZ,95,FALSE)</f>
        <v>En Ejecucion</v>
      </c>
      <c r="S184" s="13" t="str">
        <f>VLOOKUP(B184,'[1]EJECUCIÓN 2026'!$D:$CZ,94,FALSE)</f>
        <v>https://community.secop.gov.co/Public/Tendering/OpportunityDetail/Index?noticeUID=CO1.NTC.9550170&amp;isFromPublicArea=True&amp;isModal=true&amp;asPopupView=true</v>
      </c>
    </row>
    <row r="185" spans="2:19" ht="108" x14ac:dyDescent="0.2">
      <c r="B185" s="8" t="s">
        <v>198</v>
      </c>
      <c r="C185" s="17" t="str">
        <f>VLOOKUP(B185,'[1]EJECUCIÓN 2026'!$D:$CZ,3,FALSE)</f>
        <v>Contrato de Prestacion De Servicios Profesionales</v>
      </c>
      <c r="D185" s="9" t="str">
        <f>VLOOKUP(B185,'[1]EJECUCIÓN 2026'!$D:$CZ,5,FALSE)</f>
        <v>CINDY STEPHANIE AGUIRRE ROJAS</v>
      </c>
      <c r="E185" s="10" t="str">
        <f>VLOOKUP(B185,'[1]EJECUCIÓN 2026'!$D:$CZ,18,FALSE)</f>
        <v>COLOMBIA</v>
      </c>
      <c r="F185" s="10" t="str">
        <f>VLOOKUP(B185,'[1]EJECUCIÓN 2026'!$D:$CZ,17,FALSE)</f>
        <v>BOGOTA D.C.</v>
      </c>
      <c r="G185" s="10" t="str">
        <f>VLOOKUP(B185,'[1]EJECUCIÓN 2026'!$D:$CZ,15,FALSE)</f>
        <v>ABOGADO</v>
      </c>
      <c r="H185" s="10" t="s">
        <v>339</v>
      </c>
      <c r="I185" s="10" t="str">
        <f>VLOOKUP(B185,'[1]EJECUCIÓN 2026'!$D:$CZ,27,FALSE)</f>
        <v>Secretaría General</v>
      </c>
      <c r="J185" s="15" t="s">
        <v>13</v>
      </c>
      <c r="K185" s="20">
        <v>6016258480</v>
      </c>
      <c r="L185" s="10" t="str">
        <f>VLOOKUP(B185,'[1]EJECUCIÓN 2026'!$D:$CZ,23,FALSE)</f>
        <v>Titulo profesional + titulo especializacion de 22 meses de experiencia profesional a 32 meses de experiencia profesional (Resolución 861 de 2025)</v>
      </c>
      <c r="M185" s="16" t="str">
        <f>VLOOKUP(B185,'[1]EJECUCIÓN 2026'!$D:$CZ,24,FALSE)</f>
        <v>EL CONTRATISTA se obliga a prestar a LA ENTIDAD, con autonomía técnica y administrativa, los servicios profesionales especializados de apoyo jurídico a la Secretaría General, relacionados con el control disciplinario interno del Ministerio de Ciencia, Tecnología e Innovación, incluyendo la elaboración, revisión, verificación y análisis jurídico de los requerimientos elevados por los órganos de control y otras autoridades administrativas competentes, conforme a la normatividad vigente y a
los lineamientos institucionales.</v>
      </c>
      <c r="N185" s="12">
        <f>VLOOKUP(B185,'[1]EJECUCIÓN 2026'!$D:$CZ,37,FALSE)</f>
        <v>7930000</v>
      </c>
      <c r="O185" s="11">
        <f>VLOOKUP(B185,'[1]EJECUCIÓN 2026'!$D:$CZ,31,FALSE)</f>
        <v>46038</v>
      </c>
      <c r="P185" s="11">
        <f>VLOOKUP(B185,'[1]EJECUCIÓN 2026'!$D:$CZ,32,FALSE)</f>
        <v>46048</v>
      </c>
      <c r="Q185" s="11">
        <f>VLOOKUP(B185,'[1]EJECUCIÓN 2026'!$D:$CZ,33,FALSE)</f>
        <v>46228</v>
      </c>
      <c r="R185" s="10" t="str">
        <f>VLOOKUP(B185,'[1]EJECUCIÓN 2026'!$D:$CZ,95,FALSE)</f>
        <v>En Ejecucion</v>
      </c>
      <c r="S185" s="13" t="str">
        <f>VLOOKUP(B185,'[1]EJECUCIÓN 2026'!$D:$CZ,94,FALSE)</f>
        <v>https://community.secop.gov.co/Public/Tendering/OpportunityDetail/Index?noticeUID=CO1.NTC.9567355&amp;isFromPublicArea=True&amp;isModal=true&amp;asPopupView=true</v>
      </c>
    </row>
    <row r="186" spans="2:19" ht="96" x14ac:dyDescent="0.2">
      <c r="B186" s="8" t="s">
        <v>199</v>
      </c>
      <c r="C186" s="17" t="str">
        <f>VLOOKUP(B186,'[1]EJECUCIÓN 2026'!$D:$CZ,3,FALSE)</f>
        <v>Contrato de Prestacion De Servicios Profesionales</v>
      </c>
      <c r="D186" s="9" t="str">
        <f>VLOOKUP(B186,'[1]EJECUCIÓN 2026'!$D:$CZ,5,FALSE)</f>
        <v>GLUDY TATIANA AYALA FLOREZ</v>
      </c>
      <c r="E186" s="10" t="str">
        <f>VLOOKUP(B186,'[1]EJECUCIÓN 2026'!$D:$CZ,18,FALSE)</f>
        <v>COLOMBIA</v>
      </c>
      <c r="F186" s="10" t="str">
        <f>VLOOKUP(B186,'[1]EJECUCIÓN 2026'!$D:$CZ,17,FALSE)</f>
        <v>BOGOTA D.C.</v>
      </c>
      <c r="G186" s="10" t="str">
        <f>VLOOKUP(B186,'[1]EJECUCIÓN 2026'!$D:$CZ,15,FALSE)</f>
        <v>ADMINISTRADOR DE EMPRESAS</v>
      </c>
      <c r="H186" s="10" t="s">
        <v>339</v>
      </c>
      <c r="I186" s="10" t="str">
        <f>VLOOKUP(B186,'[1]EJECUCIÓN 2026'!$D:$CZ,27,FALSE)</f>
        <v>Dirección Administrativa y Financiera</v>
      </c>
      <c r="J186" s="15" t="s">
        <v>13</v>
      </c>
      <c r="K186" s="20">
        <v>6016258480</v>
      </c>
      <c r="L186" s="10" t="str">
        <f>VLOOKUP(B186,'[1]EJECUCIÓN 2026'!$D:$CZ,23,FALSE)</f>
        <v>Titulo profesional + titulo especializacion de 22 meses de experiencia profesional a 32 meses de experiencia profesional (Resolución 861 de 2025)</v>
      </c>
      <c r="M186" s="16" t="str">
        <f>VLOOKUP(B186,'[1]EJECUCIÓN 2026'!$D:$CZ,24,FALSE)</f>
        <v>EL/LA CONTRATISTA se obliga a prestar sus servicios profesionales especializados con plena autonomía técnica, administrativa y financiera, para brindar apoyo a la Dirección Financiera y Administrativa del Ministerio de Ciencia, Tecnología e Innovación en el análisis y evaluación de la gestión estratégica y de riesgos a su cargo, así como en la revisión, seguimiento y fortalecimiento de los planes de mejoramiento, proporcionando un acompañamiento integral para su respectivo cumplimiento.</v>
      </c>
      <c r="N186" s="12">
        <f>VLOOKUP(B186,'[1]EJECUCIÓN 2026'!$D:$CZ,37,FALSE)</f>
        <v>8755000</v>
      </c>
      <c r="O186" s="11">
        <f>VLOOKUP(B186,'[1]EJECUCIÓN 2026'!$D:$CZ,31,FALSE)</f>
        <v>46041</v>
      </c>
      <c r="P186" s="11">
        <f>VLOOKUP(B186,'[1]EJECUCIÓN 2026'!$D:$CZ,32,FALSE)</f>
        <v>46164</v>
      </c>
      <c r="Q186" s="11">
        <f>VLOOKUP(B186,'[1]EJECUCIÓN 2026'!$D:$CZ,33,FALSE)</f>
        <v>46164</v>
      </c>
      <c r="R186" s="10" t="str">
        <f>VLOOKUP(B186,'[1]EJECUCIÓN 2026'!$D:$CZ,95,FALSE)</f>
        <v>Terminado Anticipadamente</v>
      </c>
      <c r="S186" s="13" t="str">
        <f>VLOOKUP(B186,'[1]EJECUCIÓN 2026'!$D:$CZ,94,FALSE)</f>
        <v>https://community.secop.gov.co/Public/Tendering/OpportunityDetail/Index?noticeUID=CO1.NTC.9563545&amp;isFromPublicArea=True&amp;isModal=true&amp;asPopupView=true</v>
      </c>
    </row>
    <row r="187" spans="2:19" ht="96" x14ac:dyDescent="0.2">
      <c r="B187" s="8" t="s">
        <v>200</v>
      </c>
      <c r="C187" s="17" t="str">
        <f>VLOOKUP(B187,'[1]EJECUCIÓN 2026'!$D:$CZ,3,FALSE)</f>
        <v>Contrato de Prestacion De Servicios Profesionales</v>
      </c>
      <c r="D187" s="9" t="str">
        <f>VLOOKUP(B187,'[1]EJECUCIÓN 2026'!$D:$CZ,5,FALSE)</f>
        <v>SERGIO SANTIAGO DUARTE ROJAS</v>
      </c>
      <c r="E187" s="10" t="str">
        <f>VLOOKUP(B187,'[1]EJECUCIÓN 2026'!$D:$CZ,18,FALSE)</f>
        <v>COLOMBIA</v>
      </c>
      <c r="F187" s="10" t="str">
        <f>VLOOKUP(B187,'[1]EJECUCIÓN 2026'!$D:$CZ,17,FALSE)</f>
        <v>SOACHA</v>
      </c>
      <c r="G187" s="10" t="str">
        <f>VLOOKUP(B187,'[1]EJECUCIÓN 2026'!$D:$CZ,15,FALSE)</f>
        <v>INGENIERO DE SISTEMAS</v>
      </c>
      <c r="H187" s="10" t="s">
        <v>339</v>
      </c>
      <c r="I187" s="10" t="str">
        <f>VLOOKUP(B187,'[1]EJECUCIÓN 2026'!$D:$CZ,27,FALSE)</f>
        <v>Oficina de Tecnologías y Sistemas de Información</v>
      </c>
      <c r="J187" s="15" t="s">
        <v>13</v>
      </c>
      <c r="K187" s="20">
        <v>6016258480</v>
      </c>
      <c r="L187" s="10" t="str">
        <f>VLOOKUP(B187,'[1]EJECUCIÓN 2026'!$D:$CZ,23,FALSE)</f>
        <v>Titulo profesional de 0 a 21 mas meses de experiencia profesional (Resolución 861 de 2025)</v>
      </c>
      <c r="M187" s="16" t="str">
        <f>VLOOKUP(B187,'[1]EJECUCIÓN 2026'!$D:$CZ,24,FALSE)</f>
        <v>EL CONTRATISTA se compromete a prestar a la ENTIDAD, con plena autonomía técnica y administrativa, servicios profesionales para la gestión, administración y soporte funcional del Sistema Integrado de Gestión de Proyectos (SIGP), realizando actividades de atención de requerimientos, seguimiento a incidentes, articulación con proveedores y apoyo en la operación y mejora continua del sistema, conforme a los lineamientos del Ministerio de Ciencia, Tecnología e Innovación.</v>
      </c>
      <c r="N187" s="12">
        <f>VLOOKUP(B187,'[1]EJECUCIÓN 2026'!$D:$CZ,37,FALSE)</f>
        <v>4160500</v>
      </c>
      <c r="O187" s="11">
        <f>VLOOKUP(B187,'[1]EJECUCIÓN 2026'!$D:$CZ,31,FALSE)</f>
        <v>46041</v>
      </c>
      <c r="P187" s="11">
        <f>VLOOKUP(B187,'[1]EJECUCIÓN 2026'!$D:$CZ,32,FALSE)</f>
        <v>46042</v>
      </c>
      <c r="Q187" s="11">
        <f>VLOOKUP(B187,'[1]EJECUCIÓN 2026'!$D:$CZ,33,FALSE)</f>
        <v>46222</v>
      </c>
      <c r="R187" s="10" t="str">
        <f>VLOOKUP(B187,'[1]EJECUCIÓN 2026'!$D:$CZ,95,FALSE)</f>
        <v>En Ejecucion</v>
      </c>
      <c r="S187" s="13" t="str">
        <f>VLOOKUP(B187,'[1]EJECUCIÓN 2026'!$D:$CZ,94,FALSE)</f>
        <v>https://community.secop.gov.co/Public/Tendering/OpportunityDetail/Index?noticeUID=CO1.NTC.9562733&amp;isFromPublicArea=True&amp;isModal=true&amp;asPopupView=true</v>
      </c>
    </row>
    <row r="188" spans="2:19" ht="96" x14ac:dyDescent="0.2">
      <c r="B188" s="8" t="s">
        <v>201</v>
      </c>
      <c r="C188" s="17" t="str">
        <f>VLOOKUP(B188,'[1]EJECUCIÓN 2026'!$D:$CZ,3,FALSE)</f>
        <v>Contrato de Prestacion De Servicios Profesionales</v>
      </c>
      <c r="D188" s="9" t="str">
        <f>VLOOKUP(B188,'[1]EJECUCIÓN 2026'!$D:$CZ,5,FALSE)</f>
        <v>CESAR DANIEL GARCIA MANCILLA
CEDIDO A:
ZAIRA PATRICIA DIAZ OSORIO
CEDIDO A:
SERGIO ANDRES GOMEZ ORJUELA</v>
      </c>
      <c r="E188" s="10" t="str">
        <f>VLOOKUP(B188,'[1]EJECUCIÓN 2026'!$D:$CZ,18,FALSE)</f>
        <v>COLOMBIA</v>
      </c>
      <c r="F188" s="10" t="str">
        <f>VLOOKUP(B188,'[1]EJECUCIÓN 2026'!$D:$CZ,17,FALSE)</f>
        <v>HONDA</v>
      </c>
      <c r="G188" s="10" t="str">
        <f>VLOOKUP(B188,'[1]EJECUCIÓN 2026'!$D:$CZ,15,FALSE)</f>
        <v>ABOGADO</v>
      </c>
      <c r="H188" s="10" t="s">
        <v>339</v>
      </c>
      <c r="I188" s="10" t="str">
        <f>VLOOKUP(B188,'[1]EJECUCIÓN 2026'!$D:$CZ,27,FALSE)</f>
        <v>Dirección de Talento Humano</v>
      </c>
      <c r="J188" s="15" t="s">
        <v>13</v>
      </c>
      <c r="K188" s="20">
        <v>6016258480</v>
      </c>
      <c r="L188" s="10" t="str">
        <f>VLOOKUP(B188,'[1]EJECUCIÓN 2026'!$D:$CZ,23,FALSE)</f>
        <v>Titulo profesional + titulo especializacion de 0 meses de experiencia profesional a 22 meses de experiencia profesional (Resolución 861 de 2025)</v>
      </c>
      <c r="M188" s="16" t="str">
        <f>VLOOKUP(B188,'[1]EJECUCIÓN 2026'!$D:$CZ,24,FALSE)</f>
        <v>El CONTRATISTA se obliga a prestar a la ENTIDAD con plena autonomía técnica y administrativa los servicios profesionales especializados, a la Dirección de Talento Humano del Ministerio de Ciencia Tecnología e Innovación para brindar apoyo, acompañamiento y soporte jurídico en los procesos de gestión de Talento Humano de la Entidad, de conformidad con los procesos y los procedimientos definidos por el Ministerio y las normas que regulan la materia.</v>
      </c>
      <c r="N188" s="12">
        <f>VLOOKUP(B188,'[1]EJECUCIÓN 2026'!$D:$CZ,37,FALSE)</f>
        <v>5150000</v>
      </c>
      <c r="O188" s="11">
        <f>VLOOKUP(B188,'[1]EJECUCIÓN 2026'!$D:$CZ,31,FALSE)</f>
        <v>46041</v>
      </c>
      <c r="P188" s="11">
        <f>VLOOKUP(B188,'[1]EJECUCIÓN 2026'!$D:$CZ,32,FALSE)</f>
        <v>46043</v>
      </c>
      <c r="Q188" s="11">
        <f>VLOOKUP(B188,'[1]EJECUCIÓN 2026'!$D:$CZ,33,FALSE)</f>
        <v>46223</v>
      </c>
      <c r="R188" s="10" t="str">
        <f>VLOOKUP(B188,'[1]EJECUCIÓN 2026'!$D:$CZ,95,FALSE)</f>
        <v>En Ejecucion</v>
      </c>
      <c r="S188" s="13" t="str">
        <f>VLOOKUP(B188,'[1]EJECUCIÓN 2026'!$D:$CZ,94,FALSE)</f>
        <v>https://community.secop.gov.co/Public/Tendering/OpportunityDetail/Index?noticeUID=CO1.NTC.9571021&amp;isFromPublicArea=True&amp;isModal=true&amp;asPopupView=true</v>
      </c>
    </row>
    <row r="189" spans="2:19" ht="144" x14ac:dyDescent="0.2">
      <c r="B189" s="8" t="s">
        <v>202</v>
      </c>
      <c r="C189" s="17" t="str">
        <f>VLOOKUP(B189,'[1]EJECUCIÓN 2026'!$D:$CZ,3,FALSE)</f>
        <v>Contrato de Prestacion De Servicios Profesionales</v>
      </c>
      <c r="D189" s="9" t="str">
        <f>VLOOKUP(B189,'[1]EJECUCIÓN 2026'!$D:$CZ,5,FALSE)</f>
        <v>MYRIAM	 CALA CASTRO</v>
      </c>
      <c r="E189" s="10" t="str">
        <f>VLOOKUP(B189,'[1]EJECUCIÓN 2026'!$D:$CZ,18,FALSE)</f>
        <v>COLOMBIA</v>
      </c>
      <c r="F189" s="10" t="str">
        <f>VLOOKUP(B189,'[1]EJECUCIÓN 2026'!$D:$CZ,17,FALSE)</f>
        <v>PAZ DE ARIPORO</v>
      </c>
      <c r="G189" s="10" t="str">
        <f>VLOOKUP(B189,'[1]EJECUCIÓN 2026'!$D:$CZ,15,FALSE)</f>
        <v>CONTADOR PUBLICO</v>
      </c>
      <c r="H189" s="10" t="s">
        <v>339</v>
      </c>
      <c r="I189" s="10" t="str">
        <f>VLOOKUP(B189,'[1]EJECUCIÓN 2026'!$D:$CZ,27,FALSE)</f>
        <v>Oficina de Control Interno</v>
      </c>
      <c r="J189" s="15" t="s">
        <v>13</v>
      </c>
      <c r="K189" s="20">
        <v>6016258480</v>
      </c>
      <c r="L189" s="10" t="str">
        <f>VLOOKUP(B189,'[1]EJECUCIÓN 2026'!$D:$CZ,23,FALSE)</f>
        <v>Titulo profesional + titulo especializacion de 33 o mas meses de experiencia profesional (Resolución 861 de 2025)</v>
      </c>
      <c r="M189" s="16" t="str">
        <f>VLOOKUP(B189,'[1]EJECUCIÓN 2026'!$D:$CZ,24,FALSE)</f>
        <v>El CONTRATISTA se obliga a prestar a la ENTIDAD, con plena autonomía, técnica y administrativa sus servicios profesionales especializados para apoyar a la Oficina de Control Interno del Ministerio de Ciencia, Tecnología e Innovación en la ejecución de la auditoría a la Gestión financiera y contable del ciclo de ejecución de los recursos del Fondo Francisco José de Caldas FFJC, apoyo a las auditorías, evaluaciones y/o seguimientos que le sean asignadas, así mismo, el seguimiento a los planes de Mejoramiento que se generen de acuerdo al Plan Anual de auditorías, evaluaciones y seguimientos y, la elaboración de informes y gestiones financieras que se deriven de las funciones de la Oficina de Control
Interno.</v>
      </c>
      <c r="N189" s="12">
        <f>VLOOKUP(B189,'[1]EJECUCIÓN 2026'!$D:$CZ,37,FALSE)</f>
        <v>9476000</v>
      </c>
      <c r="O189" s="11">
        <f>VLOOKUP(B189,'[1]EJECUCIÓN 2026'!$D:$CZ,31,FALSE)</f>
        <v>46041</v>
      </c>
      <c r="P189" s="11">
        <f>VLOOKUP(B189,'[1]EJECUCIÓN 2026'!$D:$CZ,32,FALSE)</f>
        <v>46042</v>
      </c>
      <c r="Q189" s="11">
        <f>VLOOKUP(B189,'[1]EJECUCIÓN 2026'!$D:$CZ,33,FALSE)</f>
        <v>46222</v>
      </c>
      <c r="R189" s="10" t="str">
        <f>VLOOKUP(B189,'[1]EJECUCIÓN 2026'!$D:$CZ,95,FALSE)</f>
        <v>En Ejecucion</v>
      </c>
      <c r="S189" s="13" t="str">
        <f>VLOOKUP(B189,'[1]EJECUCIÓN 2026'!$D:$CZ,94,FALSE)</f>
        <v>https://community.secop.gov.co/Public/Tendering/OpportunityDetail/Index?noticeUID=CO1.NTC.9576464&amp;isFromPublicArea=True&amp;isModal=true&amp;asPopupView=true</v>
      </c>
    </row>
    <row r="190" spans="2:19" ht="96" x14ac:dyDescent="0.2">
      <c r="B190" s="8" t="s">
        <v>203</v>
      </c>
      <c r="C190" s="17" t="str">
        <f>VLOOKUP(B190,'[1]EJECUCIÓN 2026'!$D:$CZ,3,FALSE)</f>
        <v>Contrato de Prestacion De Servicios Profesionales</v>
      </c>
      <c r="D190" s="9" t="str">
        <f>VLOOKUP(B190,'[1]EJECUCIÓN 2026'!$D:$CZ,5,FALSE)</f>
        <v>LEANDRA MAYDETH DURAN CORTES</v>
      </c>
      <c r="E190" s="10" t="str">
        <f>VLOOKUP(B190,'[1]EJECUCIÓN 2026'!$D:$CZ,18,FALSE)</f>
        <v>COLOMBIA</v>
      </c>
      <c r="F190" s="10" t="str">
        <f>VLOOKUP(B190,'[1]EJECUCIÓN 2026'!$D:$CZ,17,FALSE)</f>
        <v>BOGOTA D.C.</v>
      </c>
      <c r="G190" s="10" t="str">
        <f>VLOOKUP(B190,'[1]EJECUCIÓN 2026'!$D:$CZ,15,FALSE)</f>
        <v>ADMINISTRADOR PUBLICO</v>
      </c>
      <c r="H190" s="10" t="s">
        <v>339</v>
      </c>
      <c r="I190" s="10" t="str">
        <f>VLOOKUP(B190,'[1]EJECUCIÓN 2026'!$D:$CZ,27,FALSE)</f>
        <v>Oficina de Control Interno</v>
      </c>
      <c r="J190" s="15" t="s">
        <v>13</v>
      </c>
      <c r="K190" s="20">
        <v>6016258480</v>
      </c>
      <c r="L190" s="10" t="str">
        <f>VLOOKUP(B190,'[1]EJECUCIÓN 2026'!$D:$CZ,23,FALSE)</f>
        <v>Titulo profesional + titulo especializacion de 33 o mas meses de experiencia profesional (Resolución 861 de 2025)</v>
      </c>
      <c r="M190" s="16" t="str">
        <f>VLOOKUP(B190,'[1]EJECUCIÓN 2026'!$D:$CZ,24,FALSE)</f>
        <v>El CONTRATISTA se compromete a brindar a la ENTIDAD, con plena autonomía técnica y administrativa, sus servicios profesionales especializados para apoyar a la Oficina de Control Interno del Ministerio de Ciencia, Tecnología e Innovación en la realización de auditorías, evaluaciones y/o seguimientos, elaboración de informes de que se requieran, y el seguimiento a los Planes de Mejoramiento que se generen de acuerdo al Plan Anual de auditorías, evaluaciones y seguimientos.</v>
      </c>
      <c r="N190" s="12">
        <f>VLOOKUP(B190,'[1]EJECUCIÓN 2026'!$D:$CZ,37,FALSE)</f>
        <v>9476000</v>
      </c>
      <c r="O190" s="11">
        <f>VLOOKUP(B190,'[1]EJECUCIÓN 2026'!$D:$CZ,31,FALSE)</f>
        <v>46041</v>
      </c>
      <c r="P190" s="11">
        <f>VLOOKUP(B190,'[1]EJECUCIÓN 2026'!$D:$CZ,32,FALSE)</f>
        <v>46043</v>
      </c>
      <c r="Q190" s="11">
        <f>VLOOKUP(B190,'[1]EJECUCIÓN 2026'!$D:$CZ,33,FALSE)</f>
        <v>46223</v>
      </c>
      <c r="R190" s="10" t="str">
        <f>VLOOKUP(B190,'[1]EJECUCIÓN 2026'!$D:$CZ,95,FALSE)</f>
        <v>En Ejecucion</v>
      </c>
      <c r="S190" s="13" t="str">
        <f>VLOOKUP(B190,'[1]EJECUCIÓN 2026'!$D:$CZ,94,FALSE)</f>
        <v>https://community.secop.gov.co/Public/Tendering/OpportunityDetail/Index?noticeUID=CO1.NTC.9577102&amp;isFromPublicArea=True&amp;isModal=true&amp;asPopupView=true</v>
      </c>
    </row>
    <row r="191" spans="2:19" ht="84" x14ac:dyDescent="0.2">
      <c r="B191" s="8" t="s">
        <v>204</v>
      </c>
      <c r="C191" s="17" t="str">
        <f>VLOOKUP(B191,'[1]EJECUCIÓN 2026'!$D:$CZ,3,FALSE)</f>
        <v>Contrato de Prestacion De Servicios Profesionales</v>
      </c>
      <c r="D191" s="9" t="str">
        <f>VLOOKUP(B191,'[1]EJECUCIÓN 2026'!$D:$CZ,5,FALSE)</f>
        <v>VICTOR VLADIMIR BENAVIDES ROMERO</v>
      </c>
      <c r="E191" s="10" t="str">
        <f>VLOOKUP(B191,'[1]EJECUCIÓN 2026'!$D:$CZ,18,FALSE)</f>
        <v>COLOMBIA</v>
      </c>
      <c r="F191" s="10" t="str">
        <f>VLOOKUP(B191,'[1]EJECUCIÓN 2026'!$D:$CZ,17,FALSE)</f>
        <v>VILLAVICENCIO</v>
      </c>
      <c r="G191" s="10" t="str">
        <f>VLOOKUP(B191,'[1]EJECUCIÓN 2026'!$D:$CZ,15,FALSE)</f>
        <v>INGENIERO INDUSTRIAL</v>
      </c>
      <c r="H191" s="10" t="s">
        <v>339</v>
      </c>
      <c r="I191" s="10" t="str">
        <f>VLOOKUP(B191,'[1]EJECUCIÓN 2026'!$D:$CZ,27,FALSE)</f>
        <v>Oficina Asesora de Planeación e Innovación Institucional</v>
      </c>
      <c r="J191" s="15" t="s">
        <v>13</v>
      </c>
      <c r="K191" s="20">
        <v>6016258480</v>
      </c>
      <c r="L191" s="10" t="str">
        <f>VLOOKUP(B191,'[1]EJECUCIÓN 2026'!$D:$CZ,23,FALSE)</f>
        <v>Titulo profesional + titulo especializacion de 33 o mas meses de experiencia profesional (Resolución 861 de 2025)</v>
      </c>
      <c r="M191" s="16" t="str">
        <f>VLOOKUP(B191,'[1]EJECUCIÓN 2026'!$D:$CZ,24,FALSE)</f>
        <v>El contratista se obliga a prestar a la Entidad, con plena autonomía técnica y administrativa, los servicios profesionales especializados orientados a apoyar la articulación y ejecución de acciones para el cumplimiento de la Estrategia de Cierre de Brechas, Mejora Continua y Aprendizaje Organizacional, en el marco del Sistema Integrado de Gestión con énfasis en las políticas de planeación, integridad y fortalecimiento organizacional.</v>
      </c>
      <c r="N191" s="12">
        <f>VLOOKUP(B191,'[1]EJECUCIÓN 2026'!$D:$CZ,37,FALSE)</f>
        <v>9270000</v>
      </c>
      <c r="O191" s="11">
        <f>VLOOKUP(B191,'[1]EJECUCIÓN 2026'!$D:$CZ,31,FALSE)</f>
        <v>46041</v>
      </c>
      <c r="P191" s="11">
        <f>VLOOKUP(B191,'[1]EJECUCIÓN 2026'!$D:$CZ,32,FALSE)</f>
        <v>46043</v>
      </c>
      <c r="Q191" s="11">
        <f>VLOOKUP(B191,'[1]EJECUCIÓN 2026'!$D:$CZ,33,FALSE)</f>
        <v>46223</v>
      </c>
      <c r="R191" s="10" t="str">
        <f>VLOOKUP(B191,'[1]EJECUCIÓN 2026'!$D:$CZ,95,FALSE)</f>
        <v>En Ejecucion</v>
      </c>
      <c r="S191" s="13" t="str">
        <f>VLOOKUP(B191,'[1]EJECUCIÓN 2026'!$D:$CZ,94,FALSE)</f>
        <v>https://community.secop.gov.co/Public/Tendering/OpportunityDetail/Index?noticeUID=CO1.NTC.9575740&amp;isFromPublicArea=True&amp;isModal=true&amp;asPopupView=true</v>
      </c>
    </row>
    <row r="192" spans="2:19" ht="120" x14ac:dyDescent="0.2">
      <c r="B192" s="8" t="s">
        <v>205</v>
      </c>
      <c r="C192" s="17" t="str">
        <f>VLOOKUP(B192,'[1]EJECUCIÓN 2026'!$D:$CZ,3,FALSE)</f>
        <v>Contrato de Prestacion De Servicios Profesionales</v>
      </c>
      <c r="D192" s="9" t="str">
        <f>VLOOKUP(B192,'[1]EJECUCIÓN 2026'!$D:$CZ,5,FALSE)</f>
        <v>LUCIE ANDREA GUTIERREZ</v>
      </c>
      <c r="E192" s="10" t="str">
        <f>VLOOKUP(B192,'[1]EJECUCIÓN 2026'!$D:$CZ,18,FALSE)</f>
        <v>COLOMBIA</v>
      </c>
      <c r="F192" s="10" t="str">
        <f>VLOOKUP(B192,'[1]EJECUCIÓN 2026'!$D:$CZ,17,FALSE)</f>
        <v>BOGOTA D.C.</v>
      </c>
      <c r="G192" s="10" t="str">
        <f>VLOOKUP(B192,'[1]EJECUCIÓN 2026'!$D:$CZ,15,FALSE)</f>
        <v xml:space="preserve">CIENCIA POLITICA        </v>
      </c>
      <c r="H192" s="10" t="s">
        <v>339</v>
      </c>
      <c r="I192" s="10" t="str">
        <f>VLOOKUP(B192,'[1]EJECUCIÓN 2026'!$D:$CZ,27,FALSE)</f>
        <v>Oficina Asesora de Planeación e Innovación Institucional</v>
      </c>
      <c r="J192" s="15" t="s">
        <v>13</v>
      </c>
      <c r="K192" s="20">
        <v>6016258480</v>
      </c>
      <c r="L192" s="10" t="str">
        <f>VLOOKUP(B192,'[1]EJECUCIÓN 2026'!$D:$CZ,23,FALSE)</f>
        <v>Titulo profesional + titulo especializacion de 22 meses de experiencia profesional a 32 meses de experiencia profesional (Resolución 861 de 2025)</v>
      </c>
      <c r="M192" s="16" t="str">
        <f>VLOOKUP(B192,'[1]EJECUCIÓN 2026'!$D:$CZ,24,FALSE)</f>
        <v>El contratista se obliga a prestar a la Entidad, con plena autonomía técnica y administrativa, los servicios profesionales especializados orientados a apoyar la ejecución, seguimiento y fortalecimiento de la Estrategia de Cierre de Brechas, Mejora Continua y Aprendizaje Organizacional, en el marco de los estándares del Sistema Integrado de Gestión SIG, con especial atención a la implementación, seguimiento y sostenibilidad de las políticas de Participación Ciudadana, Defensa Jurídica y Mejora Normativa, contribuyendo al incremento del desempeño institucional y al cumplimiento de los lineamientos del Modelo Integrado de Planeación y Gestión – MIPG.</v>
      </c>
      <c r="N192" s="12">
        <f>VLOOKUP(B192,'[1]EJECUCIÓN 2026'!$D:$CZ,37,FALSE)</f>
        <v>7092082</v>
      </c>
      <c r="O192" s="11">
        <f>VLOOKUP(B192,'[1]EJECUCIÓN 2026'!$D:$CZ,31,FALSE)</f>
        <v>46041</v>
      </c>
      <c r="P192" s="11">
        <f>VLOOKUP(B192,'[1]EJECUCIÓN 2026'!$D:$CZ,32,FALSE)</f>
        <v>46041</v>
      </c>
      <c r="Q192" s="11">
        <f>VLOOKUP(B192,'[1]EJECUCIÓN 2026'!$D:$CZ,33,FALSE)</f>
        <v>46221</v>
      </c>
      <c r="R192" s="10" t="str">
        <f>VLOOKUP(B192,'[1]EJECUCIÓN 2026'!$D:$CZ,95,FALSE)</f>
        <v>En Ejecucion</v>
      </c>
      <c r="S192" s="13" t="str">
        <f>VLOOKUP(B192,'[1]EJECUCIÓN 2026'!$D:$CZ,94,FALSE)</f>
        <v>https://community.secop.gov.co/Public/Tendering/OpportunityDetail/Index?noticeUID=CO1.NTC.9576735&amp;isFromPublicArea=True&amp;isModal=true&amp;asPopupView=true</v>
      </c>
    </row>
    <row r="193" spans="2:19" ht="84" x14ac:dyDescent="0.2">
      <c r="B193" s="8" t="s">
        <v>206</v>
      </c>
      <c r="C193" s="17" t="str">
        <f>VLOOKUP(B193,'[1]EJECUCIÓN 2026'!$D:$CZ,3,FALSE)</f>
        <v>Contrato de Prestacion De Servicios Profesionales</v>
      </c>
      <c r="D193" s="9" t="str">
        <f>VLOOKUP(B193,'[1]EJECUCIÓN 2026'!$D:$CZ,5,FALSE)</f>
        <v>TYHARA CAROLINA CUELLAR CARMONA</v>
      </c>
      <c r="E193" s="10" t="str">
        <f>VLOOKUP(B193,'[1]EJECUCIÓN 2026'!$D:$CZ,18,FALSE)</f>
        <v>COLOMBIA</v>
      </c>
      <c r="F193" s="10" t="str">
        <f>VLOOKUP(B193,'[1]EJECUCIÓN 2026'!$D:$CZ,17,FALSE)</f>
        <v>BOGOTA D.C.</v>
      </c>
      <c r="G193" s="10" t="str">
        <f>VLOOKUP(B193,'[1]EJECUCIÓN 2026'!$D:$CZ,15,FALSE)</f>
        <v>ECONOMISTA</v>
      </c>
      <c r="H193" s="10" t="s">
        <v>339</v>
      </c>
      <c r="I193" s="10" t="str">
        <f>VLOOKUP(B193,'[1]EJECUCIÓN 2026'!$D:$CZ,27,FALSE)</f>
        <v>Dirección de Desarrollo Tecnológico e Innovación</v>
      </c>
      <c r="J193" s="15" t="s">
        <v>13</v>
      </c>
      <c r="K193" s="20">
        <v>6016258480</v>
      </c>
      <c r="L193" s="10" t="str">
        <f>VLOOKUP(B193,'[1]EJECUCIÓN 2026'!$D:$CZ,23,FALSE)</f>
        <v>Titulo profesional + titulo especializacion de 0 meses de experiencia profesional a 22 meses de experiencia profesional (Resolución 861 de 2025)</v>
      </c>
      <c r="M193" s="16" t="str">
        <f>VLOOKUP(B193,'[1]EJECUCIÓN 2026'!$D:$CZ,24,FALSE)</f>
        <v>El CONTRATISTA se obliga a prestar a la ENTIDAD, con autonomía técnica y administrativa, servicios profesionales especializados, destinados a brindar apoyo técnico y administrativo en la ejecución de estrategias de transferencia de conocimiento y tecnología, así como en los procesos de reconocimiento de actores y de políticas de investigación orientadas por misiones, adelantados por la Dirección de Desarrollo Tecnológico e Innovación del Ministerio.</v>
      </c>
      <c r="N193" s="12">
        <f>VLOOKUP(B193,'[1]EJECUCIÓN 2026'!$D:$CZ,37,FALSE)</f>
        <v>6897969</v>
      </c>
      <c r="O193" s="11">
        <f>VLOOKUP(B193,'[1]EJECUCIÓN 2026'!$D:$CZ,31,FALSE)</f>
        <v>46043</v>
      </c>
      <c r="P193" s="11">
        <f>VLOOKUP(B193,'[1]EJECUCIÓN 2026'!$D:$CZ,32,FALSE)</f>
        <v>46044</v>
      </c>
      <c r="Q193" s="11">
        <f>VLOOKUP(B193,'[1]EJECUCIÓN 2026'!$D:$CZ,33,FALSE)</f>
        <v>46224</v>
      </c>
      <c r="R193" s="10" t="str">
        <f>VLOOKUP(B193,'[1]EJECUCIÓN 2026'!$D:$CZ,95,FALSE)</f>
        <v>En Ejecucion</v>
      </c>
      <c r="S193" s="13" t="str">
        <f>VLOOKUP(B193,'[1]EJECUCIÓN 2026'!$D:$CZ,94,FALSE)</f>
        <v>https://community.secop.gov.co/Public/Tendering/OpportunityDetail/Index?noticeUID=CO1.NTC.9662146&amp;isFromPublicArea=True&amp;isModal=true&amp;asPopupView=true</v>
      </c>
    </row>
    <row r="194" spans="2:19" ht="96" x14ac:dyDescent="0.2">
      <c r="B194" s="8" t="s">
        <v>207</v>
      </c>
      <c r="C194" s="17" t="str">
        <f>VLOOKUP(B194,'[1]EJECUCIÓN 2026'!$D:$CZ,3,FALSE)</f>
        <v>Contrato de Prestacion De Servicios Profesionales</v>
      </c>
      <c r="D194" s="9" t="str">
        <f>VLOOKUP(B194,'[1]EJECUCIÓN 2026'!$D:$CZ,5,FALSE)</f>
        <v>ANDRES JESUS LINDARTE NIÑO</v>
      </c>
      <c r="E194" s="10" t="str">
        <f>VLOOKUP(B194,'[1]EJECUCIÓN 2026'!$D:$CZ,18,FALSE)</f>
        <v>COLOMBIA</v>
      </c>
      <c r="F194" s="10" t="str">
        <f>VLOOKUP(B194,'[1]EJECUCIÓN 2026'!$D:$CZ,17,FALSE)</f>
        <v>CUCUTA</v>
      </c>
      <c r="G194" s="10" t="str">
        <f>VLOOKUP(B194,'[1]EJECUCIÓN 2026'!$D:$CZ,15,FALSE)</f>
        <v xml:space="preserve">INGENIERO EN MULTIMEDIA	</v>
      </c>
      <c r="H194" s="10" t="s">
        <v>339</v>
      </c>
      <c r="I194" s="10" t="str">
        <f>VLOOKUP(B194,'[1]EJECUCIÓN 2026'!$D:$CZ,27,FALSE)</f>
        <v>Dirección de Desarrollo Tecnológico e Innovación</v>
      </c>
      <c r="J194" s="15" t="s">
        <v>13</v>
      </c>
      <c r="K194" s="20">
        <v>6016258480</v>
      </c>
      <c r="L194" s="10" t="str">
        <f>VLOOKUP(B194,'[1]EJECUCIÓN 2026'!$D:$CZ,23,FALSE)</f>
        <v>Titulo profesional + titulo especializacion de 22 meses de experiencia profesional a 32 meses de experiencia profesional (Resolución 861 de 2025)</v>
      </c>
      <c r="M194" s="16" t="str">
        <f>VLOOKUP(B194,'[1]EJECUCIÓN 2026'!$D:$CZ,24,FALSE)</f>
        <v>El CONTRATISTA se obliga a prestar a la ENTIDAD, con plena autonomía técnica y administrativa, servicios profesionales especializados orientados a brindar apoyo en el diseño, estructuración y evaluación de instrumentos, mecanismos y políticas públicas relacionados con la adopción de conocimiento, las tecnologías de la información y las comunicaciones, así como la inteligencia artificial, en el ámbito de la Ciencia, Tecnología e Innovación de la Dirección de Desarrollo Tecnológico e Innovación.</v>
      </c>
      <c r="N194" s="12">
        <f>VLOOKUP(B194,'[1]EJECUCIÓN 2026'!$D:$CZ,37,FALSE)</f>
        <v>8500000</v>
      </c>
      <c r="O194" s="11">
        <f>VLOOKUP(B194,'[1]EJECUCIÓN 2026'!$D:$CZ,31,FALSE)</f>
        <v>46041</v>
      </c>
      <c r="P194" s="11">
        <f>VLOOKUP(B194,'[1]EJECUCIÓN 2026'!$D:$CZ,32,FALSE)</f>
        <v>46045</v>
      </c>
      <c r="Q194" s="11">
        <f>VLOOKUP(B194,'[1]EJECUCIÓN 2026'!$D:$CZ,33,FALSE)</f>
        <v>46225</v>
      </c>
      <c r="R194" s="10" t="str">
        <f>VLOOKUP(B194,'[1]EJECUCIÓN 2026'!$D:$CZ,95,FALSE)</f>
        <v>En Ejecucion</v>
      </c>
      <c r="S194" s="13" t="str">
        <f>VLOOKUP(B194,'[1]EJECUCIÓN 2026'!$D:$CZ,94,FALSE)</f>
        <v>https://community.secop.gov.co/Public/Tendering/OpportunityDetail/Index?noticeUID=CO1.NTC.9614008&amp;isFromPublicArea=True&amp;isModal=true&amp;asPopupView=true</v>
      </c>
    </row>
    <row r="195" spans="2:19" ht="72" x14ac:dyDescent="0.2">
      <c r="B195" s="8" t="s">
        <v>208</v>
      </c>
      <c r="C195" s="17" t="str">
        <f>VLOOKUP(B195,'[1]EJECUCIÓN 2026'!$D:$CZ,3,FALSE)</f>
        <v>Contrato de Prestacion De Servicios Profesionales</v>
      </c>
      <c r="D195" s="9" t="str">
        <f>VLOOKUP(B195,'[1]EJECUCIÓN 2026'!$D:$CZ,5,FALSE)</f>
        <v>JOSE IVAN ANGARITA MARIO</v>
      </c>
      <c r="E195" s="10" t="str">
        <f>VLOOKUP(B195,'[1]EJECUCIÓN 2026'!$D:$CZ,18,FALSE)</f>
        <v>COLOMBIA</v>
      </c>
      <c r="F195" s="10" t="str">
        <f>VLOOKUP(B195,'[1]EJECUCIÓN 2026'!$D:$CZ,17,FALSE)</f>
        <v>BOGOTA D.C.</v>
      </c>
      <c r="G195" s="10" t="str">
        <f>VLOOKUP(B195,'[1]EJECUCIÓN 2026'!$D:$CZ,15,FALSE)</f>
        <v xml:space="preserve">INGENIERO INDUSTRIAL	</v>
      </c>
      <c r="H195" s="10" t="s">
        <v>339</v>
      </c>
      <c r="I195" s="10" t="str">
        <f>VLOOKUP(B195,'[1]EJECUCIÓN 2026'!$D:$CZ,27,FALSE)</f>
        <v>Dirección de Desarrollo Tecnológico e Innovación</v>
      </c>
      <c r="J195" s="15" t="s">
        <v>13</v>
      </c>
      <c r="K195" s="20">
        <v>6016258480</v>
      </c>
      <c r="L195" s="10" t="str">
        <f>VLOOKUP(B195,'[1]EJECUCIÓN 2026'!$D:$CZ,23,FALSE)</f>
        <v>Titulo profesional + titulo especializacion de 22 meses de experiencia profesional a 32 meses de experiencia profesional (Resolución 861 de 2025)</v>
      </c>
      <c r="M195" s="16" t="str">
        <f>VLOOKUP(B195,'[1]EJECUCIÓN 2026'!$D:$CZ,24,FALSE)</f>
        <v>El CONTRATISTA se obliga a prestar a la ENTIDAD, con plena autonomía técnica y administrativa, servicios profesionales especializados orientados a brindar apoyo en la planeación y seguimiento de las distintas políticas, programas e instrumentos dirigidos a incentivar la articulación entre universidad, empresa, Estado y sociedad, en materia de desarrollo tecnológico e innovación.</v>
      </c>
      <c r="N195" s="12">
        <f>VLOOKUP(B195,'[1]EJECUCIÓN 2026'!$D:$CZ,37,FALSE)</f>
        <v>9167000</v>
      </c>
      <c r="O195" s="11">
        <f>VLOOKUP(B195,'[1]EJECUCIÓN 2026'!$D:$CZ,31,FALSE)</f>
        <v>46042</v>
      </c>
      <c r="P195" s="11">
        <f>VLOOKUP(B195,'[1]EJECUCIÓN 2026'!$D:$CZ,32,FALSE)</f>
        <v>46043</v>
      </c>
      <c r="Q195" s="11">
        <f>VLOOKUP(B195,'[1]EJECUCIÓN 2026'!$D:$CZ,33,FALSE)</f>
        <v>46223</v>
      </c>
      <c r="R195" s="10" t="str">
        <f>VLOOKUP(B195,'[1]EJECUCIÓN 2026'!$D:$CZ,95,FALSE)</f>
        <v>En Ejecucion</v>
      </c>
      <c r="S195" s="13" t="str">
        <f>VLOOKUP(B195,'[1]EJECUCIÓN 2026'!$D:$CZ,94,FALSE)</f>
        <v>https://community.secop.gov.co/Public/Tendering/OpportunityDetail/Index?noticeUID=CO1.NTC.9642406&amp;isFromPublicArea=True&amp;isModal=true&amp;asPopupView=true</v>
      </c>
    </row>
    <row r="196" spans="2:19" ht="84" x14ac:dyDescent="0.2">
      <c r="B196" s="8" t="s">
        <v>209</v>
      </c>
      <c r="C196" s="17" t="str">
        <f>VLOOKUP(B196,'[1]EJECUCIÓN 2026'!$D:$CZ,3,FALSE)</f>
        <v>Contrato de Prestacion De Servicios Profesionales</v>
      </c>
      <c r="D196" s="9" t="str">
        <f>VLOOKUP(B196,'[1]EJECUCIÓN 2026'!$D:$CZ,5,FALSE)</f>
        <v>ARACELY BURGOS AYALA</v>
      </c>
      <c r="E196" s="10" t="str">
        <f>VLOOKUP(B196,'[1]EJECUCIÓN 2026'!$D:$CZ,18,FALSE)</f>
        <v>COLOMBIA</v>
      </c>
      <c r="F196" s="10" t="str">
        <f>VLOOKUP(B196,'[1]EJECUCIÓN 2026'!$D:$CZ,17,FALSE)</f>
        <v>TUNJA</v>
      </c>
      <c r="G196" s="10" t="str">
        <f>VLOOKUP(B196,'[1]EJECUCIÓN 2026'!$D:$CZ,15,FALSE)</f>
        <v xml:space="preserve">BIOLOGO	</v>
      </c>
      <c r="H196" s="10" t="s">
        <v>339</v>
      </c>
      <c r="I196" s="10" t="str">
        <f>VLOOKUP(B196,'[1]EJECUCIÓN 2026'!$D:$CZ,27,FALSE)</f>
        <v>Dirección de Desarrollo Tecnológico e Innovación</v>
      </c>
      <c r="J196" s="15" t="s">
        <v>13</v>
      </c>
      <c r="K196" s="20">
        <v>6016258480</v>
      </c>
      <c r="L196" s="10" t="str">
        <f>VLOOKUP(B196,'[1]EJECUCIÓN 2026'!$D:$CZ,23,FALSE)</f>
        <v>Titulo profesional + titulo especializacion de 33 o mas meses de experiencia profesional (Resolución 861 de 2025)</v>
      </c>
      <c r="M196" s="16" t="str">
        <f>VLOOKUP(B196,'[1]EJECUCIÓN 2026'!$D:$CZ,24,FALSE)</f>
        <v>EL CONTRATISTA se obliga a prestar a la ENTIDAD, con plena autonomía técnica y administrativa, servicios profesionales especializados orientados a apoyar y orientar los lineamientos técnicos del Programa Colombia Bio, así como a brindar apoyo en la formulación y evaluación de políticas públicas relacionadas con la implementación de la Misión de Bioeconomía a cargo del Ministerio de Ciencia, Tecnología e Innovación.</v>
      </c>
      <c r="N196" s="12">
        <f>VLOOKUP(B196,'[1]EJECUCIÓN 2026'!$D:$CZ,37,FALSE)</f>
        <v>9548100</v>
      </c>
      <c r="O196" s="11">
        <f>VLOOKUP(B196,'[1]EJECUCIÓN 2026'!$D:$CZ,31,FALSE)</f>
        <v>46041</v>
      </c>
      <c r="P196" s="11">
        <f>VLOOKUP(B196,'[1]EJECUCIÓN 2026'!$D:$CZ,32,FALSE)</f>
        <v>46043</v>
      </c>
      <c r="Q196" s="11">
        <f>VLOOKUP(B196,'[1]EJECUCIÓN 2026'!$D:$CZ,33,FALSE)</f>
        <v>46223</v>
      </c>
      <c r="R196" s="10" t="str">
        <f>VLOOKUP(B196,'[1]EJECUCIÓN 2026'!$D:$CZ,95,FALSE)</f>
        <v>En Ejecucion</v>
      </c>
      <c r="S196" s="13" t="str">
        <f>VLOOKUP(B196,'[1]EJECUCIÓN 2026'!$D:$CZ,94,FALSE)</f>
        <v>https://community.secop.gov.co/Public/Tendering/OpportunityDetail/Index?noticeUID=CO1.NTC.9615247&amp;isFromPublicArea=True&amp;isModal=true&amp;asPopupView=true</v>
      </c>
    </row>
    <row r="197" spans="2:19" ht="84" x14ac:dyDescent="0.2">
      <c r="B197" s="8" t="s">
        <v>210</v>
      </c>
      <c r="C197" s="17" t="str">
        <f>VLOOKUP(B197,'[1]EJECUCIÓN 2026'!$D:$CZ,3,FALSE)</f>
        <v>Contrato de Prestacion De Servicios Profesionales</v>
      </c>
      <c r="D197" s="9" t="str">
        <f>VLOOKUP(B197,'[1]EJECUCIÓN 2026'!$D:$CZ,5,FALSE)</f>
        <v>CLAUDIA PATRICIA BARRETO POSADA</v>
      </c>
      <c r="E197" s="10" t="str">
        <f>VLOOKUP(B197,'[1]EJECUCIÓN 2026'!$D:$CZ,18,FALSE)</f>
        <v>COLOMBIA</v>
      </c>
      <c r="F197" s="10" t="str">
        <f>VLOOKUP(B197,'[1]EJECUCIÓN 2026'!$D:$CZ,17,FALSE)</f>
        <v>BOGOTA D.C.</v>
      </c>
      <c r="G197" s="10" t="str">
        <f>VLOOKUP(B197,'[1]EJECUCIÓN 2026'!$D:$CZ,15,FALSE)</f>
        <v>ABOGADO</v>
      </c>
      <c r="H197" s="10" t="s">
        <v>339</v>
      </c>
      <c r="I197" s="10" t="str">
        <f>VLOOKUP(B197,'[1]EJECUCIÓN 2026'!$D:$CZ,27,FALSE)</f>
        <v>Dirección de Desarrollo Tecnológico e Innovación</v>
      </c>
      <c r="J197" s="15" t="s">
        <v>13</v>
      </c>
      <c r="K197" s="20">
        <v>6016258480</v>
      </c>
      <c r="L197" s="10" t="str">
        <f>VLOOKUP(B197,'[1]EJECUCIÓN 2026'!$D:$CZ,23,FALSE)</f>
        <v>Titulo profesional + titulo especializacion de 0 meses de experiencia profesional a 22 meses de experiencia profesional (Resolución 861 de 2025)</v>
      </c>
      <c r="M197" s="16" t="str">
        <f>VLOOKUP(B197,'[1]EJECUCIÓN 2026'!$D:$CZ,24,FALSE)</f>
        <v>El CONTRATISTA se obliga a prestar a la ENTIDAD, con plena autonomía técnica y administrativa, servicios profesionales especializados orientados a brindar soporte jurídico a los derechos de petición, consultas, recursos y demás trámites asociados a la estrategia de Beneficios Tributarios de la Dirección de Desarrollo Tecnológico e Innovación del Ministerio de Ciencia, Tecnología e Innovación.</v>
      </c>
      <c r="N197" s="12">
        <f>VLOOKUP(B197,'[1]EJECUCIÓN 2026'!$D:$CZ,37,FALSE)</f>
        <v>6000000</v>
      </c>
      <c r="O197" s="11">
        <f>VLOOKUP(B197,'[1]EJECUCIÓN 2026'!$D:$CZ,31,FALSE)</f>
        <v>46043</v>
      </c>
      <c r="P197" s="11">
        <f>VLOOKUP(B197,'[1]EJECUCIÓN 2026'!$D:$CZ,32,FALSE)</f>
        <v>46044</v>
      </c>
      <c r="Q197" s="11">
        <f>VLOOKUP(B197,'[1]EJECUCIÓN 2026'!$D:$CZ,33,FALSE)</f>
        <v>46224</v>
      </c>
      <c r="R197" s="10" t="str">
        <f>VLOOKUP(B197,'[1]EJECUCIÓN 2026'!$D:$CZ,95,FALSE)</f>
        <v>En Ejecucion</v>
      </c>
      <c r="S197" s="13" t="str">
        <f>VLOOKUP(B197,'[1]EJECUCIÓN 2026'!$D:$CZ,94,FALSE)</f>
        <v>https://community.secop.gov.co/Public/Tendering/OpportunityDetail/Index?noticeUID=CO1.NTC.9662082&amp;isFromPublicArea=True&amp;isModal=true&amp;asPopupView=true</v>
      </c>
    </row>
    <row r="198" spans="2:19" ht="96" x14ac:dyDescent="0.2">
      <c r="B198" s="8" t="s">
        <v>211</v>
      </c>
      <c r="C198" s="17" t="str">
        <f>VLOOKUP(B198,'[1]EJECUCIÓN 2026'!$D:$CZ,3,FALSE)</f>
        <v>Contrato de Prestacion De Servicios Profesionales</v>
      </c>
      <c r="D198" s="9" t="str">
        <f>VLOOKUP(B198,'[1]EJECUCIÓN 2026'!$D:$CZ,5,FALSE)</f>
        <v>HENLY YUSET PANESSO GONZALEZ</v>
      </c>
      <c r="E198" s="10" t="str">
        <f>VLOOKUP(B198,'[1]EJECUCIÓN 2026'!$D:$CZ,18,FALSE)</f>
        <v>COLOMBIA</v>
      </c>
      <c r="F198" s="10" t="str">
        <f>VLOOKUP(B198,'[1]EJECUCIÓN 2026'!$D:$CZ,17,FALSE)</f>
        <v>BUCARAMANGA</v>
      </c>
      <c r="G198" s="10" t="str">
        <f>VLOOKUP(B198,'[1]EJECUCIÓN 2026'!$D:$CZ,15,FALSE)</f>
        <v>BIOLOGIA CON ENFASIS EN RECURSOS NATURALES</v>
      </c>
      <c r="H198" s="10" t="s">
        <v>339</v>
      </c>
      <c r="I198" s="10" t="str">
        <f>VLOOKUP(B198,'[1]EJECUCIÓN 2026'!$D:$CZ,27,FALSE)</f>
        <v>Dirección de Desarrollo Tecnológico e Innovación</v>
      </c>
      <c r="J198" s="15" t="s">
        <v>13</v>
      </c>
      <c r="K198" s="20">
        <v>6016258480</v>
      </c>
      <c r="L198" s="10" t="str">
        <f>VLOOKUP(B198,'[1]EJECUCIÓN 2026'!$D:$CZ,23,FALSE)</f>
        <v>Titulo profesional de 0 a 21 mas meses de experiencia profesional (Resolución 861 de 2025)</v>
      </c>
      <c r="M198" s="16" t="str">
        <f>VLOOKUP(B198,'[1]EJECUCIÓN 2026'!$D:$CZ,24,FALSE)</f>
        <v>EL CONTRATISTA se obliga a prestar al CONTRATANTE, con sus propios medios y con plena autonomía técnica y administrativa, servicios profesionales orientados a realizar la revisión, evaluación, conceptualización y presentación ante el Consejo Nacional de Beneficios Tributarios CNBT de los proyectos presentados en el marco de las convocatorias de Beneficios Tributarios adelantadas por la Dirección de Desarrollo Tecnológico e Innovación del Ministerio de Ciencia, Tecnología e Innovación.</v>
      </c>
      <c r="N198" s="12">
        <f>VLOOKUP(B198,'[1]EJECUCIÓN 2026'!$D:$CZ,37,FALSE)</f>
        <v>4326000</v>
      </c>
      <c r="O198" s="11">
        <f>VLOOKUP(B198,'[1]EJECUCIÓN 2026'!$D:$CZ,31,FALSE)</f>
        <v>46042</v>
      </c>
      <c r="P198" s="11">
        <f>VLOOKUP(B198,'[1]EJECUCIÓN 2026'!$D:$CZ,32,FALSE)</f>
        <v>46045</v>
      </c>
      <c r="Q198" s="11">
        <f>VLOOKUP(B198,'[1]EJECUCIÓN 2026'!$D:$CZ,33,FALSE)</f>
        <v>46225</v>
      </c>
      <c r="R198" s="10" t="str">
        <f>VLOOKUP(B198,'[1]EJECUCIÓN 2026'!$D:$CZ,95,FALSE)</f>
        <v>En Ejecucion</v>
      </c>
      <c r="S198" s="13" t="str">
        <f>VLOOKUP(B198,'[1]EJECUCIÓN 2026'!$D:$CZ,94,FALSE)</f>
        <v>https://community.secop.gov.co/Public/Tendering/OpportunityDetail/Index?noticeUID=CO1.NTC.9616176&amp;isFromPublicArea=True&amp;isModal=true&amp;asPopupView=true</v>
      </c>
    </row>
    <row r="199" spans="2:19" ht="96" x14ac:dyDescent="0.2">
      <c r="B199" s="8" t="s">
        <v>212</v>
      </c>
      <c r="C199" s="17" t="str">
        <f>VLOOKUP(B199,'[1]EJECUCIÓN 2026'!$D:$CZ,3,FALSE)</f>
        <v>Contrato de Prestacion De Servicios Profesionales</v>
      </c>
      <c r="D199" s="9" t="str">
        <f>VLOOKUP(B199,'[1]EJECUCIÓN 2026'!$D:$CZ,5,FALSE)</f>
        <v>JOHN ALBERTO MILLAN ALZATE</v>
      </c>
      <c r="E199" s="10" t="str">
        <f>VLOOKUP(B199,'[1]EJECUCIÓN 2026'!$D:$CZ,18,FALSE)</f>
        <v>COLOMBIA</v>
      </c>
      <c r="F199" s="10" t="str">
        <f>VLOOKUP(B199,'[1]EJECUCIÓN 2026'!$D:$CZ,17,FALSE)</f>
        <v>CIRCASIA</v>
      </c>
      <c r="G199" s="10" t="str">
        <f>VLOOKUP(B199,'[1]EJECUCIÓN 2026'!$D:$CZ,15,FALSE)</f>
        <v>LICENCIADO EN EDUCACION AMBIENTAL Y DESARROLLO COMUNITARIO</v>
      </c>
      <c r="H199" s="10" t="s">
        <v>339</v>
      </c>
      <c r="I199" s="10" t="str">
        <f>VLOOKUP(B199,'[1]EJECUCIÓN 2026'!$D:$CZ,27,FALSE)</f>
        <v>Dirección de Desarrollo Tecnológico e Innovación</v>
      </c>
      <c r="J199" s="15" t="s">
        <v>13</v>
      </c>
      <c r="K199" s="20">
        <v>6016258480</v>
      </c>
      <c r="L199" s="10" t="str">
        <f>VLOOKUP(B199,'[1]EJECUCIÓN 2026'!$D:$CZ,23,FALSE)</f>
        <v>Titulo profesional + titulo especializacion de 33 o mas meses de experiencia profesional (Resolución 861 de 2025)</v>
      </c>
      <c r="M199" s="16" t="str">
        <f>VLOOKUP(B199,'[1]EJECUCIÓN 2026'!$D:$CZ,24,FALSE)</f>
        <v>El CONTRATISTA se obliga a prestar a la ENTIDAD, con plena autonomía técnica y administrativa, sus servicios profesionales en calidad de especialista en temas ambientales, orientados a apoyar el diseño de estrategias para el fortalecimiento de los componentes ambientales de los proyectos postulados al mecanismo de Beneficios Tributarios por inversión en Ciencia, Tecnología e Innovación, en el marco de la Dirección de Desarrollo Tecnológico e Innovación del Ministerio de Ciencia, Tecnología e Innovación.</v>
      </c>
      <c r="N199" s="12">
        <f>VLOOKUP(B199,'[1]EJECUCIÓN 2026'!$D:$CZ,37,FALSE)</f>
        <v>11762208</v>
      </c>
      <c r="O199" s="11">
        <f>VLOOKUP(B199,'[1]EJECUCIÓN 2026'!$D:$CZ,31,FALSE)</f>
        <v>46043</v>
      </c>
      <c r="P199" s="11">
        <f>VLOOKUP(B199,'[1]EJECUCIÓN 2026'!$D:$CZ,32,FALSE)</f>
        <v>46044</v>
      </c>
      <c r="Q199" s="11">
        <f>VLOOKUP(B199,'[1]EJECUCIÓN 2026'!$D:$CZ,33,FALSE)</f>
        <v>46224</v>
      </c>
      <c r="R199" s="10" t="str">
        <f>VLOOKUP(B199,'[1]EJECUCIÓN 2026'!$D:$CZ,95,FALSE)</f>
        <v>En Ejecucion</v>
      </c>
      <c r="S199" s="13" t="str">
        <f>VLOOKUP(B199,'[1]EJECUCIÓN 2026'!$D:$CZ,94,FALSE)</f>
        <v>https://community.secop.gov.co/Public/Tendering/OpportunityDetail/Index?noticeUID=CO1.NTC.9662501&amp;isFromPublicArea=True&amp;isModal=true&amp;asPopupView=true</v>
      </c>
    </row>
    <row r="200" spans="2:19" ht="156" x14ac:dyDescent="0.2">
      <c r="B200" s="8" t="s">
        <v>213</v>
      </c>
      <c r="C200" s="17" t="str">
        <f>VLOOKUP(B200,'[1]EJECUCIÓN 2026'!$D:$CZ,3,FALSE)</f>
        <v>Contrato de Prestacion De Servicios Profesionales</v>
      </c>
      <c r="D200" s="9" t="str">
        <f>VLOOKUP(B200,'[1]EJECUCIÓN 2026'!$D:$CZ,5,FALSE)</f>
        <v>JAIRO ANDRES BECERRA ORTIZ</v>
      </c>
      <c r="E200" s="10" t="str">
        <f>VLOOKUP(B200,'[1]EJECUCIÓN 2026'!$D:$CZ,18,FALSE)</f>
        <v>COLOMBIA</v>
      </c>
      <c r="F200" s="10" t="str">
        <f>VLOOKUP(B200,'[1]EJECUCIÓN 2026'!$D:$CZ,17,FALSE)</f>
        <v>BOGOTA D.C.</v>
      </c>
      <c r="G200" s="10" t="str">
        <f>VLOOKUP(B200,'[1]EJECUCIÓN 2026'!$D:$CZ,15,FALSE)</f>
        <v>ABOGADO</v>
      </c>
      <c r="H200" s="10" t="s">
        <v>339</v>
      </c>
      <c r="I200" s="10" t="str">
        <f>VLOOKUP(B200,'[1]EJECUCIÓN 2026'!$D:$CZ,27,FALSE)</f>
        <v>Dirección de Desarrollo Tecnológico e Innovación</v>
      </c>
      <c r="J200" s="15" t="s">
        <v>13</v>
      </c>
      <c r="K200" s="20">
        <v>6016258480</v>
      </c>
      <c r="L200" s="10" t="str">
        <f>VLOOKUP(B200,'[1]EJECUCIÓN 2026'!$D:$CZ,23,FALSE)</f>
        <v>Titulo de tecnico de 0 a 12 meses de experiencia laboral (tecnico o tecnologo) o 24 meses de experiencia laboral relacionada (bachiller) (Resolución 861 de 2025)</v>
      </c>
      <c r="M200" s="16" t="str">
        <f>VLOOKUP(B200,'[1]EJECUCIÓN 2026'!$D:$CZ,24,FALSE)</f>
        <v>EL CONTRATISTA se obliga a prestar al CONTRATANTE, con plena autonomía técnica y administrativa, servicios profesionales especializados orientados al análisis, formulación, revisión y acompañamiento jurídico en el marco de las acciones derivadas de la Hoja de Ruta para la Adopción Ética y Sostenible de la Inteligencia Artificial en Colombia y de la Política Nacional de Inteligencia Artificial, incluyendo el estudio de la viabilidad técnica, jurídica y financiera de iniciativas en  inteligencia artificial; la elaboración de
conceptos jurídicos; la promoción del intercambio de conocimientos y el fortalecimiento de capacidades
institucionales; así como el diseño de proyectos de investigación, desarrollo tecnológico e innovación en los
ámbitos nacional e internacionaL.</v>
      </c>
      <c r="N200" s="12">
        <f>VLOOKUP(B200,'[1]EJECUCIÓN 2026'!$D:$CZ,37,FALSE)</f>
        <v>12000000</v>
      </c>
      <c r="O200" s="11">
        <f>VLOOKUP(B200,'[1]EJECUCIÓN 2026'!$D:$CZ,31,FALSE)</f>
        <v>46044</v>
      </c>
      <c r="P200" s="11">
        <f>VLOOKUP(B200,'[1]EJECUCIÓN 2026'!$D:$CZ,32,FALSE)</f>
        <v>46045</v>
      </c>
      <c r="Q200" s="11">
        <f>VLOOKUP(B200,'[1]EJECUCIÓN 2026'!$D:$CZ,33,FALSE)</f>
        <v>46225</v>
      </c>
      <c r="R200" s="10" t="str">
        <f>VLOOKUP(B200,'[1]EJECUCIÓN 2026'!$D:$CZ,95,FALSE)</f>
        <v>En Ejecucion</v>
      </c>
      <c r="S200" s="13" t="str">
        <f>VLOOKUP(B200,'[1]EJECUCIÓN 2026'!$D:$CZ,94,FALSE)</f>
        <v>https://community.secop.gov.co/Public/Tendering/OpportunityDetail/Index?noticeUID=CO1.NTC.9616856&amp;isFromPublicArea=True&amp;isModal=true&amp;asPopupView=true</v>
      </c>
    </row>
    <row r="201" spans="2:19" ht="72" x14ac:dyDescent="0.2">
      <c r="B201" s="8" t="s">
        <v>214</v>
      </c>
      <c r="C201" s="17" t="str">
        <f>VLOOKUP(B201,'[1]EJECUCIÓN 2026'!$D:$CZ,3,FALSE)</f>
        <v>Contrato de Prestacion De Servicios Profesionales</v>
      </c>
      <c r="D201" s="9" t="str">
        <f>VLOOKUP(B201,'[1]EJECUCIÓN 2026'!$D:$CZ,5,FALSE)</f>
        <v>GLORIA ENID ROJAS</v>
      </c>
      <c r="E201" s="10" t="str">
        <f>VLOOKUP(B201,'[1]EJECUCIÓN 2026'!$D:$CZ,18,FALSE)</f>
        <v>COLOMBIA</v>
      </c>
      <c r="F201" s="10" t="str">
        <f>VLOOKUP(B201,'[1]EJECUCIÓN 2026'!$D:$CZ,17,FALSE)</f>
        <v>BOGOTA D.C.</v>
      </c>
      <c r="G201" s="10" t="str">
        <f>VLOOKUP(B201,'[1]EJECUCIÓN 2026'!$D:$CZ,15,FALSE)</f>
        <v>CONTADOR PUBLICO</v>
      </c>
      <c r="H201" s="10" t="s">
        <v>339</v>
      </c>
      <c r="I201" s="10" t="str">
        <f>VLOOKUP(B201,'[1]EJECUCIÓN 2026'!$D:$CZ,27,FALSE)</f>
        <v>Dirección de Desarrollo Tecnológico e Innovación</v>
      </c>
      <c r="J201" s="15" t="s">
        <v>13</v>
      </c>
      <c r="K201" s="20">
        <v>6016258480</v>
      </c>
      <c r="L201" s="10" t="str">
        <f>VLOOKUP(B201,'[1]EJECUCIÓN 2026'!$D:$CZ,23,FALSE)</f>
        <v>Titulo profesional de 22 o mas meses de experiencia profesional (Resolución 861 de 2025)</v>
      </c>
      <c r="M201" s="16" t="str">
        <f>VLOOKUP(B201,'[1]EJECUCIÓN 2026'!$D:$CZ,24,FALSE)</f>
        <v>El CONTRATISTA se obliga a prestar a la ENTIDAD, con plena autonomía técnica y administrativa, servicios profesionales orientados a brindar acompañamiento en la implementación y desarrollo de las actividades asociadas a las distintas convocatorias de Beneficios Tributarios, lideradas por la Dirección de Desarrollo Tecnológico e Innovación.</v>
      </c>
      <c r="N201" s="12">
        <f>VLOOKUP(B201,'[1]EJECUCIÓN 2026'!$D:$CZ,37,FALSE)</f>
        <v>5000000</v>
      </c>
      <c r="O201" s="11">
        <f>VLOOKUP(B201,'[1]EJECUCIÓN 2026'!$D:$CZ,31,FALSE)</f>
        <v>46043</v>
      </c>
      <c r="P201" s="11">
        <f>VLOOKUP(B201,'[1]EJECUCIÓN 2026'!$D:$CZ,32,FALSE)</f>
        <v>46044</v>
      </c>
      <c r="Q201" s="11">
        <f>VLOOKUP(B201,'[1]EJECUCIÓN 2026'!$D:$CZ,33,FALSE)</f>
        <v>46224</v>
      </c>
      <c r="R201" s="10" t="str">
        <f>VLOOKUP(B201,'[1]EJECUCIÓN 2026'!$D:$CZ,95,FALSE)</f>
        <v>En Ejecucion</v>
      </c>
      <c r="S201" s="13" t="str">
        <f>VLOOKUP(B201,'[1]EJECUCIÓN 2026'!$D:$CZ,94,FALSE)</f>
        <v>https://community.secop.gov.co/Public/Tendering/OpportunityDetail/Index?noticeUID=CO1.NTC.9662161&amp;isFromPublicArea=True&amp;isModal=true&amp;asPopupView=true</v>
      </c>
    </row>
    <row r="202" spans="2:19" ht="84" x14ac:dyDescent="0.2">
      <c r="B202" s="8" t="s">
        <v>215</v>
      </c>
      <c r="C202" s="17" t="str">
        <f>VLOOKUP(B202,'[1]EJECUCIÓN 2026'!$D:$CZ,3,FALSE)</f>
        <v>Contrato de Prestacion De Servicios Profesionales</v>
      </c>
      <c r="D202" s="9" t="str">
        <f>VLOOKUP(B202,'[1]EJECUCIÓN 2026'!$D:$CZ,5,FALSE)</f>
        <v>ALYSSOM VANESSA SANCHEZ ROJAS</v>
      </c>
      <c r="E202" s="10" t="str">
        <f>VLOOKUP(B202,'[1]EJECUCIÓN 2026'!$D:$CZ,18,FALSE)</f>
        <v>COLOMBIA</v>
      </c>
      <c r="F202" s="10" t="str">
        <f>VLOOKUP(B202,'[1]EJECUCIÓN 2026'!$D:$CZ,17,FALSE)</f>
        <v>BOGOTA D.C.</v>
      </c>
      <c r="G202" s="10" t="str">
        <f>VLOOKUP(B202,'[1]EJECUCIÓN 2026'!$D:$CZ,15,FALSE)</f>
        <v>POLITOLOGO(A) ¿ PROFESIONAL EN CIENCIA POLITICA Y GOBIERNO</v>
      </c>
      <c r="H202" s="10" t="s">
        <v>339</v>
      </c>
      <c r="I202" s="10" t="str">
        <f>VLOOKUP(B202,'[1]EJECUCIÓN 2026'!$D:$CZ,27,FALSE)</f>
        <v>Dirección de Desarrollo Tecnológico e Innovación</v>
      </c>
      <c r="J202" s="15" t="s">
        <v>13</v>
      </c>
      <c r="K202" s="20">
        <v>6016258480</v>
      </c>
      <c r="L202" s="10" t="str">
        <f>VLOOKUP(B202,'[1]EJECUCIÓN 2026'!$D:$CZ,23,FALSE)</f>
        <v>Titulo profesional de 22 o mas meses de experiencia profesional (Resolución 861 de 2025)</v>
      </c>
      <c r="M202" s="16" t="str">
        <f>VLOOKUP(B202,'[1]EJECUCIÓN 2026'!$D:$CZ,24,FALSE)</f>
        <v>El CONTRATISTA se obliga a prestar a la ENTIDAD, con plena autonomía técnica y administrativa, servicios profesionales orientados a brindar apoyo administrativo y técnico en la identificación e implementación de actividades, componentes y estructuras para la formulación de políticas públicas que permitan fortalecer los procesos de reconocimiento de actores de la Dirección de Desarrollo Tecnológico e Innovación del Ministerio.</v>
      </c>
      <c r="N202" s="12">
        <f>VLOOKUP(B202,'[1]EJECUCIÓN 2026'!$D:$CZ,37,FALSE)</f>
        <v>5000000</v>
      </c>
      <c r="O202" s="11">
        <f>VLOOKUP(B202,'[1]EJECUCIÓN 2026'!$D:$CZ,31,FALSE)</f>
        <v>46043</v>
      </c>
      <c r="P202" s="11">
        <f>VLOOKUP(B202,'[1]EJECUCIÓN 2026'!$D:$CZ,32,FALSE)</f>
        <v>46045</v>
      </c>
      <c r="Q202" s="11">
        <f>VLOOKUP(B202,'[1]EJECUCIÓN 2026'!$D:$CZ,33,FALSE)</f>
        <v>46225</v>
      </c>
      <c r="R202" s="10" t="str">
        <f>VLOOKUP(B202,'[1]EJECUCIÓN 2026'!$D:$CZ,95,FALSE)</f>
        <v>En Ejecucion</v>
      </c>
      <c r="S202" s="13" t="str">
        <f>VLOOKUP(B202,'[1]EJECUCIÓN 2026'!$D:$CZ,94,FALSE)</f>
        <v>https://community.secop.gov.co/Public/Tendering/OpportunityDetail/Index?noticeUID=CO1.NTC.9662506&amp;isFromPublicArea=True&amp;isModal=true&amp;asPopupView=true</v>
      </c>
    </row>
    <row r="203" spans="2:19" ht="60" x14ac:dyDescent="0.2">
      <c r="B203" s="8" t="s">
        <v>216</v>
      </c>
      <c r="C203" s="17" t="str">
        <f>VLOOKUP(B203,'[1]EJECUCIÓN 2026'!$D:$CZ,3,FALSE)</f>
        <v>Contrato de Prestacion De Servicios Profesionales</v>
      </c>
      <c r="D203" s="9" t="str">
        <f>VLOOKUP(B203,'[1]EJECUCIÓN 2026'!$D:$CZ,5,FALSE)</f>
        <v>CINDY KATHERINE LOPEZ CORDOBA</v>
      </c>
      <c r="E203" s="10" t="str">
        <f>VLOOKUP(B203,'[1]EJECUCIÓN 2026'!$D:$CZ,18,FALSE)</f>
        <v>COLOMBIA</v>
      </c>
      <c r="F203" s="10" t="str">
        <f>VLOOKUP(B203,'[1]EJECUCIÓN 2026'!$D:$CZ,17,FALSE)</f>
        <v>NEIVA</v>
      </c>
      <c r="G203" s="10" t="str">
        <f>VLOOKUP(B203,'[1]EJECUCIÓN 2026'!$D:$CZ,15,FALSE)</f>
        <v xml:space="preserve">INGENIERIA INDUSTRIAL	</v>
      </c>
      <c r="H203" s="10" t="s">
        <v>339</v>
      </c>
      <c r="I203" s="10" t="str">
        <f>VLOOKUP(B203,'[1]EJECUCIÓN 2026'!$D:$CZ,27,FALSE)</f>
        <v>Dirección de Desarrollo Tecnológico e Innovación</v>
      </c>
      <c r="J203" s="15" t="s">
        <v>13</v>
      </c>
      <c r="K203" s="20">
        <v>6016258480</v>
      </c>
      <c r="L203" s="10" t="str">
        <f>VLOOKUP(B203,'[1]EJECUCIÓN 2026'!$D:$CZ,23,FALSE)</f>
        <v>Titulo profesional de 0 a 21 mas meses de experiencia profesional (Resolución 861 de 2025)</v>
      </c>
      <c r="M203" s="16" t="str">
        <f>VLOOKUP(B203,'[1]EJECUCIÓN 2026'!$D:$CZ,24,FALSE)</f>
        <v>El CONTRATISTA se obliga a prestar a la ENTIDAD, con plena autonomía técnica y administrativa, servicios profesionales orientados a brindar apoyo administrativo en la gestión y articulación de las estrategias y programas de la Dirección de Desarrollo Tecnológico e Innovación del Ministerio</v>
      </c>
      <c r="N203" s="12">
        <f>VLOOKUP(B203,'[1]EJECUCIÓN 2026'!$D:$CZ,37,FALSE)</f>
        <v>3500000</v>
      </c>
      <c r="O203" s="11">
        <f>VLOOKUP(B203,'[1]EJECUCIÓN 2026'!$D:$CZ,31,FALSE)</f>
        <v>46044</v>
      </c>
      <c r="P203" s="11">
        <f>VLOOKUP(B203,'[1]EJECUCIÓN 2026'!$D:$CZ,32,FALSE)</f>
        <v>46045</v>
      </c>
      <c r="Q203" s="11">
        <f>VLOOKUP(B203,'[1]EJECUCIÓN 2026'!$D:$CZ,33,FALSE)</f>
        <v>46225</v>
      </c>
      <c r="R203" s="10" t="str">
        <f>VLOOKUP(B203,'[1]EJECUCIÓN 2026'!$D:$CZ,95,FALSE)</f>
        <v>En Ejecucion</v>
      </c>
      <c r="S203" s="13" t="str">
        <f>VLOOKUP(B203,'[1]EJECUCIÓN 2026'!$D:$CZ,94,FALSE)</f>
        <v>https://community.secop.gov.co/Public/Tendering/OpportunityDetail/Index?noticeUID=CO1.NTC.9679475&amp;isFromPublicArea=True&amp;isModal=true&amp;asPopupView=true</v>
      </c>
    </row>
    <row r="204" spans="2:19" ht="84" x14ac:dyDescent="0.2">
      <c r="B204" s="8" t="s">
        <v>217</v>
      </c>
      <c r="C204" s="17" t="str">
        <f>VLOOKUP(B204,'[1]EJECUCIÓN 2026'!$D:$CZ,3,FALSE)</f>
        <v>Contrato de Prestacion De Servicios De Apoyo a La Gestion</v>
      </c>
      <c r="D204" s="9" t="str">
        <f>VLOOKUP(B204,'[1]EJECUCIÓN 2026'!$D:$CZ,5,FALSE)</f>
        <v>MARTHA IDALI PEREZ GALINDO</v>
      </c>
      <c r="E204" s="10" t="str">
        <f>VLOOKUP(B204,'[1]EJECUCIÓN 2026'!$D:$CZ,18,FALSE)</f>
        <v>COLOMBIA</v>
      </c>
      <c r="F204" s="10" t="str">
        <f>VLOOKUP(B204,'[1]EJECUCIÓN 2026'!$D:$CZ,17,FALSE)</f>
        <v>BOGOTA D.C.</v>
      </c>
      <c r="G204" s="10" t="str">
        <f>VLOOKUP(B204,'[1]EJECUCIÓN 2026'!$D:$CZ,15,FALSE)</f>
        <v>TECNICO PROFESIONAL EN GESTION CONTABLE Y FINANCIERA</v>
      </c>
      <c r="H204" s="10" t="s">
        <v>339</v>
      </c>
      <c r="I204" s="10" t="str">
        <f>VLOOKUP(B204,'[1]EJECUCIÓN 2026'!$D:$CZ,27,FALSE)</f>
        <v>Dirección Administrativa y Financiera</v>
      </c>
      <c r="J204" s="15" t="s">
        <v>13</v>
      </c>
      <c r="K204" s="20">
        <v>6016258480</v>
      </c>
      <c r="L204" s="10" t="str">
        <f>VLOOKUP(B204,'[1]EJECUCIÓN 2026'!$D:$CZ,23,FALSE)</f>
        <v>Titulo de tecnico de 0 a 12 meses de experiencia laboral (tecnico o tecnologo) o 24 meses de experiencia laboral relacionada (bachiller) (Resolución 861 de 2025)</v>
      </c>
      <c r="M204" s="16" t="str">
        <f>VLOOKUP(B204,'[1]EJECUCIÓN 2026'!$D:$CZ,24,FALSE)</f>
        <v>El/La CONTRATISTA se obliga a prestar a la ENTIDAD, con plena autonomía, técnica y administrativa, los servicios de apoyo a la gestión como técnico para el proceso de gestión documental aplicando los instrumentos archivísticos para la correcta conformación y administración de los archivos del Ministerio de Ciencia, Tecnología e Innovación, conforme a la normatividad archivística establecida para tal fin.</v>
      </c>
      <c r="N204" s="12">
        <f>VLOOKUP(B204,'[1]EJECUCIÓN 2026'!$D:$CZ,37,FALSE)</f>
        <v>2964382</v>
      </c>
      <c r="O204" s="11">
        <f>VLOOKUP(B204,'[1]EJECUCIÓN 2026'!$D:$CZ,31,FALSE)</f>
        <v>46041</v>
      </c>
      <c r="P204" s="11">
        <f>VLOOKUP(B204,'[1]EJECUCIÓN 2026'!$D:$CZ,32,FALSE)</f>
        <v>46045</v>
      </c>
      <c r="Q204" s="11">
        <f>VLOOKUP(B204,'[1]EJECUCIÓN 2026'!$D:$CZ,33,FALSE)</f>
        <v>46225</v>
      </c>
      <c r="R204" s="10" t="str">
        <f>VLOOKUP(B204,'[1]EJECUCIÓN 2026'!$D:$CZ,95,FALSE)</f>
        <v>En Ejecucion</v>
      </c>
      <c r="S204" s="13" t="str">
        <f>VLOOKUP(B204,'[1]EJECUCIÓN 2026'!$D:$CZ,94,FALSE)</f>
        <v>https://community.secop.gov.co/Public/Tendering/OpportunityDetail/Index?noticeUID=CO1.NTC.9612277&amp;isFromPublicArea=True&amp;isModal=true&amp;asPopupView=true</v>
      </c>
    </row>
    <row r="205" spans="2:19" ht="108" x14ac:dyDescent="0.2">
      <c r="B205" s="8" t="s">
        <v>218</v>
      </c>
      <c r="C205" s="17" t="str">
        <f>VLOOKUP(B205,'[1]EJECUCIÓN 2026'!$D:$CZ,3,FALSE)</f>
        <v>Contrato de Prestacion De Servicios Profesionales</v>
      </c>
      <c r="D205" s="9" t="str">
        <f>VLOOKUP(B205,'[1]EJECUCIÓN 2026'!$D:$CZ,5,FALSE)</f>
        <v>KAREN VIVIANA NAVARRETE SANCHEZ</v>
      </c>
      <c r="E205" s="10" t="str">
        <f>VLOOKUP(B205,'[1]EJECUCIÓN 2026'!$D:$CZ,18,FALSE)</f>
        <v>COLOMBIA</v>
      </c>
      <c r="F205" s="10" t="str">
        <f>VLOOKUP(B205,'[1]EJECUCIÓN 2026'!$D:$CZ,17,FALSE)</f>
        <v>BOGOTA D.C.</v>
      </c>
      <c r="G205" s="10" t="str">
        <f>VLOOKUP(B205,'[1]EJECUCIÓN 2026'!$D:$CZ,15,FALSE)</f>
        <v>INGENIERO ELECTRONICO</v>
      </c>
      <c r="H205" s="10" t="s">
        <v>339</v>
      </c>
      <c r="I205" s="10" t="str">
        <f>VLOOKUP(B205,'[1]EJECUCIÓN 2026'!$D:$CZ,27,FALSE)</f>
        <v>Dirección de Capacidades y Apropiación del Conocimiento</v>
      </c>
      <c r="J205" s="15" t="s">
        <v>13</v>
      </c>
      <c r="K205" s="20">
        <v>6016258480</v>
      </c>
      <c r="L205" s="10" t="str">
        <f>VLOOKUP(B205,'[1]EJECUCIÓN 2026'!$D:$CZ,23,FALSE)</f>
        <v>Titulo profesional + titulo especializacion de 22 meses de experiencia profesional a 32 meses de experiencia profesional (Resolución 861 de 2025)</v>
      </c>
      <c r="M205" s="16" t="str">
        <f>VLOOKUP(B205,'[1]EJECUCIÓN 2026'!$D:$CZ,24,FALSE)</f>
        <v>El CONTRATISTA se obliga a prestar a LA ENTIDAD, con plena autonomía técnica y administrativa los servicios profesionales especializados para apoyar el proceso de posicionamiento e implementación de la Política Nacional de Apropiación Social del Conocimiento, mediante el diseño, la gestión y el acompañamiento técnico de los programas e instrumentos que promuevan la integración y transversalización del enfoque de Apropiación Social del Conocimiento en los distintos programas e instrumentos del Ministerio de Ciencia, Tecnología e Innovación.</v>
      </c>
      <c r="N205" s="12">
        <f>VLOOKUP(B205,'[1]EJECUCIÓN 2026'!$D:$CZ,37,FALSE)</f>
        <v>7240642</v>
      </c>
      <c r="O205" s="11">
        <f>VLOOKUP(B205,'[1]EJECUCIÓN 2026'!$D:$CZ,31,FALSE)</f>
        <v>46041</v>
      </c>
      <c r="P205" s="11">
        <f>VLOOKUP(B205,'[1]EJECUCIÓN 2026'!$D:$CZ,32,FALSE)</f>
        <v>46044</v>
      </c>
      <c r="Q205" s="11">
        <f>VLOOKUP(B205,'[1]EJECUCIÓN 2026'!$D:$CZ,33,FALSE)</f>
        <v>46224</v>
      </c>
      <c r="R205" s="10" t="str">
        <f>VLOOKUP(B205,'[1]EJECUCIÓN 2026'!$D:$CZ,95,FALSE)</f>
        <v>En Ejecucion</v>
      </c>
      <c r="S205" s="13" t="str">
        <f>VLOOKUP(B205,'[1]EJECUCIÓN 2026'!$D:$CZ,94,FALSE)</f>
        <v>https://community.secop.gov.co/Public/Tendering/OpportunityDetail/Index?noticeUID=CO1.NTC.9608440&amp;isFromPublicArea=True&amp;isModal=true&amp;asPopupView=true</v>
      </c>
    </row>
    <row r="206" spans="2:19" ht="84" x14ac:dyDescent="0.2">
      <c r="B206" s="8" t="s">
        <v>219</v>
      </c>
      <c r="C206" s="17" t="str">
        <f>VLOOKUP(B206,'[1]EJECUCIÓN 2026'!$D:$CZ,3,FALSE)</f>
        <v>Contrato de Prestacion De Servicios Profesionales</v>
      </c>
      <c r="D206" s="9" t="str">
        <f>VLOOKUP(B206,'[1]EJECUCIÓN 2026'!$D:$CZ,5,FALSE)</f>
        <v>ANDREA PAOLA SERRANO ABELLA</v>
      </c>
      <c r="E206" s="10" t="str">
        <f>VLOOKUP(B206,'[1]EJECUCIÓN 2026'!$D:$CZ,18,FALSE)</f>
        <v>COLOMBIA</v>
      </c>
      <c r="F206" s="10" t="str">
        <f>VLOOKUP(B206,'[1]EJECUCIÓN 2026'!$D:$CZ,17,FALSE)</f>
        <v>BOGOTA D.C.</v>
      </c>
      <c r="G206" s="10" t="str">
        <f>VLOOKUP(B206,'[1]EJECUCIÓN 2026'!$D:$CZ,15,FALSE)</f>
        <v>ABOGADO</v>
      </c>
      <c r="H206" s="10" t="s">
        <v>339</v>
      </c>
      <c r="I206" s="10" t="str">
        <f>VLOOKUP(B206,'[1]EJECUCIÓN 2026'!$D:$CZ,27,FALSE)</f>
        <v>Dirección de Capacidades y Apropiación del Conocimiento</v>
      </c>
      <c r="J206" s="15" t="s">
        <v>13</v>
      </c>
      <c r="K206" s="20">
        <v>6016258480</v>
      </c>
      <c r="L206" s="10" t="str">
        <f>VLOOKUP(B206,'[1]EJECUCIÓN 2026'!$D:$CZ,23,FALSE)</f>
        <v>Titulo profesional + titulo especializacion de 33 o mas meses de experiencia profesional (Resolución 861 de 2025)</v>
      </c>
      <c r="M206" s="16" t="str">
        <f>VLOOKUP(B206,'[1]EJECUCIÓN 2026'!$D:$CZ,24,FALSE)</f>
        <v>El CONTRATISTA se obliga a prestar a LA ENTIDAD, con plena autonomía técnica y administrativa los servicios profesionales especializados para apoyar a la Dirección de Capacidades y Apropiación del Conocimiento del Ministerio de Ciencia, Tecnología e Innovación, en el análisis, revisión y acompañamiento jurídico de los procesos de contratación y demás mecanismos contractuales, en todas sus etapas.</v>
      </c>
      <c r="N206" s="12">
        <f>VLOOKUP(B206,'[1]EJECUCIÓN 2026'!$D:$CZ,37,FALSE)</f>
        <v>10000000</v>
      </c>
      <c r="O206" s="11">
        <f>VLOOKUP(B206,'[1]EJECUCIÓN 2026'!$D:$CZ,31,FALSE)</f>
        <v>46041</v>
      </c>
      <c r="P206" s="11">
        <f>VLOOKUP(B206,'[1]EJECUCIÓN 2026'!$D:$CZ,32,FALSE)</f>
        <v>46042</v>
      </c>
      <c r="Q206" s="11">
        <f>VLOOKUP(B206,'[1]EJECUCIÓN 2026'!$D:$CZ,33,FALSE)</f>
        <v>46222</v>
      </c>
      <c r="R206" s="10" t="str">
        <f>VLOOKUP(B206,'[1]EJECUCIÓN 2026'!$D:$CZ,95,FALSE)</f>
        <v>En Ejecucion</v>
      </c>
      <c r="S206" s="13" t="str">
        <f>VLOOKUP(B206,'[1]EJECUCIÓN 2026'!$D:$CZ,94,FALSE)</f>
        <v>https://community.secop.gov.co/Public/Tendering/OpportunityDetail/Index?noticeUID=CO1.NTC.9608565&amp;isFromPublicArea=True&amp;isModal=true&amp;asPopupView=true</v>
      </c>
    </row>
    <row r="207" spans="2:19" ht="144" x14ac:dyDescent="0.2">
      <c r="B207" s="8" t="s">
        <v>220</v>
      </c>
      <c r="C207" s="17" t="str">
        <f>VLOOKUP(B207,'[1]EJECUCIÓN 2026'!$D:$CZ,3,FALSE)</f>
        <v>Contrato de Prestacion De Servicios Profesionales</v>
      </c>
      <c r="D207" s="9" t="str">
        <f>VLOOKUP(B207,'[1]EJECUCIÓN 2026'!$D:$CZ,5,FALSE)</f>
        <v>LAURA CRISTINA GOMEZ RODRIGUEZ</v>
      </c>
      <c r="E207" s="10" t="str">
        <f>VLOOKUP(B207,'[1]EJECUCIÓN 2026'!$D:$CZ,18,FALSE)</f>
        <v>COLOMBIA</v>
      </c>
      <c r="F207" s="10" t="str">
        <f>VLOOKUP(B207,'[1]EJECUCIÓN 2026'!$D:$CZ,17,FALSE)</f>
        <v>BOGOTA D.C.</v>
      </c>
      <c r="G207" s="10" t="str">
        <f>VLOOKUP(B207,'[1]EJECUCIÓN 2026'!$D:$CZ,15,FALSE)</f>
        <v>CONTADOR PUBLICO</v>
      </c>
      <c r="H207" s="10" t="s">
        <v>339</v>
      </c>
      <c r="I207" s="10" t="str">
        <f>VLOOKUP(B207,'[1]EJECUCIÓN 2026'!$D:$CZ,27,FALSE)</f>
        <v>Oficina Asesora de Planeación e Innovación Institucional</v>
      </c>
      <c r="J207" s="15" t="s">
        <v>13</v>
      </c>
      <c r="K207" s="20">
        <v>6016258480</v>
      </c>
      <c r="L207" s="10" t="str">
        <f>VLOOKUP(B207,'[1]EJECUCIÓN 2026'!$D:$CZ,23,FALSE)</f>
        <v>Titulo profesional + titulo especializacion de 22 meses de experiencia profesional a 32 meses de experiencia profesional (Resolución 861 de 2025)</v>
      </c>
      <c r="M207" s="16" t="str">
        <f>VLOOKUP(B207,'[1]EJECUCIÓN 2026'!$D:$CZ,24,FALSE)</f>
        <v>La contratista, con plena independencia técnica y administrativa, se obliga a prestar sus servicios profesionales especializados para apoyar a la Oficina Asesora de Planeación e Innovación Institucional, mediante la gestión presupuestal de los proyectos de inversión y del Plan Anual de Adquisiciones PAA a través de actividades orientadas al seguimiento y control de la ejecución presupuestal de los proyectos incorporados en el Banco de Proyectos de la Entidad, a la gestión de los trámites y  actuaciones inherentes a los mismos, y a la formulación, estructuración y
actualización de los proyectos de inversión que la Entidad determine necesarios, de conformidad con los planes,
programas y políticas institucionales fijadas por el Ministerio.</v>
      </c>
      <c r="N207" s="12">
        <f>VLOOKUP(B207,'[1]EJECUCIÓN 2026'!$D:$CZ,37,FALSE)</f>
        <v>9017650</v>
      </c>
      <c r="O207" s="11">
        <f>VLOOKUP(B207,'[1]EJECUCIÓN 2026'!$D:$CZ,31,FALSE)</f>
        <v>46041</v>
      </c>
      <c r="P207" s="11">
        <f>VLOOKUP(B207,'[1]EJECUCIÓN 2026'!$D:$CZ,32,FALSE)</f>
        <v>46042</v>
      </c>
      <c r="Q207" s="11">
        <f>VLOOKUP(B207,'[1]EJECUCIÓN 2026'!$D:$CZ,33,FALSE)</f>
        <v>46222</v>
      </c>
      <c r="R207" s="10" t="str">
        <f>VLOOKUP(B207,'[1]EJECUCIÓN 2026'!$D:$CZ,95,FALSE)</f>
        <v>En Ejecucion</v>
      </c>
      <c r="S207" s="13" t="str">
        <f>VLOOKUP(B207,'[1]EJECUCIÓN 2026'!$D:$CZ,94,FALSE)</f>
        <v>https://community.secop.gov.co/Public/Tendering/OpportunityDetail/Index?noticeUID=CO1.NTC.9609033&amp;isFromPublicArea=True&amp;isModal=true&amp;asPopupView=true</v>
      </c>
    </row>
    <row r="208" spans="2:19" ht="96" x14ac:dyDescent="0.2">
      <c r="B208" s="8" t="s">
        <v>221</v>
      </c>
      <c r="C208" s="17" t="str">
        <f>VLOOKUP(B208,'[1]EJECUCIÓN 2026'!$D:$CZ,3,FALSE)</f>
        <v>Contrato de Prestacion De Servicios Profesionales</v>
      </c>
      <c r="D208" s="9" t="str">
        <f>VLOOKUP(B208,'[1]EJECUCIÓN 2026'!$D:$CZ,5,FALSE)</f>
        <v>ANDRES FELIPE CHILMA ARIAS</v>
      </c>
      <c r="E208" s="10" t="str">
        <f>VLOOKUP(B208,'[1]EJECUCIÓN 2026'!$D:$CZ,18,FALSE)</f>
        <v>COLOMBIA</v>
      </c>
      <c r="F208" s="10" t="str">
        <f>VLOOKUP(B208,'[1]EJECUCIÓN 2026'!$D:$CZ,17,FALSE)</f>
        <v>BOGOTA D.C.</v>
      </c>
      <c r="G208" s="10" t="str">
        <f>VLOOKUP(B208,'[1]EJECUCIÓN 2026'!$D:$CZ,15,FALSE)</f>
        <v xml:space="preserve">BIOLOGO	</v>
      </c>
      <c r="H208" s="10" t="s">
        <v>339</v>
      </c>
      <c r="I208" s="10" t="str">
        <f>VLOOKUP(B208,'[1]EJECUCIÓN 2026'!$D:$CZ,27,FALSE)</f>
        <v>Dirección de Ciencia</v>
      </c>
      <c r="J208" s="15" t="s">
        <v>13</v>
      </c>
      <c r="K208" s="20">
        <v>6016258480</v>
      </c>
      <c r="L208" s="10" t="str">
        <f>VLOOKUP(B208,'[1]EJECUCIÓN 2026'!$D:$CZ,23,FALSE)</f>
        <v>Titulo profesional + titulo especializacion de 22 meses de experiencia profesional a 32 meses de experiencia profesional (Resolución 861 de 2025)</v>
      </c>
      <c r="M208" s="16" t="str">
        <f>VLOOKUP(B208,'[1]EJECUCIÓN 2026'!$D:$CZ,24,FALSE)</f>
        <v>Prestar a la Entidad, con plena autonomía técnica y administrativa, servicios profesionales especializados para apoyar a la Dirección de Ciencia en la elaboración de políticas, planes, instrumentos, proyectos, programas, estrategias y demás actividades de Ciencia, Tecnología e Innovación CTeI, que se desarrollen en el marco del programa de Bioeconomía, Ecosistemas Naturales y Territorios Sostenibles, así como del Foco de Océanos y Recursos Hidrobiológicos.</v>
      </c>
      <c r="N208" s="12">
        <f>VLOOKUP(B208,'[1]EJECUCIÓN 2026'!$D:$CZ,37,FALSE)</f>
        <v>7956750</v>
      </c>
      <c r="O208" s="11">
        <f>VLOOKUP(B208,'[1]EJECUCIÓN 2026'!$D:$CZ,31,FALSE)</f>
        <v>46044</v>
      </c>
      <c r="P208" s="11">
        <f>VLOOKUP(B208,'[1]EJECUCIÓN 2026'!$D:$CZ,32,FALSE)</f>
        <v>46045</v>
      </c>
      <c r="Q208" s="11">
        <f>VLOOKUP(B208,'[1]EJECUCIÓN 2026'!$D:$CZ,33,FALSE)</f>
        <v>46225</v>
      </c>
      <c r="R208" s="10" t="str">
        <f>VLOOKUP(B208,'[1]EJECUCIÓN 2026'!$D:$CZ,95,FALSE)</f>
        <v>En Ejecucion</v>
      </c>
      <c r="S208" s="13" t="str">
        <f>VLOOKUP(B208,'[1]EJECUCIÓN 2026'!$D:$CZ,94,FALSE)</f>
        <v>https://community.secop.gov.co/Public/Tendering/OpportunityDetail/Index?noticeUID=CO1.NTC.9680072&amp;isFromPublicArea=True&amp;isModal=true&amp;asPopupView=true</v>
      </c>
    </row>
    <row r="209" spans="2:19" ht="60" x14ac:dyDescent="0.2">
      <c r="B209" s="8" t="s">
        <v>222</v>
      </c>
      <c r="C209" s="17" t="str">
        <f>VLOOKUP(B209,'[1]EJECUCIÓN 2026'!$D:$CZ,3,FALSE)</f>
        <v>Contrato de Prestacion De Servicios Profesionales</v>
      </c>
      <c r="D209" s="9" t="str">
        <f>VLOOKUP(B209,'[1]EJECUCIÓN 2026'!$D:$CZ,5,FALSE)</f>
        <v>SANDRA PATRICIA LOPEZ GONZALEZ</v>
      </c>
      <c r="E209" s="10" t="str">
        <f>VLOOKUP(B209,'[1]EJECUCIÓN 2026'!$D:$CZ,18,FALSE)</f>
        <v>COLOMBIA</v>
      </c>
      <c r="F209" s="10" t="str">
        <f>VLOOKUP(B209,'[1]EJECUCIÓN 2026'!$D:$CZ,17,FALSE)</f>
        <v>BOGOTA D.C.</v>
      </c>
      <c r="G209" s="10" t="str">
        <f>VLOOKUP(B209,'[1]EJECUCIÓN 2026'!$D:$CZ,15,FALSE)</f>
        <v>ADMINISTRADOR DE EMPRESAS</v>
      </c>
      <c r="H209" s="10" t="s">
        <v>339</v>
      </c>
      <c r="I209" s="10" t="str">
        <f>VLOOKUP(B209,'[1]EJECUCIÓN 2026'!$D:$CZ,27,FALSE)</f>
        <v>Viceministerio de Conocimiento, Innovación y Productividad</v>
      </c>
      <c r="J209" s="15" t="s">
        <v>13</v>
      </c>
      <c r="K209" s="20">
        <v>6016258480</v>
      </c>
      <c r="L209" s="10" t="str">
        <f>VLOOKUP(B209,'[1]EJECUCIÓN 2026'!$D:$CZ,23,FALSE)</f>
        <v>Titulo profesional + titulo especializacion de 0 meses de experiencia profesional a 22 meses de experiencia profesional (Resolución 861 de 2025)</v>
      </c>
      <c r="M209" s="16" t="str">
        <f>VLOOKUP(B209,'[1]EJECUCIÓN 2026'!$D:$CZ,24,FALSE)</f>
        <v>El contratista se obliga a prestar a la Entidad, con plena autonomía técnica y administrativa, ser-vicios profesionales para brindar acompañamiento, organización, seguimiento y soporte en las acciones administrativas y logísticas que requiera el Viceministerio de Conocimiento, Innovación y Productividad.</v>
      </c>
      <c r="N209" s="12">
        <f>VLOOKUP(B209,'[1]EJECUCIÓN 2026'!$D:$CZ,37,FALSE)</f>
        <v>5177192</v>
      </c>
      <c r="O209" s="11">
        <f>VLOOKUP(B209,'[1]EJECUCIÓN 2026'!$D:$CZ,31,FALSE)</f>
        <v>46041</v>
      </c>
      <c r="P209" s="11">
        <f>VLOOKUP(B209,'[1]EJECUCIÓN 2026'!$D:$CZ,32,FALSE)</f>
        <v>46043</v>
      </c>
      <c r="Q209" s="11">
        <f>VLOOKUP(B209,'[1]EJECUCIÓN 2026'!$D:$CZ,33,FALSE)</f>
        <v>46223</v>
      </c>
      <c r="R209" s="10" t="str">
        <f>VLOOKUP(B209,'[1]EJECUCIÓN 2026'!$D:$CZ,95,FALSE)</f>
        <v>En Ejecucion</v>
      </c>
      <c r="S209" s="13" t="str">
        <f>VLOOKUP(B209,'[1]EJECUCIÓN 2026'!$D:$CZ,94,FALSE)</f>
        <v>https://community.secop.gov.co/Public/Tendering/OpportunityDetail/Index?noticeUID=CO1.NTC.9619623&amp;isFromPublicArea=True&amp;isModal=true&amp;asPopupView=true</v>
      </c>
    </row>
    <row r="210" spans="2:19" ht="96" x14ac:dyDescent="0.2">
      <c r="B210" s="8" t="s">
        <v>223</v>
      </c>
      <c r="C210" s="17" t="str">
        <f>VLOOKUP(B210,'[1]EJECUCIÓN 2026'!$D:$CZ,3,FALSE)</f>
        <v>Contrato de Prestacion De Servicios Profesionales</v>
      </c>
      <c r="D210" s="9" t="str">
        <f>VLOOKUP(B210,'[1]EJECUCIÓN 2026'!$D:$CZ,5,FALSE)</f>
        <v>LORENA CAROLINA MEJIA FORERO</v>
      </c>
      <c r="E210" s="10" t="str">
        <f>VLOOKUP(B210,'[1]EJECUCIÓN 2026'!$D:$CZ,18,FALSE)</f>
        <v>COLOMBIA</v>
      </c>
      <c r="F210" s="10" t="str">
        <f>VLOOKUP(B210,'[1]EJECUCIÓN 2026'!$D:$CZ,17,FALSE)</f>
        <v>BOGOTA D.C.</v>
      </c>
      <c r="G210" s="10" t="str">
        <f>VLOOKUP(B210,'[1]EJECUCIÓN 2026'!$D:$CZ,15,FALSE)</f>
        <v>DERECHO</v>
      </c>
      <c r="H210" s="10" t="s">
        <v>339</v>
      </c>
      <c r="I210" s="10" t="str">
        <f>VLOOKUP(B210,'[1]EJECUCIÓN 2026'!$D:$CZ,27,FALSE)</f>
        <v>Oficina Asesora Jurídica</v>
      </c>
      <c r="J210" s="15" t="s">
        <v>13</v>
      </c>
      <c r="K210" s="20">
        <v>6016258480</v>
      </c>
      <c r="L210" s="10" t="str">
        <f>VLOOKUP(B210,'[1]EJECUCIÓN 2026'!$D:$CZ,23,FALSE)</f>
        <v>Titulo profesional + titulo especializacion de 0 meses de experiencia profesional a 22 meses de experiencia profesional (Resolución 861 de 2025)</v>
      </c>
      <c r="M210" s="16" t="str">
        <f>VLOOKUP(B210,'[1]EJECUCIÓN 2026'!$D:$CZ,24,FALSE)</f>
        <v>LA CONTRATISTA se obliga a prestar a la ENTIDAD con plena autonomía técnica y administrativa, servicios profesionales especializados en la Oficina Asesora Jurídica del Ministerio de Ciencia, Tecnología e Innovación, brindando apoyo en los trámites de gestión de cobro que le sean asignados, así como, procesos judiciales y/o extrajudiciales e identificar y alertar sobre asuntos de riesgo reputacional y anticorrupción que requieran atención especializada de la dependencia.</v>
      </c>
      <c r="N210" s="12">
        <f>VLOOKUP(B210,'[1]EJECUCIÓN 2026'!$D:$CZ,37,FALSE)</f>
        <v>6695000</v>
      </c>
      <c r="O210" s="11">
        <f>VLOOKUP(B210,'[1]EJECUCIÓN 2026'!$D:$CZ,31,FALSE)</f>
        <v>46041</v>
      </c>
      <c r="P210" s="11">
        <f>VLOOKUP(B210,'[1]EJECUCIÓN 2026'!$D:$CZ,32,FALSE)</f>
        <v>46043</v>
      </c>
      <c r="Q210" s="11">
        <f>VLOOKUP(B210,'[1]EJECUCIÓN 2026'!$D:$CZ,33,FALSE)</f>
        <v>46223</v>
      </c>
      <c r="R210" s="10" t="str">
        <f>VLOOKUP(B210,'[1]EJECUCIÓN 2026'!$D:$CZ,95,FALSE)</f>
        <v>En Ejecucion</v>
      </c>
      <c r="S210" s="13" t="str">
        <f>VLOOKUP(B210,'[1]EJECUCIÓN 2026'!$D:$CZ,94,FALSE)</f>
        <v>https://community.secop.gov.co/Public/Tendering/OpportunityDetail/Index?noticeUID=CO1.NTC.9620143&amp;isFromPublicArea=True&amp;isModal=true&amp;asPopupView=true</v>
      </c>
    </row>
    <row r="211" spans="2:19" ht="96" x14ac:dyDescent="0.2">
      <c r="B211" s="8" t="s">
        <v>224</v>
      </c>
      <c r="C211" s="17" t="str">
        <f>VLOOKUP(B211,'[1]EJECUCIÓN 2026'!$D:$CZ,3,FALSE)</f>
        <v>Contrato de Prestacion De Servicios Profesionales</v>
      </c>
      <c r="D211" s="9" t="str">
        <f>VLOOKUP(B211,'[1]EJECUCIÓN 2026'!$D:$CZ,5,FALSE)</f>
        <v>JEISON DAVIER CRUZ MONROY</v>
      </c>
      <c r="E211" s="10" t="str">
        <f>VLOOKUP(B211,'[1]EJECUCIÓN 2026'!$D:$CZ,18,FALSE)</f>
        <v>COLOMBIA</v>
      </c>
      <c r="F211" s="10" t="str">
        <f>VLOOKUP(B211,'[1]EJECUCIÓN 2026'!$D:$CZ,17,FALSE)</f>
        <v>IBAGUE</v>
      </c>
      <c r="G211" s="10" t="str">
        <f>VLOOKUP(B211,'[1]EJECUCIÓN 2026'!$D:$CZ,15,FALSE)</f>
        <v>ABOGADO</v>
      </c>
      <c r="H211" s="10" t="s">
        <v>339</v>
      </c>
      <c r="I211" s="10" t="str">
        <f>VLOOKUP(B211,'[1]EJECUCIÓN 2026'!$D:$CZ,27,FALSE)</f>
        <v>Oficina Asesora Jurídica</v>
      </c>
      <c r="J211" s="15" t="s">
        <v>13</v>
      </c>
      <c r="K211" s="20">
        <v>6016258480</v>
      </c>
      <c r="L211" s="10" t="str">
        <f>VLOOKUP(B211,'[1]EJECUCIÓN 2026'!$D:$CZ,23,FALSE)</f>
        <v>Titulo profesional + titulo especializacion de 0 meses de experiencia profesional a 22 meses de experiencia profesional (Resolución 861 de 2025)</v>
      </c>
      <c r="M211" s="16" t="str">
        <f>VLOOKUP(B211,'[1]EJECUCIÓN 2026'!$D:$CZ,24,FALSE)</f>
        <v>ELCONTRATISTA se obliga a prestar a la ENTIDAD, con plena autonomía, técnica y administrativa, sus servicios profesionales especializados en la Oficina Asesora Jurídica del Ministerio de Ciencia, Tecnología e Innovación, brindando apoyo en las respuestas a derechos de petición, conceptos jurídicos y demás documentos relacionados con las funciones atribuidas en el marco de las competencias de la dependencia y fortalecimiento institucional de las capacidades administrativas.</v>
      </c>
      <c r="N211" s="12">
        <f>VLOOKUP(B211,'[1]EJECUCIÓN 2026'!$D:$CZ,37,FALSE)</f>
        <v>6500000</v>
      </c>
      <c r="O211" s="11">
        <f>VLOOKUP(B211,'[1]EJECUCIÓN 2026'!$D:$CZ,31,FALSE)</f>
        <v>46041</v>
      </c>
      <c r="P211" s="11">
        <f>VLOOKUP(B211,'[1]EJECUCIÓN 2026'!$D:$CZ,32,FALSE)</f>
        <v>46042</v>
      </c>
      <c r="Q211" s="11">
        <f>VLOOKUP(B211,'[1]EJECUCIÓN 2026'!$D:$CZ,33,FALSE)</f>
        <v>46222</v>
      </c>
      <c r="R211" s="10" t="str">
        <f>VLOOKUP(B211,'[1]EJECUCIÓN 2026'!$D:$CZ,95,FALSE)</f>
        <v>En Ejecucion</v>
      </c>
      <c r="S211" s="13" t="str">
        <f>VLOOKUP(B211,'[1]EJECUCIÓN 2026'!$D:$CZ,94,FALSE)</f>
        <v>https://community.secop.gov.co/Public/Tendering/OpportunityDetail/Index?noticeUID=CO1.NTC.9620601&amp;isFromPublicArea=True&amp;isModal=true&amp;asPopupView=true</v>
      </c>
    </row>
    <row r="212" spans="2:19" ht="84" x14ac:dyDescent="0.2">
      <c r="B212" s="8" t="s">
        <v>225</v>
      </c>
      <c r="C212" s="17" t="str">
        <f>VLOOKUP(B212,'[1]EJECUCIÓN 2026'!$D:$CZ,3,FALSE)</f>
        <v>Contrato de Prestacion De Servicios Profesionales</v>
      </c>
      <c r="D212" s="9" t="str">
        <f>VLOOKUP(B212,'[1]EJECUCIÓN 2026'!$D:$CZ,5,FALSE)</f>
        <v>JORGE ANDRES ENRIQUEZ GUERRERO</v>
      </c>
      <c r="E212" s="10" t="str">
        <f>VLOOKUP(B212,'[1]EJECUCIÓN 2026'!$D:$CZ,18,FALSE)</f>
        <v>COLOMBIA</v>
      </c>
      <c r="F212" s="10" t="str">
        <f>VLOOKUP(B212,'[1]EJECUCIÓN 2026'!$D:$CZ,17,FALSE)</f>
        <v>PASTO</v>
      </c>
      <c r="G212" s="10" t="str">
        <f>VLOOKUP(B212,'[1]EJECUCIÓN 2026'!$D:$CZ,15,FALSE)</f>
        <v>LICENCIADO EN CIENCIAS NATURALES Y EDUCACION AMBIENTAL</v>
      </c>
      <c r="H212" s="10" t="s">
        <v>339</v>
      </c>
      <c r="I212" s="10" t="str">
        <f>VLOOKUP(B212,'[1]EJECUCIÓN 2026'!$D:$CZ,27,FALSE)</f>
        <v>Dirección de Capacidades y Apropiación del Conocimiento</v>
      </c>
      <c r="J212" s="15" t="s">
        <v>13</v>
      </c>
      <c r="K212" s="20">
        <v>6016258480</v>
      </c>
      <c r="L212" s="10" t="str">
        <f>VLOOKUP(B212,'[1]EJECUCIÓN 2026'!$D:$CZ,23,FALSE)</f>
        <v>Titulo profesional + titulo especializacion de 22 meses de experiencia profesional a 32 meses de experiencia profesional (Resolución 861 de 2025)</v>
      </c>
      <c r="M212" s="16" t="str">
        <f>VLOOKUP(B212,'[1]EJECUCIÓN 2026'!$D:$CZ,24,FALSE)</f>
        <v>El CONTRATISTA se obliga a prestar a LA ENTIDAD, con plena autonomía técnica y administrativa los servicios profesionales para brindar apoyo administrativo a la Dirección de Capacidades y Apropiación del Conocimiento en la formulación, revisión y seguimiento de proyectos estratégicos del Ministerio de Ciencia, Tecnología e Innovación, que aporten a la implementación de la política pública en ciencia, tecnología e innovación.</v>
      </c>
      <c r="N212" s="12">
        <f>VLOOKUP(B212,'[1]EJECUCIÓN 2026'!$D:$CZ,37,FALSE)</f>
        <v>7000000</v>
      </c>
      <c r="O212" s="11">
        <f>VLOOKUP(B212,'[1]EJECUCIÓN 2026'!$D:$CZ,31,FALSE)</f>
        <v>46041</v>
      </c>
      <c r="P212" s="11">
        <f>VLOOKUP(B212,'[1]EJECUCIÓN 2026'!$D:$CZ,32,FALSE)</f>
        <v>46043</v>
      </c>
      <c r="Q212" s="11">
        <f>VLOOKUP(B212,'[1]EJECUCIÓN 2026'!$D:$CZ,33,FALSE)</f>
        <v>46223</v>
      </c>
      <c r="R212" s="10" t="str">
        <f>VLOOKUP(B212,'[1]EJECUCIÓN 2026'!$D:$CZ,95,FALSE)</f>
        <v>En Ejecucion</v>
      </c>
      <c r="S212" s="13" t="str">
        <f>VLOOKUP(B212,'[1]EJECUCIÓN 2026'!$D:$CZ,94,FALSE)</f>
        <v>https://community.secop.gov.co/Public/Tendering/OpportunityDetail/Index?noticeUID=CO1.NTC.9622074&amp;isFromPublicArea=True&amp;isModal=true&amp;asPopupView=true</v>
      </c>
    </row>
    <row r="213" spans="2:19" ht="84" x14ac:dyDescent="0.2">
      <c r="B213" s="8" t="s">
        <v>226</v>
      </c>
      <c r="C213" s="17" t="str">
        <f>VLOOKUP(B213,'[1]EJECUCIÓN 2026'!$D:$CZ,3,FALSE)</f>
        <v>Contrato de Prestacion De Servicios Profesionales</v>
      </c>
      <c r="D213" s="9" t="str">
        <f>VLOOKUP(B213,'[1]EJECUCIÓN 2026'!$D:$CZ,5,FALSE)</f>
        <v>JULIO CESAR ERAZO CRUZ</v>
      </c>
      <c r="E213" s="10" t="str">
        <f>VLOOKUP(B213,'[1]EJECUCIÓN 2026'!$D:$CZ,18,FALSE)</f>
        <v>COLOMBIA</v>
      </c>
      <c r="F213" s="10" t="str">
        <f>VLOOKUP(B213,'[1]EJECUCIÓN 2026'!$D:$CZ,17,FALSE)</f>
        <v>BOGOTA D.C.</v>
      </c>
      <c r="G213" s="10" t="str">
        <f>VLOOKUP(B213,'[1]EJECUCIÓN 2026'!$D:$CZ,15,FALSE)</f>
        <v xml:space="preserve">SOCIOLOGO	</v>
      </c>
      <c r="H213" s="10" t="s">
        <v>339</v>
      </c>
      <c r="I213" s="10" t="str">
        <f>VLOOKUP(B213,'[1]EJECUCIÓN 2026'!$D:$CZ,27,FALSE)</f>
        <v>Dirección de Capacidades y Apropiación del Conocimiento</v>
      </c>
      <c r="J213" s="15" t="s">
        <v>13</v>
      </c>
      <c r="K213" s="20">
        <v>6016258480</v>
      </c>
      <c r="L213" s="10" t="str">
        <f>VLOOKUP(B213,'[1]EJECUCIÓN 2026'!$D:$CZ,23,FALSE)</f>
        <v>Titulo profesional + titulo especializacion de 22 meses de experiencia profesional a 32 meses de experiencia profesional (Resolución 861 de 2025)</v>
      </c>
      <c r="M213" s="16" t="str">
        <f>VLOOKUP(B213,'[1]EJECUCIÓN 2026'!$D:$CZ,24,FALSE)</f>
        <v>El CONTRATISTA se obliga a prestar a LA ENTIDAD, con plena autonomía técnica y administrativa los servicios profesionales especializados para apoyar la construcción de lineamientos técnicos y metodológicos y las actividades de enfoque diferencial étnico racial y campesino, desde la Dirección de Capacidades y Apropiación del Conocimiento para el Ministerio de Ciencia, Tecnología e Innovación.</v>
      </c>
      <c r="N213" s="12">
        <f>VLOOKUP(B213,'[1]EJECUCIÓN 2026'!$D:$CZ,37,FALSE)</f>
        <v>7956750</v>
      </c>
      <c r="O213" s="11">
        <f>VLOOKUP(B213,'[1]EJECUCIÓN 2026'!$D:$CZ,31,FALSE)</f>
        <v>46041</v>
      </c>
      <c r="P213" s="11">
        <f>VLOOKUP(B213,'[1]EJECUCIÓN 2026'!$D:$CZ,32,FALSE)</f>
        <v>46042</v>
      </c>
      <c r="Q213" s="11">
        <f>VLOOKUP(B213,'[1]EJECUCIÓN 2026'!$D:$CZ,33,FALSE)</f>
        <v>46222</v>
      </c>
      <c r="R213" s="10" t="str">
        <f>VLOOKUP(B213,'[1]EJECUCIÓN 2026'!$D:$CZ,95,FALSE)</f>
        <v>En Ejecucion</v>
      </c>
      <c r="S213" s="13" t="str">
        <f>VLOOKUP(B213,'[1]EJECUCIÓN 2026'!$D:$CZ,94,FALSE)</f>
        <v>https://community.secop.gov.co/Public/Tendering/OpportunityDetail/Index?noticeUID=CO1.NTC.9622554&amp;isFromPublicArea=True&amp;isModal=true&amp;asPopupView=true</v>
      </c>
    </row>
    <row r="214" spans="2:19" ht="72" x14ac:dyDescent="0.2">
      <c r="B214" s="8" t="s">
        <v>227</v>
      </c>
      <c r="C214" s="17" t="str">
        <f>VLOOKUP(B214,'[1]EJECUCIÓN 2026'!$D:$CZ,3,FALSE)</f>
        <v>Contrato de Prestacion De Servicios Profesionales</v>
      </c>
      <c r="D214" s="9" t="str">
        <f>VLOOKUP(B214,'[1]EJECUCIÓN 2026'!$D:$CZ,5,FALSE)</f>
        <v>LEIDY LORENA RICO CASTELLANOS</v>
      </c>
      <c r="E214" s="10" t="str">
        <f>VLOOKUP(B214,'[1]EJECUCIÓN 2026'!$D:$CZ,18,FALSE)</f>
        <v>COLOMBIA</v>
      </c>
      <c r="F214" s="10" t="str">
        <f>VLOOKUP(B214,'[1]EJECUCIÓN 2026'!$D:$CZ,17,FALSE)</f>
        <v>BOGOTA D.C.</v>
      </c>
      <c r="G214" s="10" t="str">
        <f>VLOOKUP(B214,'[1]EJECUCIÓN 2026'!$D:$CZ,15,FALSE)</f>
        <v>ECONOMISTA</v>
      </c>
      <c r="H214" s="10" t="s">
        <v>339</v>
      </c>
      <c r="I214" s="10" t="str">
        <f>VLOOKUP(B214,'[1]EJECUCIÓN 2026'!$D:$CZ,27,FALSE)</f>
        <v>Dirección de Capacidades y Apropiación del Conocimiento</v>
      </c>
      <c r="J214" s="15" t="s">
        <v>13</v>
      </c>
      <c r="K214" s="20">
        <v>6016258480</v>
      </c>
      <c r="L214" s="10" t="str">
        <f>VLOOKUP(B214,'[1]EJECUCIÓN 2026'!$D:$CZ,23,FALSE)</f>
        <v>Titulo profesional + titulo especializacion de 22 meses de experiencia profesional a 32 meses de experiencia profesional (Resolución 861 de 2025)</v>
      </c>
      <c r="M214" s="16" t="str">
        <f>VLOOKUP(B214,'[1]EJECUCIÓN 2026'!$D:$CZ,24,FALSE)</f>
        <v>El CONTRATISTA se obliga a prestar a LA ENTIDAD, con plena autonomía técnica y administrativa los servicios profesionales para apoyar en análisis financiero y económico de planes, programas y proyectos de Ciencia, Tecnología e Innovación de la Dirección de Capacidades y Apropiación del Conocimiento del Ministerio de Ciencia, Tecnología e Innovación.</v>
      </c>
      <c r="N214" s="12">
        <f>VLOOKUP(B214,'[1]EJECUCIÓN 2026'!$D:$CZ,37,FALSE)</f>
        <v>8000000</v>
      </c>
      <c r="O214" s="11">
        <f>VLOOKUP(B214,'[1]EJECUCIÓN 2026'!$D:$CZ,31,FALSE)</f>
        <v>46041</v>
      </c>
      <c r="P214" s="11">
        <f>VLOOKUP(B214,'[1]EJECUCIÓN 2026'!$D:$CZ,32,FALSE)</f>
        <v>46043</v>
      </c>
      <c r="Q214" s="11">
        <f>VLOOKUP(B214,'[1]EJECUCIÓN 2026'!$D:$CZ,33,FALSE)</f>
        <v>46223</v>
      </c>
      <c r="R214" s="10" t="str">
        <f>VLOOKUP(B214,'[1]EJECUCIÓN 2026'!$D:$CZ,95,FALSE)</f>
        <v>En Ejecucion</v>
      </c>
      <c r="S214" s="13" t="str">
        <f>VLOOKUP(B214,'[1]EJECUCIÓN 2026'!$D:$CZ,94,FALSE)</f>
        <v>https://community.secop.gov.co/Public/Tendering/OpportunityDetail/Index?noticeUID=CO1.NTC.9622813&amp;isFromPublicArea=True&amp;isModal=true&amp;asPopupView=true</v>
      </c>
    </row>
    <row r="215" spans="2:19" ht="84" x14ac:dyDescent="0.2">
      <c r="B215" s="8" t="s">
        <v>228</v>
      </c>
      <c r="C215" s="17" t="str">
        <f>VLOOKUP(B215,'[1]EJECUCIÓN 2026'!$D:$CZ,3,FALSE)</f>
        <v>Contrato de Prestacion De Servicios Profesionales</v>
      </c>
      <c r="D215" s="9" t="str">
        <f>VLOOKUP(B215,'[1]EJECUCIÓN 2026'!$D:$CZ,5,FALSE)</f>
        <v>LINA FERNANDA ROA BECERRA</v>
      </c>
      <c r="E215" s="10" t="str">
        <f>VLOOKUP(B215,'[1]EJECUCIÓN 2026'!$D:$CZ,18,FALSE)</f>
        <v>COLOMBIA</v>
      </c>
      <c r="F215" s="10" t="str">
        <f>VLOOKUP(B215,'[1]EJECUCIÓN 2026'!$D:$CZ,17,FALSE)</f>
        <v>BOGOTA D.C.</v>
      </c>
      <c r="G215" s="10" t="str">
        <f>VLOOKUP(B215,'[1]EJECUCIÓN 2026'!$D:$CZ,15,FALSE)</f>
        <v>ABOGADO</v>
      </c>
      <c r="H215" s="10" t="s">
        <v>339</v>
      </c>
      <c r="I215" s="10" t="str">
        <f>VLOOKUP(B215,'[1]EJECUCIÓN 2026'!$D:$CZ,27,FALSE)</f>
        <v>Secretaría General</v>
      </c>
      <c r="J215" s="15" t="s">
        <v>13</v>
      </c>
      <c r="K215" s="20">
        <v>6016258480</v>
      </c>
      <c r="L215" s="10" t="str">
        <f>VLOOKUP(B215,'[1]EJECUCIÓN 2026'!$D:$CZ,23,FALSE)</f>
        <v>Titulo profesional + titulo especializacion de 0 meses de experiencia profesional a 22 meses de experiencia profesional (Resolución 861 de 2025)</v>
      </c>
      <c r="M215" s="16" t="str">
        <f>VLOOKUP(B215,'[1]EJECUCIÓN 2026'!$D:$CZ,24,FALSE)</f>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
      <c r="N215" s="12">
        <f>VLOOKUP(B215,'[1]EJECUCIÓN 2026'!$D:$CZ,37,FALSE)</f>
        <v>6695000</v>
      </c>
      <c r="O215" s="11">
        <f>VLOOKUP(B215,'[1]EJECUCIÓN 2026'!$D:$CZ,31,FALSE)</f>
        <v>46041</v>
      </c>
      <c r="P215" s="11">
        <f>VLOOKUP(B215,'[1]EJECUCIÓN 2026'!$D:$CZ,32,FALSE)</f>
        <v>46043</v>
      </c>
      <c r="Q215" s="11">
        <f>VLOOKUP(B215,'[1]EJECUCIÓN 2026'!$D:$CZ,33,FALSE)</f>
        <v>46223</v>
      </c>
      <c r="R215" s="10" t="str">
        <f>VLOOKUP(B215,'[1]EJECUCIÓN 2026'!$D:$CZ,95,FALSE)</f>
        <v>En Ejecucion</v>
      </c>
      <c r="S215" s="13" t="str">
        <f>VLOOKUP(B215,'[1]EJECUCIÓN 2026'!$D:$CZ,94,FALSE)</f>
        <v>https://community.secop.gov.co/Public/Tendering/OpportunityDetail/Index?noticeUID=CO1.NTC.9620178&amp;isFromPublicArea=True&amp;isModal=true&amp;asPopupView=true</v>
      </c>
    </row>
    <row r="216" spans="2:19" ht="84" x14ac:dyDescent="0.2">
      <c r="B216" s="8" t="s">
        <v>229</v>
      </c>
      <c r="C216" s="17" t="str">
        <f>VLOOKUP(B216,'[1]EJECUCIÓN 2026'!$D:$CZ,3,FALSE)</f>
        <v>Contrato de Prestacion De Servicios Profesionales</v>
      </c>
      <c r="D216" s="9" t="str">
        <f>VLOOKUP(B216,'[1]EJECUCIÓN 2026'!$D:$CZ,5,FALSE)</f>
        <v>ARIEL HUMBERTO PINTO SANCHEZ
CEDIDO:
OSCAR ALEXANDER MESA MESA</v>
      </c>
      <c r="E216" s="10" t="str">
        <f>VLOOKUP(B216,'[1]EJECUCIÓN 2026'!$D:$CZ,18,FALSE)</f>
        <v>COLOMBIA</v>
      </c>
      <c r="F216" s="10" t="str">
        <f>VLOOKUP(B216,'[1]EJECUCIÓN 2026'!$D:$CZ,17,FALSE)</f>
        <v>AQUITANIA</v>
      </c>
      <c r="G216" s="10" t="str">
        <f>VLOOKUP(B216,'[1]EJECUCIÓN 2026'!$D:$CZ,15,FALSE)</f>
        <v>ABOGADO</v>
      </c>
      <c r="H216" s="10" t="s">
        <v>339</v>
      </c>
      <c r="I216" s="10" t="str">
        <f>VLOOKUP(B216,'[1]EJECUCIÓN 2026'!$D:$CZ,27,FALSE)</f>
        <v>Secretaría General</v>
      </c>
      <c r="J216" s="15" t="s">
        <v>13</v>
      </c>
      <c r="K216" s="20">
        <v>6016258480</v>
      </c>
      <c r="L216" s="10" t="str">
        <f>VLOOKUP(B216,'[1]EJECUCIÓN 2026'!$D:$CZ,23,FALSE)</f>
        <v>Titulo profesional + titulo especializacion de 22 meses de experiencia profesional a 32 meses de experiencia profesional (Resolución 861 de 2025)</v>
      </c>
      <c r="M216" s="16" t="str">
        <f>VLOOKUP(B216,'[1]EJECUCIÓN 2026'!$D:$CZ,24,FALSE)</f>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
      <c r="N216" s="12">
        <f>VLOOKUP(B216,'[1]EJECUCIÓN 2026'!$D:$CZ,37,FALSE)</f>
        <v>8000000</v>
      </c>
      <c r="O216" s="11">
        <f>VLOOKUP(B216,'[1]EJECUCIÓN 2026'!$D:$CZ,31,FALSE)</f>
        <v>46042</v>
      </c>
      <c r="P216" s="11">
        <f>VLOOKUP(B216,'[1]EJECUCIÓN 2026'!$D:$CZ,32,FALSE)</f>
        <v>46045</v>
      </c>
      <c r="Q216" s="11">
        <f>VLOOKUP(B216,'[1]EJECUCIÓN 2026'!$D:$CZ,33,FALSE)</f>
        <v>46225</v>
      </c>
      <c r="R216" s="10" t="str">
        <f>VLOOKUP(B216,'[1]EJECUCIÓN 2026'!$D:$CZ,95,FALSE)</f>
        <v>En Ejecucion</v>
      </c>
      <c r="S216" s="13" t="str">
        <f>VLOOKUP(B216,'[1]EJECUCIÓN 2026'!$D:$CZ,94,FALSE)</f>
        <v>https://community.secop.gov.co/Public/Tendering/OpportunityDetail/Index?noticeUID=CO1.NTC.9643875&amp;isFromPublicArea=True&amp;isModal=true&amp;asPopupView=true</v>
      </c>
    </row>
    <row r="217" spans="2:19" ht="60" x14ac:dyDescent="0.2">
      <c r="B217" s="8" t="s">
        <v>230</v>
      </c>
      <c r="C217" s="17" t="str">
        <f>VLOOKUP(B217,'[1]EJECUCIÓN 2026'!$D:$CZ,3,FALSE)</f>
        <v>Contrato de Prestacion De Servicios Profesionales</v>
      </c>
      <c r="D217" s="9" t="str">
        <f>VLOOKUP(B217,'[1]EJECUCIÓN 2026'!$D:$CZ,5,FALSE)</f>
        <v>ANGIE GINET VARGAS ROJAS</v>
      </c>
      <c r="E217" s="10" t="str">
        <f>VLOOKUP(B217,'[1]EJECUCIÓN 2026'!$D:$CZ,18,FALSE)</f>
        <v>COLOMBIA</v>
      </c>
      <c r="F217" s="10" t="str">
        <f>VLOOKUP(B217,'[1]EJECUCIÓN 2026'!$D:$CZ,17,FALSE)</f>
        <v>CAQUEZA</v>
      </c>
      <c r="G217" s="10" t="str">
        <f>VLOOKUP(B217,'[1]EJECUCIÓN 2026'!$D:$CZ,15,FALSE)</f>
        <v>LICENCIADO EN EDUCACION PREESCOLAR</v>
      </c>
      <c r="H217" s="10" t="s">
        <v>339</v>
      </c>
      <c r="I217" s="10" t="str">
        <f>VLOOKUP(B217,'[1]EJECUCIÓN 2026'!$D:$CZ,27,FALSE)</f>
        <v>Dirección de Talento Humano</v>
      </c>
      <c r="J217" s="15" t="s">
        <v>13</v>
      </c>
      <c r="K217" s="20">
        <v>6016258480</v>
      </c>
      <c r="L217" s="10" t="str">
        <f>VLOOKUP(B217,'[1]EJECUCIÓN 2026'!$D:$CZ,23,FALSE)</f>
        <v>Titulo profesional de 0 a 21 mas meses de experiencia profesional (Resolución 861 de 2025)</v>
      </c>
      <c r="M217" s="16" t="str">
        <f>VLOOKUP(B217,'[1]EJECUCIÓN 2026'!$D:$CZ,24,FALSE)</f>
        <v>El CONTRATISTA se obliga a prestar a la ENTIDAD, con plena autonomía, técnica y administrativa los servicios profesionales para brindar apoyo en los procesos de Gestión Estratégica de Talento Humano, orientados a la administración de la planta, trámites de vinculación y el flujo de información administrativa del personal.</v>
      </c>
      <c r="N217" s="12">
        <f>VLOOKUP(B217,'[1]EJECUCIÓN 2026'!$D:$CZ,37,FALSE)</f>
        <v>3713150</v>
      </c>
      <c r="O217" s="11">
        <f>VLOOKUP(B217,'[1]EJECUCIÓN 2026'!$D:$CZ,31,FALSE)</f>
        <v>46042</v>
      </c>
      <c r="P217" s="11">
        <f>VLOOKUP(B217,'[1]EJECUCIÓN 2026'!$D:$CZ,32,FALSE)</f>
        <v>46044</v>
      </c>
      <c r="Q217" s="11">
        <f>VLOOKUP(B217,'[1]EJECUCIÓN 2026'!$D:$CZ,33,FALSE)</f>
        <v>46224</v>
      </c>
      <c r="R217" s="10" t="str">
        <f>VLOOKUP(B217,'[1]EJECUCIÓN 2026'!$D:$CZ,95,FALSE)</f>
        <v>En Ejecucion</v>
      </c>
      <c r="S217" s="13" t="str">
        <f>VLOOKUP(B217,'[1]EJECUCIÓN 2026'!$D:$CZ,94,FALSE)</f>
        <v>https://community.secop.gov.co/Public/Tendering/OpportunityDetail/Index?noticeUID=CO1.NTC.9627556&amp;isFromPublicArea=True&amp;isModal=true&amp;asPopupView=true</v>
      </c>
    </row>
    <row r="218" spans="2:19" ht="96" x14ac:dyDescent="0.2">
      <c r="B218" s="8" t="s">
        <v>231</v>
      </c>
      <c r="C218" s="17" t="str">
        <f>VLOOKUP(B218,'[1]EJECUCIÓN 2026'!$D:$CZ,3,FALSE)</f>
        <v>Contrato de Prestacion De Servicios De Apoyo a La Gestion</v>
      </c>
      <c r="D218" s="9" t="str">
        <f>VLOOKUP(B218,'[1]EJECUCIÓN 2026'!$D:$CZ,5,FALSE)</f>
        <v>HELEN SHIRLEY ROJAS GORDILLO</v>
      </c>
      <c r="E218" s="10" t="str">
        <f>VLOOKUP(B218,'[1]EJECUCIÓN 2026'!$D:$CZ,18,FALSE)</f>
        <v>COLOMBIA</v>
      </c>
      <c r="F218" s="10" t="str">
        <f>VLOOKUP(B218,'[1]EJECUCIÓN 2026'!$D:$CZ,17,FALSE)</f>
        <v>BOGOTA D.C.</v>
      </c>
      <c r="G218" s="10" t="str">
        <f>VLOOKUP(B218,'[1]EJECUCIÓN 2026'!$D:$CZ,15,FALSE)</f>
        <v xml:space="preserve">5 SEMESTRE TECNOLOGO EN GESTION EMPRESARIAL	</v>
      </c>
      <c r="H218" s="10" t="s">
        <v>339</v>
      </c>
      <c r="I218" s="10" t="str">
        <f>VLOOKUP(B218,'[1]EJECUCIÓN 2026'!$D:$CZ,27,FALSE)</f>
        <v>Dirección de Talento Humano</v>
      </c>
      <c r="J218" s="15" t="s">
        <v>13</v>
      </c>
      <c r="K218" s="20">
        <v>6016258480</v>
      </c>
      <c r="L218" s="10" t="str">
        <f>VLOOKUP(B218,'[1]EJECUCIÓN 2026'!$D:$CZ,23,FALSE)</f>
        <v>Titulo de tecnologo de 13 o mas meses de experiencia laboral (tecnico o tecnologo) o 36 meses de experiencia laboral relacionada (bachiller) (Resolución 861 de 2025)</v>
      </c>
      <c r="M218" s="16" t="str">
        <f>VLOOKUP(B218,'[1]EJECUCIÓN 2026'!$D:$CZ,24,FALSE)</f>
        <v>El CONTRATISTA se obliga a prestar a la ENTIDAD, con plena autonomía, técnica y administrativa los servicios de apoyo a la gestión a la Dirección de Talento Humano del Ministerio de Ciencia, Tecnología e Innovación, para apoyar los trámites administrativos a cargo de la Dirección con el fin de dar cumplimiento a sus objetivos y a los de la Entidad, de conformidad con el proceso y los procedimientos definidos por el Ministerio y las normas que regulan la materia.</v>
      </c>
      <c r="N218" s="12">
        <f>VLOOKUP(B218,'[1]EJECUCIÓN 2026'!$D:$CZ,37,FALSE)</f>
        <v>3176668</v>
      </c>
      <c r="O218" s="11">
        <f>VLOOKUP(B218,'[1]EJECUCIÓN 2026'!$D:$CZ,31,FALSE)</f>
        <v>46042</v>
      </c>
      <c r="P218" s="11">
        <f>VLOOKUP(B218,'[1]EJECUCIÓN 2026'!$D:$CZ,32,FALSE)</f>
        <v>46043</v>
      </c>
      <c r="Q218" s="11">
        <f>VLOOKUP(B218,'[1]EJECUCIÓN 2026'!$D:$CZ,33,FALSE)</f>
        <v>46223</v>
      </c>
      <c r="R218" s="10" t="str">
        <f>VLOOKUP(B218,'[1]EJECUCIÓN 2026'!$D:$CZ,95,FALSE)</f>
        <v>En Ejecucion</v>
      </c>
      <c r="S218" s="13" t="str">
        <f>VLOOKUP(B218,'[1]EJECUCIÓN 2026'!$D:$CZ,94,FALSE)</f>
        <v>https://community.secop.gov.co/Public/Tendering/OpportunityDetail/Index?noticeUID=CO1.NTC.9627772&amp;isFromPublicArea=True&amp;isModal=true&amp;asPopupView=true</v>
      </c>
    </row>
    <row r="219" spans="2:19" ht="60" x14ac:dyDescent="0.2">
      <c r="B219" s="8" t="s">
        <v>232</v>
      </c>
      <c r="C219" s="17" t="str">
        <f>VLOOKUP(B219,'[1]EJECUCIÓN 2026'!$D:$CZ,3,FALSE)</f>
        <v>Contrato de Prestacion De Servicios De Apoyo a La Gestion</v>
      </c>
      <c r="D219" s="9" t="str">
        <f>VLOOKUP(B219,'[1]EJECUCIÓN 2026'!$D:$CZ,5,FALSE)</f>
        <v>ANTONIO MARIO VASQUEZ PATIÑO</v>
      </c>
      <c r="E219" s="10" t="str">
        <f>VLOOKUP(B219,'[1]EJECUCIÓN 2026'!$D:$CZ,18,FALSE)</f>
        <v>COLOMBIA</v>
      </c>
      <c r="F219" s="10" t="str">
        <f>VLOOKUP(B219,'[1]EJECUCIÓN 2026'!$D:$CZ,17,FALSE)</f>
        <v>CARTAGENA DE INDIAS</v>
      </c>
      <c r="G219" s="10" t="str">
        <f>VLOOKUP(B219,'[1]EJECUCIÓN 2026'!$D:$CZ,15,FALSE)</f>
        <v xml:space="preserve">TECNOLOGO EN INDUSTRIAL	</v>
      </c>
      <c r="H219" s="10" t="s">
        <v>339</v>
      </c>
      <c r="I219" s="10" t="str">
        <f>VLOOKUP(B219,'[1]EJECUCIÓN 2026'!$D:$CZ,27,FALSE)</f>
        <v>Dirección Administrativa y Financiera</v>
      </c>
      <c r="J219" s="15" t="s">
        <v>13</v>
      </c>
      <c r="K219" s="20">
        <v>6016258480</v>
      </c>
      <c r="L219" s="10" t="str">
        <f>VLOOKUP(B219,'[1]EJECUCIÓN 2026'!$D:$CZ,23,FALSE)</f>
        <v>Titulo de tecnico de 0 a 12 meses de experiencia laboral (tecnico o tecnologo) o 24 meses de experiencia laboral relacionada (bachiller) (Resolución 861 de 2025)</v>
      </c>
      <c r="M219" s="16" t="str">
        <f>VLOOKUP(B219,'[1]EJECUCIÓN 2026'!$D:$CZ,24,FALSE)</f>
        <v>El/La CONTRATISTA se obliga a prestar a la ENTIDAD, con plena autonomía, técnica y administrativa, los servicios de apoyo a la gestión, para desarrollar actividades orientadas a la implementación de lineamientos para la organización de los archivos institucionales conforme a las disposiciones normativas definidas para tal fin.</v>
      </c>
      <c r="N219" s="12">
        <f>VLOOKUP(B219,'[1]EJECUCIÓN 2026'!$D:$CZ,37,FALSE)</f>
        <v>2964382</v>
      </c>
      <c r="O219" s="11">
        <f>VLOOKUP(B219,'[1]EJECUCIÓN 2026'!$D:$CZ,31,FALSE)</f>
        <v>46042</v>
      </c>
      <c r="P219" s="11">
        <f>VLOOKUP(B219,'[1]EJECUCIÓN 2026'!$D:$CZ,32,FALSE)</f>
        <v>46043</v>
      </c>
      <c r="Q219" s="11">
        <f>VLOOKUP(B219,'[1]EJECUCIÓN 2026'!$D:$CZ,33,FALSE)</f>
        <v>46223</v>
      </c>
      <c r="R219" s="10" t="str">
        <f>VLOOKUP(B219,'[1]EJECUCIÓN 2026'!$D:$CZ,95,FALSE)</f>
        <v>En Ejecucion</v>
      </c>
      <c r="S219" s="13" t="str">
        <f>VLOOKUP(B219,'[1]EJECUCIÓN 2026'!$D:$CZ,94,FALSE)</f>
        <v>https://community.secop.gov.co/Public/Tendering/OpportunityDetail/Index?noticeUID=CO1.NTC.9627367&amp;isFromPublicArea=True&amp;isModal=true&amp;asPopupView=true</v>
      </c>
    </row>
    <row r="220" spans="2:19" ht="132" x14ac:dyDescent="0.2">
      <c r="B220" s="8" t="s">
        <v>233</v>
      </c>
      <c r="C220" s="17" t="str">
        <f>VLOOKUP(B220,'[1]EJECUCIÓN 2026'!$D:$CZ,3,FALSE)</f>
        <v>Contrato de Prestacion De Servicios Profesionales</v>
      </c>
      <c r="D220" s="9" t="str">
        <f>VLOOKUP(B220,'[1]EJECUCIÓN 2026'!$D:$CZ,5,FALSE)</f>
        <v>LEIDY JOHANA CASTILLO BETANCUR
CEDIDO A:
LEIDY CAROLINA TORRES MARTINEZ</v>
      </c>
      <c r="E220" s="10" t="str">
        <f>VLOOKUP(B220,'[1]EJECUCIÓN 2026'!$D:$CZ,18,FALSE)</f>
        <v>COLOMBIA</v>
      </c>
      <c r="F220" s="10" t="str">
        <f>VLOOKUP(B220,'[1]EJECUCIÓN 2026'!$D:$CZ,17,FALSE)</f>
        <v>IBAGUE</v>
      </c>
      <c r="G220" s="10" t="str">
        <f>VLOOKUP(B220,'[1]EJECUCIÓN 2026'!$D:$CZ,15,FALSE)</f>
        <v>ABOGADO</v>
      </c>
      <c r="H220" s="10" t="s">
        <v>339</v>
      </c>
      <c r="I220" s="10" t="str">
        <f>VLOOKUP(B220,'[1]EJECUCIÓN 2026'!$D:$CZ,27,FALSE)</f>
        <v>Secretaría General</v>
      </c>
      <c r="J220" s="15" t="s">
        <v>13</v>
      </c>
      <c r="K220" s="20">
        <v>6016258480</v>
      </c>
      <c r="L220" s="10" t="str">
        <f>VLOOKUP(B220,'[1]EJECUCIÓN 2026'!$D:$CZ,23,FALSE)</f>
        <v>Titulo profesional de 0 a 21 mas meses de experiencia profesional (Resolución 861 de 2025)</v>
      </c>
      <c r="M220" s="16" t="str">
        <f>VLOOKUP(B220,'[1]EJECUCIÓN 2026'!$D:$CZ,24,FALSE)</f>
        <v>El CONTRATISTA se obliga a prestar a la ENTIDAD, con plena autonomía, técnica y administrativa, los servicios profesionales a la Secretaría General del Ministerio de Ciencia, Tecnología e Innovación, en el proceso de orientación y servicio a la ciudadanía a través de los diferentes canales de atención dispuestos por la entidad, así como el trámite oportuno, radicación de las peticiones, quejas, reclamos, denuncias y sugerencias allegadas por los grupos de interés y de valor y gestión de calidad en el proceso, acorde con los procesos,
procedimientos definidos, las normas y políticas que regulan la materia.</v>
      </c>
      <c r="N220" s="12">
        <f>VLOOKUP(B220,'[1]EJECUCIÓN 2026'!$D:$CZ,37,FALSE)</f>
        <v>4300000</v>
      </c>
      <c r="O220" s="11">
        <f>VLOOKUP(B220,'[1]EJECUCIÓN 2026'!$D:$CZ,31,FALSE)</f>
        <v>46043</v>
      </c>
      <c r="P220" s="11">
        <f>VLOOKUP(B220,'[1]EJECUCIÓN 2026'!$D:$CZ,32,FALSE)</f>
        <v>46044</v>
      </c>
      <c r="Q220" s="11">
        <f>VLOOKUP(B220,'[1]EJECUCIÓN 2026'!$D:$CZ,33,FALSE)</f>
        <v>46224</v>
      </c>
      <c r="R220" s="10" t="str">
        <f>VLOOKUP(B220,'[1]EJECUCIÓN 2026'!$D:$CZ,95,FALSE)</f>
        <v>En Ejecucion</v>
      </c>
      <c r="S220" s="13" t="str">
        <f>VLOOKUP(B220,'[1]EJECUCIÓN 2026'!$D:$CZ,94,FALSE)</f>
        <v>https://community.secop.gov.co/Public/Tendering/OpportunityDetail/Index?noticeUID=CO1.NTC.9662517&amp;isFromPublicArea=True&amp;isModal=true&amp;asPopupView=true</v>
      </c>
    </row>
    <row r="221" spans="2:19" ht="84" x14ac:dyDescent="0.2">
      <c r="B221" s="8" t="s">
        <v>234</v>
      </c>
      <c r="C221" s="17" t="str">
        <f>VLOOKUP(B221,'[1]EJECUCIÓN 2026'!$D:$CZ,3,FALSE)</f>
        <v>Contrato de Prestacion De Servicios Profesionales</v>
      </c>
      <c r="D221" s="9" t="str">
        <f>VLOOKUP(B221,'[1]EJECUCIÓN 2026'!$D:$CZ,5,FALSE)</f>
        <v>HECTOR CAMILO TRIVIÑO LEAL</v>
      </c>
      <c r="E221" s="10" t="str">
        <f>VLOOKUP(B221,'[1]EJECUCIÓN 2026'!$D:$CZ,18,FALSE)</f>
        <v>COLOMBIA</v>
      </c>
      <c r="F221" s="10" t="str">
        <f>VLOOKUP(B221,'[1]EJECUCIÓN 2026'!$D:$CZ,17,FALSE)</f>
        <v>BOGOTA D.C.</v>
      </c>
      <c r="G221" s="10" t="str">
        <f>VLOOKUP(B221,'[1]EJECUCIÓN 2026'!$D:$CZ,15,FALSE)</f>
        <v>ECONOMISTA
ADMINISTRADOR DE NEGOCIOS</v>
      </c>
      <c r="H221" s="10" t="s">
        <v>339</v>
      </c>
      <c r="I221" s="10" t="str">
        <f>VLOOKUP(B221,'[1]EJECUCIÓN 2026'!$D:$CZ,27,FALSE)</f>
        <v>Viceministerio de Talento y Apropiación Social del Conocimiento</v>
      </c>
      <c r="J221" s="15" t="s">
        <v>13</v>
      </c>
      <c r="K221" s="20">
        <v>6016258480</v>
      </c>
      <c r="L221" s="10" t="str">
        <f>VLOOKUP(B221,'[1]EJECUCIÓN 2026'!$D:$CZ,23,FALSE)</f>
        <v>Titulo profesional + titulo especializacion de 33 o mas meses de experiencia profesional (Resolución 861 de 2025)</v>
      </c>
      <c r="M221" s="16" t="str">
        <f>VLOOKUP(B221,'[1]EJECUCIÓN 2026'!$D:$CZ,24,FALSE)</f>
        <v>Prestar servicios profesionales a la entidad, con plena autonomía técnica y administrativa, para brindar apoyo, acompañamiento y soporte al Viceministerio de Talento y Apropiación Social del Conocimiento en la gestión financiera, el seguimiento y la ejecución del presupuesto, contribuyendo al cumplimiento eficiente de los programas y proyectos de Ciencia, Tecnología e Innovación CTeI, así como a la optimización de los recursos asignados al Viceministerio.</v>
      </c>
      <c r="N221" s="12">
        <f>VLOOKUP(B221,'[1]EJECUCIÓN 2026'!$D:$CZ,37,FALSE)</f>
        <v>9270000</v>
      </c>
      <c r="O221" s="11">
        <f>VLOOKUP(B221,'[1]EJECUCIÓN 2026'!$D:$CZ,31,FALSE)</f>
        <v>46043</v>
      </c>
      <c r="P221" s="11">
        <f>VLOOKUP(B221,'[1]EJECUCIÓN 2026'!$D:$CZ,32,FALSE)</f>
        <v>46044</v>
      </c>
      <c r="Q221" s="11">
        <f>VLOOKUP(B221,'[1]EJECUCIÓN 2026'!$D:$CZ,33,FALSE)</f>
        <v>46224</v>
      </c>
      <c r="R221" s="10" t="str">
        <f>VLOOKUP(B221,'[1]EJECUCIÓN 2026'!$D:$CZ,95,FALSE)</f>
        <v>En Ejecucion</v>
      </c>
      <c r="S221" s="13" t="str">
        <f>VLOOKUP(B221,'[1]EJECUCIÓN 2026'!$D:$CZ,94,FALSE)</f>
        <v>https://community.secop.gov.co/Public/Tendering/OpportunityDetail/Index?noticeUID=CO1.NTC.9670550&amp;isFromPublicArea=True&amp;isModal=true&amp;asPopupView=true</v>
      </c>
    </row>
    <row r="222" spans="2:19" ht="120" x14ac:dyDescent="0.2">
      <c r="B222" s="8" t="s">
        <v>235</v>
      </c>
      <c r="C222" s="17" t="str">
        <f>VLOOKUP(B222,'[1]EJECUCIÓN 2026'!$D:$CZ,3,FALSE)</f>
        <v>Contrato de Prestacion De Servicios Profesionales</v>
      </c>
      <c r="D222" s="9" t="str">
        <f>VLOOKUP(B222,'[1]EJECUCIÓN 2026'!$D:$CZ,5,FALSE)</f>
        <v>JONATHAN STEVEN GARCIA URIBE
CEDIDO A:
RICARDO SANCHEZ ORTIZ</v>
      </c>
      <c r="E222" s="10" t="str">
        <f>VLOOKUP(B222,'[1]EJECUCIÓN 2026'!$D:$CZ,18,FALSE)</f>
        <v>COLOMBIA</v>
      </c>
      <c r="F222" s="10" t="str">
        <f>VLOOKUP(B222,'[1]EJECUCIÓN 2026'!$D:$CZ,17,FALSE)</f>
        <v>ACACIAS</v>
      </c>
      <c r="G222" s="10" t="str">
        <f>VLOOKUP(B222,'[1]EJECUCIÓN 2026'!$D:$CZ,15,FALSE)</f>
        <v>ADMINISTRADOR EN SALUD OCUPACIONAL</v>
      </c>
      <c r="H222" s="10" t="s">
        <v>339</v>
      </c>
      <c r="I222" s="10" t="str">
        <f>VLOOKUP(B222,'[1]EJECUCIÓN 2026'!$D:$CZ,27,FALSE)</f>
        <v>Dirección de Talento Humano</v>
      </c>
      <c r="J222" s="15" t="s">
        <v>13</v>
      </c>
      <c r="K222" s="20">
        <v>6016258480</v>
      </c>
      <c r="L222" s="10" t="str">
        <f>VLOOKUP(B222,'[1]EJECUCIÓN 2026'!$D:$CZ,23,FALSE)</f>
        <v>Titulo profesional + titulo especializacion de 22 meses de experiencia profesional a 32 meses de experiencia profesional (Resolución 861 de 2025)</v>
      </c>
      <c r="M222" s="16" t="str">
        <f>VLOOKUP(B222,'[1]EJECUCIÓN 2026'!$D:$CZ,24,FALSE)</f>
        <v>El CONTRATISTA se compromete a prestar a la ENTIDAD, con plena autonomía técnica y administrativa, los servicios profesionales especializados a la Dirección de Talento Humano brindando soporte en la gestión estratégica del Sistema de Seguridad y Salud en el Trabajo (SG-SST) del Ministerio, mediante la planeación, ejecución y evaluación de programas y proyectos orientados a la prevención de riesgos, la promoción del bienestar laboral y la consolidación de un entorno organizacional seguro y saludable, en concordancia con los objetivos
institucionales y la normativa vigente.</v>
      </c>
      <c r="N222" s="12">
        <f>VLOOKUP(B222,'[1]EJECUCIÓN 2026'!$D:$CZ,37,FALSE)</f>
        <v>7000000</v>
      </c>
      <c r="O222" s="11">
        <f>VLOOKUP(B222,'[1]EJECUCIÓN 2026'!$D:$CZ,31,FALSE)</f>
        <v>46042</v>
      </c>
      <c r="P222" s="11">
        <f>VLOOKUP(B222,'[1]EJECUCIÓN 2026'!$D:$CZ,32,FALSE)</f>
        <v>46043</v>
      </c>
      <c r="Q222" s="11">
        <f>VLOOKUP(B222,'[1]EJECUCIÓN 2026'!$D:$CZ,33,FALSE)</f>
        <v>46223</v>
      </c>
      <c r="R222" s="10" t="str">
        <f>VLOOKUP(B222,'[1]EJECUCIÓN 2026'!$D:$CZ,95,FALSE)</f>
        <v>En Ejecucion</v>
      </c>
      <c r="S222" s="13" t="str">
        <f>VLOOKUP(B222,'[1]EJECUCIÓN 2026'!$D:$CZ,94,FALSE)</f>
        <v>https://community.secop.gov.co/Public/Tendering/OpportunityDetail/Index?noticeUID=CO1.NTC.9641463&amp;isFromPublicArea=True&amp;isModal=true&amp;asPopupView=true</v>
      </c>
    </row>
    <row r="223" spans="2:19" ht="72" x14ac:dyDescent="0.2">
      <c r="B223" s="8" t="s">
        <v>236</v>
      </c>
      <c r="C223" s="17" t="str">
        <f>VLOOKUP(B223,'[1]EJECUCIÓN 2026'!$D:$CZ,3,FALSE)</f>
        <v>Contrato de Prestacion De Servicios Profesionales</v>
      </c>
      <c r="D223" s="9" t="str">
        <f>VLOOKUP(B223,'[1]EJECUCIÓN 2026'!$D:$CZ,5,FALSE)</f>
        <v>ANGY LEONOR PRIETO CORREDOR</v>
      </c>
      <c r="E223" s="10" t="str">
        <f>VLOOKUP(B223,'[1]EJECUCIÓN 2026'!$D:$CZ,18,FALSE)</f>
        <v>COLOMBIA</v>
      </c>
      <c r="F223" s="10" t="str">
        <f>VLOOKUP(B223,'[1]EJECUCIÓN 2026'!$D:$CZ,17,FALSE)</f>
        <v>SOGAMOSO</v>
      </c>
      <c r="G223" s="10" t="str">
        <f>VLOOKUP(B223,'[1]EJECUCIÓN 2026'!$D:$CZ,15,FALSE)</f>
        <v>ADMINISTRADOR (A) DE EMPRESAS</v>
      </c>
      <c r="H223" s="10" t="s">
        <v>339</v>
      </c>
      <c r="I223" s="10" t="str">
        <f>VLOOKUP(B223,'[1]EJECUCIÓN 2026'!$D:$CZ,27,FALSE)</f>
        <v>Dirección de Capacidades y Apropiación del Conocimiento</v>
      </c>
      <c r="J223" s="15" t="s">
        <v>13</v>
      </c>
      <c r="K223" s="20">
        <v>6016258480</v>
      </c>
      <c r="L223" s="10" t="str">
        <f>VLOOKUP(B223,'[1]EJECUCIÓN 2026'!$D:$CZ,23,FALSE)</f>
        <v>Titulo profesional + titulo especializacion de 0 meses de experiencia profesional a 22 meses de experiencia profesional (Resolución 861 de 2025)</v>
      </c>
      <c r="M223" s="16" t="str">
        <f>VLOOKUP(B223,'[1]EJECUCIÓN 2026'!$D:$CZ,24,FALSE)</f>
        <v>El CONTRATISTA se obliga a prestar a LA ENTIDAD, con plena autonomía técnica y administrativa los servicios profesionales especializados para apoyar las iniciativas y proyectos liderados por la Dirección de Capacidades y Apropiación del Conocimiento, que aporten a la implementación de la política pública en ciencia, tecnología e innovación.</v>
      </c>
      <c r="N223" s="12">
        <f>VLOOKUP(B223,'[1]EJECUCIÓN 2026'!$D:$CZ,37,FALSE)</f>
        <v>6500000</v>
      </c>
      <c r="O223" s="11">
        <f>VLOOKUP(B223,'[1]EJECUCIÓN 2026'!$D:$CZ,31,FALSE)</f>
        <v>46042</v>
      </c>
      <c r="P223" s="11">
        <f>VLOOKUP(B223,'[1]EJECUCIÓN 2026'!$D:$CZ,32,FALSE)</f>
        <v>46045</v>
      </c>
      <c r="Q223" s="11">
        <f>VLOOKUP(B223,'[1]EJECUCIÓN 2026'!$D:$CZ,33,FALSE)</f>
        <v>46225</v>
      </c>
      <c r="R223" s="10" t="str">
        <f>VLOOKUP(B223,'[1]EJECUCIÓN 2026'!$D:$CZ,95,FALSE)</f>
        <v>En Ejecucion</v>
      </c>
      <c r="S223" s="13" t="str">
        <f>VLOOKUP(B223,'[1]EJECUCIÓN 2026'!$D:$CZ,94,FALSE)</f>
        <v>https://community.secop.gov.co/Public/Tendering/OpportunityDetail/Index?noticeUID=CO1.NTC.9639017&amp;isFromPublicArea=True&amp;isModal=true&amp;asPopupView=true</v>
      </c>
    </row>
    <row r="224" spans="2:19" ht="120" x14ac:dyDescent="0.2">
      <c r="B224" s="8" t="s">
        <v>237</v>
      </c>
      <c r="C224" s="17" t="str">
        <f>VLOOKUP(B224,'[1]EJECUCIÓN 2026'!$D:$CZ,3,FALSE)</f>
        <v>Contrato de Prestacion De Servicios Profesionales</v>
      </c>
      <c r="D224" s="9" t="str">
        <f>VLOOKUP(B224,'[1]EJECUCIÓN 2026'!$D:$CZ,5,FALSE)</f>
        <v>SHARON GONZALEZ CARDENAS</v>
      </c>
      <c r="E224" s="10" t="str">
        <f>VLOOKUP(B224,'[1]EJECUCIÓN 2026'!$D:$CZ,18,FALSE)</f>
        <v>COLOMBIA</v>
      </c>
      <c r="F224" s="10" t="str">
        <f>VLOOKUP(B224,'[1]EJECUCIÓN 2026'!$D:$CZ,17,FALSE)</f>
        <v>BOGOTA D.C.</v>
      </c>
      <c r="G224" s="10" t="str">
        <f>VLOOKUP(B224,'[1]EJECUCIÓN 2026'!$D:$CZ,15,FALSE)</f>
        <v>PROFESIONAL EN RELACIONES INTERNACIONALES</v>
      </c>
      <c r="H224" s="10" t="s">
        <v>339</v>
      </c>
      <c r="I224" s="10" t="str">
        <f>VLOOKUP(B224,'[1]EJECUCIÓN 2026'!$D:$CZ,27,FALSE)</f>
        <v>Despacho del Ministro</v>
      </c>
      <c r="J224" s="15" t="s">
        <v>13</v>
      </c>
      <c r="K224" s="20">
        <v>6016258480</v>
      </c>
      <c r="L224" s="10" t="str">
        <f>VLOOKUP(B224,'[1]EJECUCIÓN 2026'!$D:$CZ,23,FALSE)</f>
        <v>Titulo profesional + titulo especializacion de 22 meses de experiencia profesional a 32 meses de experiencia profesional (Resolución 861 de 2025)</v>
      </c>
      <c r="M224" s="16" t="str">
        <f>VLOOKUP(B224,'[1]EJECUCIÓN 2026'!$D:$CZ,24,FALSE)</f>
        <v>El CONTRATISTA se obliga prestar a la Entidad, con plena autonomía, técnica y administrativa los servicios profesionales especializados al Despacho del Ministerio de Ciencia, Tecnología e Innovación para apoyar el análisis, articulación y consolidación de insumos estratégicos orientados al fortalecimiento de la cooperación internacional en Ciencia, Tecnología e Innovación con países de América contribuyendo a la integración de prioridades regionales y al alineamiento de dichas iniciativas con los objetivos del Ministerio de Ciencia, Tecnología e
Innovación.</v>
      </c>
      <c r="N224" s="12">
        <f>VLOOKUP(B224,'[1]EJECUCIÓN 2026'!$D:$CZ,37,FALSE)</f>
        <v>7600000</v>
      </c>
      <c r="O224" s="11">
        <f>VLOOKUP(B224,'[1]EJECUCIÓN 2026'!$D:$CZ,31,FALSE)</f>
        <v>46042</v>
      </c>
      <c r="P224" s="11">
        <f>VLOOKUP(B224,'[1]EJECUCIÓN 2026'!$D:$CZ,32,FALSE)</f>
        <v>46044</v>
      </c>
      <c r="Q224" s="11">
        <f>VLOOKUP(B224,'[1]EJECUCIÓN 2026'!$D:$CZ,33,FALSE)</f>
        <v>46224</v>
      </c>
      <c r="R224" s="10" t="str">
        <f>VLOOKUP(B224,'[1]EJECUCIÓN 2026'!$D:$CZ,95,FALSE)</f>
        <v>En Ejecucion</v>
      </c>
      <c r="S224" s="13" t="str">
        <f>VLOOKUP(B224,'[1]EJECUCIÓN 2026'!$D:$CZ,94,FALSE)</f>
        <v>https://community.secop.gov.co/Public/Tendering/OpportunityDetail/Index?noticeUID=CO1.NTC.9649417&amp;isFromPublicArea=True&amp;isModal=true&amp;asPopupView=true</v>
      </c>
    </row>
    <row r="225" spans="2:19" ht="96" x14ac:dyDescent="0.2">
      <c r="B225" s="8" t="s">
        <v>238</v>
      </c>
      <c r="C225" s="17" t="str">
        <f>VLOOKUP(B225,'[1]EJECUCIÓN 2026'!$D:$CZ,3,FALSE)</f>
        <v>Contrato de Prestacion De Servicios Profesionales</v>
      </c>
      <c r="D225" s="9" t="str">
        <f>VLOOKUP(B225,'[1]EJECUCIÓN 2026'!$D:$CZ,5,FALSE)</f>
        <v>JULISSA BLANCO PALACIO</v>
      </c>
      <c r="E225" s="10" t="str">
        <f>VLOOKUP(B225,'[1]EJECUCIÓN 2026'!$D:$CZ,18,FALSE)</f>
        <v>COLOMBIA</v>
      </c>
      <c r="F225" s="10" t="str">
        <f>VLOOKUP(B225,'[1]EJECUCIÓN 2026'!$D:$CZ,17,FALSE)</f>
        <v>BARRANQUILLA</v>
      </c>
      <c r="G225" s="10" t="str">
        <f>VLOOKUP(B225,'[1]EJECUCIÓN 2026'!$D:$CZ,15,FALSE)</f>
        <v>ABOGADO</v>
      </c>
      <c r="H225" s="10" t="s">
        <v>339</v>
      </c>
      <c r="I225" s="10" t="str">
        <f>VLOOKUP(B225,'[1]EJECUCIÓN 2026'!$D:$CZ,27,FALSE)</f>
        <v>Despacho del Ministro</v>
      </c>
      <c r="J225" s="15" t="s">
        <v>13</v>
      </c>
      <c r="K225" s="20">
        <v>6016258480</v>
      </c>
      <c r="L225" s="10" t="str">
        <f>VLOOKUP(B225,'[1]EJECUCIÓN 2026'!$D:$CZ,23,FALSE)</f>
        <v>Titulo profesional + titulo especializacion de 0 meses de experiencia profesional a 22 meses de experiencia profesional (Resolución 861 de 2025)</v>
      </c>
      <c r="M225" s="16" t="str">
        <f>VLOOKUP(B225,'[1]EJECUCIÓN 2026'!$D:$CZ,24,FALSE)</f>
        <v>El CONTRATISTA se obliga prestar a la Entidad, con plena autonomía, técnica y administrativa los servicios profesionales especializados al Despacho del Ministerio de Ciencia, Tecnología e Innovación en escenarios multilaterales, para apoyar la elaboración de insumos estratégicos, conceptuales y de coordinación interinstitucional que contribuyan al posicionamiento del Ministerio en organismos, mecanismos y foros multilaterales relacionados con la Ciencia, la Tecnología y la Innovación|</v>
      </c>
      <c r="N225" s="12">
        <f>VLOOKUP(B225,'[1]EJECUCIÓN 2026'!$D:$CZ,37,FALSE)</f>
        <v>6500000</v>
      </c>
      <c r="O225" s="11">
        <f>VLOOKUP(B225,'[1]EJECUCIÓN 2026'!$D:$CZ,31,FALSE)</f>
        <v>46042</v>
      </c>
      <c r="P225" s="11">
        <f>VLOOKUP(B225,'[1]EJECUCIÓN 2026'!$D:$CZ,32,FALSE)</f>
        <v>46044</v>
      </c>
      <c r="Q225" s="11">
        <f>VLOOKUP(B225,'[1]EJECUCIÓN 2026'!$D:$CZ,33,FALSE)</f>
        <v>46224</v>
      </c>
      <c r="R225" s="10" t="str">
        <f>VLOOKUP(B225,'[1]EJECUCIÓN 2026'!$D:$CZ,95,FALSE)</f>
        <v>En Ejecucion</v>
      </c>
      <c r="S225" s="13" t="str">
        <f>VLOOKUP(B225,'[1]EJECUCIÓN 2026'!$D:$CZ,94,FALSE)</f>
        <v>https://community.secop.gov.co/Public/Tendering/OpportunityDetail/Index?noticeUID=CO1.NTC.9648455&amp;isFromPublicArea=True&amp;isModal=true&amp;asPopupView=true</v>
      </c>
    </row>
    <row r="226" spans="2:19" ht="72" x14ac:dyDescent="0.2">
      <c r="B226" s="8" t="s">
        <v>239</v>
      </c>
      <c r="C226" s="17" t="str">
        <f>VLOOKUP(B226,'[1]EJECUCIÓN 2026'!$D:$CZ,3,FALSE)</f>
        <v>Contrato de Prestacion De Servicios Profesionales</v>
      </c>
      <c r="D226" s="9" t="str">
        <f>VLOOKUP(B226,'[1]EJECUCIÓN 2026'!$D:$CZ,5,FALSE)</f>
        <v>LEIDY ALEJANDRA PEREZ LEON</v>
      </c>
      <c r="E226" s="10" t="str">
        <f>VLOOKUP(B226,'[1]EJECUCIÓN 2026'!$D:$CZ,18,FALSE)</f>
        <v>COLOMBIA</v>
      </c>
      <c r="F226" s="10" t="str">
        <f>VLOOKUP(B226,'[1]EJECUCIÓN 2026'!$D:$CZ,17,FALSE)</f>
        <v>BOGOTA D.C.</v>
      </c>
      <c r="G226" s="10" t="str">
        <f>VLOOKUP(B226,'[1]EJECUCIÓN 2026'!$D:$CZ,15,FALSE)</f>
        <v>ABOGADO</v>
      </c>
      <c r="H226" s="10" t="s">
        <v>339</v>
      </c>
      <c r="I226" s="10" t="str">
        <f>VLOOKUP(B226,'[1]EJECUCIÓN 2026'!$D:$CZ,27,FALSE)</f>
        <v>Dirección de Capacidades y Apropiación del Conocimiento</v>
      </c>
      <c r="J226" s="15" t="s">
        <v>13</v>
      </c>
      <c r="K226" s="20">
        <v>6016258480</v>
      </c>
      <c r="L226" s="10" t="str">
        <f>VLOOKUP(B226,'[1]EJECUCIÓN 2026'!$D:$CZ,23,FALSE)</f>
        <v>Titulo profesional + titulo especializacion de 0 meses de experiencia profesional a 22 meses de experiencia profesional (Resolución 861 de 2025)</v>
      </c>
      <c r="M226" s="16" t="str">
        <f>VLOOKUP(B226,'[1]EJECUCIÓN 2026'!$D:$CZ,24,FALSE)</f>
        <v>El CONTRATISTA se obliga a prestar a LA ENTIDAD, con plena autonomía técnica y administrativa los servicios profesionales especializados, para apoyar jurídicamente a la Dirección de Capacidades y Apropiación del Conocimiento en los asuntos que le sean asignados conforme con las funciones atribuidas en el marco de las competencias de la dirección.</v>
      </c>
      <c r="N226" s="12">
        <f>VLOOKUP(B226,'[1]EJECUCIÓN 2026'!$D:$CZ,37,FALSE)</f>
        <v>6500000</v>
      </c>
      <c r="O226" s="11">
        <f>VLOOKUP(B226,'[1]EJECUCIÓN 2026'!$D:$CZ,31,FALSE)</f>
        <v>46042</v>
      </c>
      <c r="P226" s="11">
        <f>VLOOKUP(B226,'[1]EJECUCIÓN 2026'!$D:$CZ,32,FALSE)</f>
        <v>46043</v>
      </c>
      <c r="Q226" s="11">
        <f>VLOOKUP(B226,'[1]EJECUCIÓN 2026'!$D:$CZ,33,FALSE)</f>
        <v>46223</v>
      </c>
      <c r="R226" s="10" t="str">
        <f>VLOOKUP(B226,'[1]EJECUCIÓN 2026'!$D:$CZ,95,FALSE)</f>
        <v>En Ejecucion</v>
      </c>
      <c r="S226" s="13" t="str">
        <f>VLOOKUP(B226,'[1]EJECUCIÓN 2026'!$D:$CZ,94,FALSE)</f>
        <v>https://community.secop.gov.co/Public/Tendering/OpportunityDetail/Index?noticeUID=CO1.NTC.9644478&amp;isFromPublicArea=True&amp;isModal=true&amp;asPopupView=true</v>
      </c>
    </row>
    <row r="227" spans="2:19" ht="72" x14ac:dyDescent="0.2">
      <c r="B227" s="8" t="s">
        <v>240</v>
      </c>
      <c r="C227" s="17" t="str">
        <f>VLOOKUP(B227,'[1]EJECUCIÓN 2026'!$D:$CZ,3,FALSE)</f>
        <v>Contrato de Prestacion De Servicios Profesionales</v>
      </c>
      <c r="D227" s="9" t="str">
        <f>VLOOKUP(B227,'[1]EJECUCIÓN 2026'!$D:$CZ,5,FALSE)</f>
        <v>HARRYSSON STEVEN NIÑO OLIVEROS
CEDIDO A:
DIEGO IVAN PALACIOS DONCEL</v>
      </c>
      <c r="E227" s="10" t="str">
        <f>VLOOKUP(B227,'[1]EJECUCIÓN 2026'!$D:$CZ,18,FALSE)</f>
        <v>COLOMBIA</v>
      </c>
      <c r="F227" s="10" t="str">
        <f>VLOOKUP(B227,'[1]EJECUCIÓN 2026'!$D:$CZ,17,FALSE)</f>
        <v>BOGOTA D.C.</v>
      </c>
      <c r="G227" s="10" t="str">
        <f>VLOOKUP(B227,'[1]EJECUCIÓN 2026'!$D:$CZ,15,FALSE)</f>
        <v>ABOGADO</v>
      </c>
      <c r="H227" s="10" t="s">
        <v>339</v>
      </c>
      <c r="I227" s="10" t="str">
        <f>VLOOKUP(B227,'[1]EJECUCIÓN 2026'!$D:$CZ,27,FALSE)</f>
        <v>Dirección de Capacidades y Apropiación del Conocimiento</v>
      </c>
      <c r="J227" s="15" t="s">
        <v>13</v>
      </c>
      <c r="K227" s="20">
        <v>6016258480</v>
      </c>
      <c r="L227" s="10" t="str">
        <f>VLOOKUP(B227,'[1]EJECUCIÓN 2026'!$D:$CZ,23,FALSE)</f>
        <v>Titulo profesional + titulo especializacion de 22 meses de experiencia profesional a 32 meses de experiencia profesional (Resolución 861 de 2025)</v>
      </c>
      <c r="M227" s="16" t="str">
        <f>VLOOKUP(B227,'[1]EJECUCIÓN 2026'!$D:$CZ,24,FALSE)</f>
        <v>El CONTRATISTA se obliga a prestar a LA ENTIDAD, con plena autonomía técnica y administrativa los servicios profesionales especializados, para brindar apoyo jurídico transversal en las actividades asociadas a los procesos de contratación y trámites de liquidación de la Dirección de Capacidades y Apropiación del Conocimiento del Ministerio de Ciencia, Tecnología e Innovación.</v>
      </c>
      <c r="N227" s="12">
        <f>VLOOKUP(B227,'[1]EJECUCIÓN 2026'!$D:$CZ,37,FALSE)</f>
        <v>7000000</v>
      </c>
      <c r="O227" s="11">
        <f>VLOOKUP(B227,'[1]EJECUCIÓN 2026'!$D:$CZ,31,FALSE)</f>
        <v>46042</v>
      </c>
      <c r="P227" s="11">
        <f>VLOOKUP(B227,'[1]EJECUCIÓN 2026'!$D:$CZ,32,FALSE)</f>
        <v>46043</v>
      </c>
      <c r="Q227" s="11">
        <f>VLOOKUP(B227,'[1]EJECUCIÓN 2026'!$D:$CZ,33,FALSE)</f>
        <v>46223</v>
      </c>
      <c r="R227" s="10" t="str">
        <f>VLOOKUP(B227,'[1]EJECUCIÓN 2026'!$D:$CZ,95,FALSE)</f>
        <v>En Ejecucion</v>
      </c>
      <c r="S227" s="13" t="str">
        <f>VLOOKUP(B227,'[1]EJECUCIÓN 2026'!$D:$CZ,94,FALSE)</f>
        <v>https://community.secop.gov.co/Public/Tendering/OpportunityDetail/Index?noticeUID=CO1.NTC.9649051&amp;isFromPublicArea=True&amp;isModal=true&amp;asPopupView=true</v>
      </c>
    </row>
    <row r="228" spans="2:19" ht="96" x14ac:dyDescent="0.2">
      <c r="B228" s="8" t="s">
        <v>241</v>
      </c>
      <c r="C228" s="17" t="str">
        <f>VLOOKUP(B228,'[1]EJECUCIÓN 2026'!$D:$CZ,3,FALSE)</f>
        <v>Contrato de Prestacion De Servicios Profesionales</v>
      </c>
      <c r="D228" s="9" t="str">
        <f>VLOOKUP(B228,'[1]EJECUCIÓN 2026'!$D:$CZ,5,FALSE)</f>
        <v>DANIEL ALBERTO JARAMILLO LEON</v>
      </c>
      <c r="E228" s="10" t="str">
        <f>VLOOKUP(B228,'[1]EJECUCIÓN 2026'!$D:$CZ,18,FALSE)</f>
        <v>COLOMBIA</v>
      </c>
      <c r="F228" s="10" t="str">
        <f>VLOOKUP(B228,'[1]EJECUCIÓN 2026'!$D:$CZ,17,FALSE)</f>
        <v>BOGOTA D.C.</v>
      </c>
      <c r="G228" s="10" t="str">
        <f>VLOOKUP(B228,'[1]EJECUCIÓN 2026'!$D:$CZ,15,FALSE)</f>
        <v>CONTADOR PUBLICO</v>
      </c>
      <c r="H228" s="10" t="s">
        <v>339</v>
      </c>
      <c r="I228" s="10" t="str">
        <f>VLOOKUP(B228,'[1]EJECUCIÓN 2026'!$D:$CZ,27,FALSE)</f>
        <v>Dirección Administrativa y Financiera</v>
      </c>
      <c r="J228" s="15" t="s">
        <v>13</v>
      </c>
      <c r="K228" s="20">
        <v>6016258480</v>
      </c>
      <c r="L228" s="10" t="str">
        <f>VLOOKUP(B228,'[1]EJECUCIÓN 2026'!$D:$CZ,23,FALSE)</f>
        <v>Titulo profesional + titulo especializacion de 22 meses de experiencia profesional a 32 meses de experiencia profesional (Resolución 861 de 2025)</v>
      </c>
      <c r="M228" s="16" t="str">
        <f>VLOOKUP(B228,'[1]EJECUCIÓN 2026'!$D:$CZ,24,FALSE)</f>
        <v>El CONTRATISTA se obliga a prestar a la ENTIDAD, con plena autonomía, técnica y administrativa por sus propios medios, los servicios como profesional especializado a la Dirección Administrativa y Financiera - Grupo Interno de Apoyo Financiero y Presupuestal, en las actividades derivadas del procedimiento viáticos, gastos de viaje y gastos de desplazamiento de acuerdo con las directrices y aplicativos dispuestos por la entidad, para el cumplimiento del objeto.</v>
      </c>
      <c r="N228" s="12">
        <f>VLOOKUP(B228,'[1]EJECUCIÓN 2026'!$D:$CZ,37,FALSE)</f>
        <v>7000000</v>
      </c>
      <c r="O228" s="11">
        <f>VLOOKUP(B228,'[1]EJECUCIÓN 2026'!$D:$CZ,31,FALSE)</f>
        <v>46043</v>
      </c>
      <c r="P228" s="11">
        <f>VLOOKUP(B228,'[1]EJECUCIÓN 2026'!$D:$CZ,32,FALSE)</f>
        <v>46045</v>
      </c>
      <c r="Q228" s="11">
        <f>VLOOKUP(B228,'[1]EJECUCIÓN 2026'!$D:$CZ,33,FALSE)</f>
        <v>46225</v>
      </c>
      <c r="R228" s="10" t="str">
        <f>VLOOKUP(B228,'[1]EJECUCIÓN 2026'!$D:$CZ,95,FALSE)</f>
        <v>En Ejecucion</v>
      </c>
      <c r="S228" s="13" t="str">
        <f>VLOOKUP(B228,'[1]EJECUCIÓN 2026'!$D:$CZ,94,FALSE)</f>
        <v>https://community.secop.gov.co/Public/Tendering/OpportunityDetail/Index?noticeUID=CO1.NTC.9654992&amp;isFromPublicArea=True&amp;isModal=true&amp;asPopupView=true</v>
      </c>
    </row>
    <row r="229" spans="2:19" ht="132" x14ac:dyDescent="0.2">
      <c r="B229" s="8" t="s">
        <v>242</v>
      </c>
      <c r="C229" s="17" t="str">
        <f>VLOOKUP(B229,'[1]EJECUCIÓN 2026'!$D:$CZ,3,FALSE)</f>
        <v>Contrato de Prestacion De Servicios Profesionales</v>
      </c>
      <c r="D229" s="9" t="str">
        <f>VLOOKUP(B229,'[1]EJECUCIÓN 2026'!$D:$CZ,5,FALSE)</f>
        <v>CAROLINA ROJAS RODRIGUEZ</v>
      </c>
      <c r="E229" s="10" t="str">
        <f>VLOOKUP(B229,'[1]EJECUCIÓN 2026'!$D:$CZ,18,FALSE)</f>
        <v>COLOMBIA</v>
      </c>
      <c r="F229" s="10" t="str">
        <f>VLOOKUP(B229,'[1]EJECUCIÓN 2026'!$D:$CZ,17,FALSE)</f>
        <v>MADRID</v>
      </c>
      <c r="G229" s="10" t="str">
        <f>VLOOKUP(B229,'[1]EJECUCIÓN 2026'!$D:$CZ,15,FALSE)</f>
        <v>INGENIERO INDUSTRIAL</v>
      </c>
      <c r="H229" s="10" t="s">
        <v>339</v>
      </c>
      <c r="I229" s="10" t="str">
        <f>VLOOKUP(B229,'[1]EJECUCIÓN 2026'!$D:$CZ,27,FALSE)</f>
        <v>Oficina Asesora de Planeación e Innovación Institucional</v>
      </c>
      <c r="J229" s="15" t="s">
        <v>13</v>
      </c>
      <c r="K229" s="20">
        <v>6016258480</v>
      </c>
      <c r="L229" s="10" t="str">
        <f>VLOOKUP(B229,'[1]EJECUCIÓN 2026'!$D:$CZ,23,FALSE)</f>
        <v>Titulo profesional + titulo especializacion de 22 meses de experiencia profesional a 32 meses de experiencia profesional (Resolución 861 de 2025)</v>
      </c>
      <c r="M229" s="16" t="str">
        <f>VLOOKUP(B229,'[1]EJECUCIÓN 2026'!$D:$CZ,24,FALSE)</f>
        <v>El contratista se obliga a prestar a la Entidad, con plena autonomía técnica y administrativa, los servicios profesionales especializados para apoyar a la Oficina Asesora de Planeación e Innovación Institucional en la ejecución, seguimiento y fortalecimiento de la Estrategia de Cierre de Brechas, Mejora Continua y Aprendizaje Organizacional, en el marco de los estándares del Sistema Integrado de Gestión SIG, con énfasis en implementación, seguimiento y sostenibilidad de las políticas de Transparencia y Gestión Documental, contribuyendo al mejoramiento del desempeño institucional y al cumplimiento de los lineamientos del Modelo Integrado de Planeación y Gestión–MIPG.</v>
      </c>
      <c r="N229" s="12">
        <f>VLOOKUP(B229,'[1]EJECUCIÓN 2026'!$D:$CZ,37,FALSE)</f>
        <v>7092082</v>
      </c>
      <c r="O229" s="11">
        <f>VLOOKUP(B229,'[1]EJECUCIÓN 2026'!$D:$CZ,31,FALSE)</f>
        <v>46042</v>
      </c>
      <c r="P229" s="11">
        <f>VLOOKUP(B229,'[1]EJECUCIÓN 2026'!$D:$CZ,32,FALSE)</f>
        <v>46044</v>
      </c>
      <c r="Q229" s="11">
        <f>VLOOKUP(B229,'[1]EJECUCIÓN 2026'!$D:$CZ,33,FALSE)</f>
        <v>46224</v>
      </c>
      <c r="R229" s="10" t="str">
        <f>VLOOKUP(B229,'[1]EJECUCIÓN 2026'!$D:$CZ,95,FALSE)</f>
        <v>En Ejecucion</v>
      </c>
      <c r="S229" s="13" t="str">
        <f>VLOOKUP(B229,'[1]EJECUCIÓN 2026'!$D:$CZ,94,FALSE)</f>
        <v>https://community.secop.gov.co/Public/Tendering/OpportunityDetail/Index?noticeUID=CO1.NTC.9651703&amp;isFromPublicArea=True&amp;isModal=true&amp;asPopupView=true</v>
      </c>
    </row>
    <row r="230" spans="2:19" ht="132" x14ac:dyDescent="0.2">
      <c r="B230" s="8" t="s">
        <v>243</v>
      </c>
      <c r="C230" s="17" t="str">
        <f>VLOOKUP(B230,'[1]EJECUCIÓN 2026'!$D:$CZ,3,FALSE)</f>
        <v>Contrato de Prestacion De Servicios Profesionales</v>
      </c>
      <c r="D230" s="9" t="str">
        <f>VLOOKUP(B230,'[1]EJECUCIÓN 2026'!$D:$CZ,5,FALSE)</f>
        <v>JENNY PAOLA MARTINEZ MORENO</v>
      </c>
      <c r="E230" s="10" t="str">
        <f>VLOOKUP(B230,'[1]EJECUCIÓN 2026'!$D:$CZ,18,FALSE)</f>
        <v>COLOMBIA</v>
      </c>
      <c r="F230" s="10" t="str">
        <f>VLOOKUP(B230,'[1]EJECUCIÓN 2026'!$D:$CZ,17,FALSE)</f>
        <v>BOGOTA D.C.</v>
      </c>
      <c r="G230" s="10" t="str">
        <f>VLOOKUP(B230,'[1]EJECUCIÓN 2026'!$D:$CZ,15,FALSE)</f>
        <v>ADMINISTRADOR DE EMPRESAS</v>
      </c>
      <c r="H230" s="10" t="s">
        <v>339</v>
      </c>
      <c r="I230" s="10" t="str">
        <f>VLOOKUP(B230,'[1]EJECUCIÓN 2026'!$D:$CZ,27,FALSE)</f>
        <v>Secretaría General</v>
      </c>
      <c r="J230" s="15" t="s">
        <v>13</v>
      </c>
      <c r="K230" s="20">
        <v>6016258480</v>
      </c>
      <c r="L230" s="10" t="str">
        <f>VLOOKUP(B230,'[1]EJECUCIÓN 2026'!$D:$CZ,23,FALSE)</f>
        <v>Titulo profesional de 0 a 21 mas meses de experiencia profesional (Resolución 861 de 2025)</v>
      </c>
      <c r="M230" s="16" t="str">
        <f>VLOOKUP(B230,'[1]EJECUCIÓN 2026'!$D:$CZ,24,FALSE)</f>
        <v>El CONTRATISTA se obliga a prestar a la ENTIDAD, con plena autonomía, técnica y administrativa, los servicios profesionales a la Secretaría General del Ministerio de Ciencia, Tecnología e Innovación, en el proceso de orientación y servicio a la ciudadanía a través de los diferentes canales de atención dispuestos por la entidad, así como el trámite oportuno, radicación de las peticiones, quejas, reclamos, denuncias y sugerencias allegadas por los grupos de interés y de valor y gestión de calidad en el proceso, acorde con los procesos,
procedimientos definidos, las normas y políticas que regulan la materia.</v>
      </c>
      <c r="N230" s="12">
        <f>VLOOKUP(B230,'[1]EJECUCIÓN 2026'!$D:$CZ,37,FALSE)</f>
        <v>3800000</v>
      </c>
      <c r="O230" s="11">
        <f>VLOOKUP(B230,'[1]EJECUCIÓN 2026'!$D:$CZ,31,FALSE)</f>
        <v>46044</v>
      </c>
      <c r="P230" s="11">
        <f>VLOOKUP(B230,'[1]EJECUCIÓN 2026'!$D:$CZ,32,FALSE)</f>
        <v>46045</v>
      </c>
      <c r="Q230" s="11">
        <f>VLOOKUP(B230,'[1]EJECUCIÓN 2026'!$D:$CZ,33,FALSE)</f>
        <v>46225</v>
      </c>
      <c r="R230" s="10" t="str">
        <f>VLOOKUP(B230,'[1]EJECUCIÓN 2026'!$D:$CZ,95,FALSE)</f>
        <v>En Ejecucion</v>
      </c>
      <c r="S230" s="13" t="str">
        <f>VLOOKUP(B230,'[1]EJECUCIÓN 2026'!$D:$CZ,94,FALSE)</f>
        <v>https://community.secop.gov.co/Public/Tendering/OpportunityDetail/Index?noticeUID=CO1.NTC.9662266&amp;isFromPublicArea=True&amp;isModal=true&amp;asPopupView=true</v>
      </c>
    </row>
    <row r="231" spans="2:19" ht="108" x14ac:dyDescent="0.2">
      <c r="B231" s="8" t="s">
        <v>244</v>
      </c>
      <c r="C231" s="17" t="str">
        <f>VLOOKUP(B231,'[1]EJECUCIÓN 2026'!$D:$CZ,3,FALSE)</f>
        <v>Contrato de Prestacion De Servicios Profesionales</v>
      </c>
      <c r="D231" s="9" t="str">
        <f>VLOOKUP(B231,'[1]EJECUCIÓN 2026'!$D:$CZ,5,FALSE)</f>
        <v>EMMANUEL DAVID GUAUQUE PEREZ</v>
      </c>
      <c r="E231" s="10" t="str">
        <f>VLOOKUP(B231,'[1]EJECUCIÓN 2026'!$D:$CZ,18,FALSE)</f>
        <v>COLOMBIA</v>
      </c>
      <c r="F231" s="10" t="str">
        <f>VLOOKUP(B231,'[1]EJECUCIÓN 2026'!$D:$CZ,17,FALSE)</f>
        <v>BOGOTA D.C.</v>
      </c>
      <c r="G231" s="10" t="str">
        <f>VLOOKUP(B231,'[1]EJECUCIÓN 2026'!$D:$CZ,15,FALSE)</f>
        <v>ADMINISTRADOR PUBLICO</v>
      </c>
      <c r="H231" s="10" t="s">
        <v>339</v>
      </c>
      <c r="I231" s="10" t="str">
        <f>VLOOKUP(B231,'[1]EJECUCIÓN 2026'!$D:$CZ,27,FALSE)</f>
        <v>Oficina Asesora de Planeación e Innovación Institucional</v>
      </c>
      <c r="J231" s="15" t="s">
        <v>13</v>
      </c>
      <c r="K231" s="20">
        <v>6016258480</v>
      </c>
      <c r="L231" s="10" t="str">
        <f>VLOOKUP(B231,'[1]EJECUCIÓN 2026'!$D:$CZ,23,FALSE)</f>
        <v>Titulo profesional + titulo especializacion de 0 meses de experiencia profesional a 22 meses de experiencia profesional (Resolución 861 de 2025)</v>
      </c>
      <c r="M231" s="16" t="str">
        <f>VLOOKUP(B231,'[1]EJECUCIÓN 2026'!$D:$CZ,24,FALSE)</f>
        <v>El contratista se obliga a prestar a la Entidad, con plena autonomía técnica y administrativa, los servicios profesionales especializados orientados al desarrollo, seguimiento y fortalecimiento de la Estrategia de Cierre de Brechas, Mejora Continua y Aprendizaje Organizacional, en el marco de los estándares del Sistema Integrado de Gestión SIG, con énfasis en la implementación, seguimiento y sostenibilidad de las políticas de Talento Humano, contribuyendo al fortalecimiento institucional y al cumplimiento de los lineamientos del Modelo Integrado de Planeación y Gestión – MIPG.</v>
      </c>
      <c r="N231" s="12">
        <f>VLOOKUP(B231,'[1]EJECUCIÓN 2026'!$D:$CZ,37,FALSE)</f>
        <v>6365400</v>
      </c>
      <c r="O231" s="11">
        <f>VLOOKUP(B231,'[1]EJECUCIÓN 2026'!$D:$CZ,31,FALSE)</f>
        <v>46043</v>
      </c>
      <c r="P231" s="11">
        <f>VLOOKUP(B231,'[1]EJECUCIÓN 2026'!$D:$CZ,32,FALSE)</f>
        <v>46044</v>
      </c>
      <c r="Q231" s="11">
        <f>VLOOKUP(B231,'[1]EJECUCIÓN 2026'!$D:$CZ,33,FALSE)</f>
        <v>46224</v>
      </c>
      <c r="R231" s="10" t="str">
        <f>VLOOKUP(B231,'[1]EJECUCIÓN 2026'!$D:$CZ,95,FALSE)</f>
        <v>En Ejecucion</v>
      </c>
      <c r="S231" s="13" t="str">
        <f>VLOOKUP(B231,'[1]EJECUCIÓN 2026'!$D:$CZ,94,FALSE)</f>
        <v>https://community.secop.gov.co/Public/Tendering/OpportunityDetail/Index?noticeUID=CO1.NTC.9654610&amp;isFromPublicArea=True&amp;isModal=true&amp;asPopupView=true</v>
      </c>
    </row>
    <row r="232" spans="2:19" ht="108" x14ac:dyDescent="0.2">
      <c r="B232" s="8" t="s">
        <v>245</v>
      </c>
      <c r="C232" s="17" t="str">
        <f>VLOOKUP(B232,'[1]EJECUCIÓN 2026'!$D:$CZ,3,FALSE)</f>
        <v>Contrato de Prestacion De Servicios Profesionales</v>
      </c>
      <c r="D232" s="9" t="str">
        <f>VLOOKUP(B232,'[1]EJECUCIÓN 2026'!$D:$CZ,5,FALSE)</f>
        <v>JUAN CARLOS RAMOS AVILA</v>
      </c>
      <c r="E232" s="10" t="str">
        <f>VLOOKUP(B232,'[1]EJECUCIÓN 2026'!$D:$CZ,18,FALSE)</f>
        <v>COLOMBIA</v>
      </c>
      <c r="F232" s="10" t="str">
        <f>VLOOKUP(B232,'[1]EJECUCIÓN 2026'!$D:$CZ,17,FALSE)</f>
        <v>CHIA</v>
      </c>
      <c r="G232" s="10" t="str">
        <f>VLOOKUP(B232,'[1]EJECUCIÓN 2026'!$D:$CZ,15,FALSE)</f>
        <v xml:space="preserve">BIOLOGO	</v>
      </c>
      <c r="H232" s="10" t="s">
        <v>339</v>
      </c>
      <c r="I232" s="10" t="str">
        <f>VLOOKUP(B232,'[1]EJECUCIÓN 2026'!$D:$CZ,27,FALSE)</f>
        <v>Dirección de Capacidades y Apropiación del Conocimiento</v>
      </c>
      <c r="J232" s="15" t="s">
        <v>13</v>
      </c>
      <c r="K232" s="20">
        <v>6016258480</v>
      </c>
      <c r="L232" s="10" t="str">
        <f>VLOOKUP(B232,'[1]EJECUCIÓN 2026'!$D:$CZ,23,FALSE)</f>
        <v>Titulo profesional + titulo especializacion de 0 meses de experiencia profesional a 22 meses de experiencia profesional (Resolución 861 de 2025)</v>
      </c>
      <c r="M232" s="16" t="str">
        <f>VLOOKUP(B232,'[1]EJECUCIÓN 2026'!$D:$CZ,24,FALSE)</f>
        <v>El CONTRATISTA se obliga a prestar a LA ENTIDAD, con plena autonomía técnica y administrativa, los servicios profesionales especializados para apoyar la gestión e implementación de la Política Pública de Apropiación Social del Conocimiento en el marco de la CTeI, para el desarrollo de las diferentes líneas estratégicas con sus respectivos instrumentos y de manera transversal, dando estricto cumplimiento al proceso y procedimientos establecidos desde la Dirección de Capacidades y Apropiación del Conocimiento de Minciencias.</v>
      </c>
      <c r="N232" s="12">
        <f>VLOOKUP(B232,'[1]EJECUCIÓN 2026'!$D:$CZ,37,FALSE)</f>
        <v>6349486</v>
      </c>
      <c r="O232" s="11">
        <f>VLOOKUP(B232,'[1]EJECUCIÓN 2026'!$D:$CZ,31,FALSE)</f>
        <v>46043</v>
      </c>
      <c r="P232" s="11">
        <f>VLOOKUP(B232,'[1]EJECUCIÓN 2026'!$D:$CZ,32,FALSE)</f>
        <v>46043</v>
      </c>
      <c r="Q232" s="11">
        <f>VLOOKUP(B232,'[1]EJECUCIÓN 2026'!$D:$CZ,33,FALSE)</f>
        <v>46223</v>
      </c>
      <c r="R232" s="10" t="str">
        <f>VLOOKUP(B232,'[1]EJECUCIÓN 2026'!$D:$CZ,95,FALSE)</f>
        <v>En Ejecucion</v>
      </c>
      <c r="S232" s="13" t="str">
        <f>VLOOKUP(B232,'[1]EJECUCIÓN 2026'!$D:$CZ,94,FALSE)</f>
        <v>https://community.secop.gov.co/Public/Tendering/OpportunityDetail/Index?noticeUID=CO1.NTC.9655032&amp;isFromPublicArea=True&amp;isModal=true&amp;asPopupView=true</v>
      </c>
    </row>
    <row r="233" spans="2:19" ht="84" x14ac:dyDescent="0.2">
      <c r="B233" s="8" t="s">
        <v>246</v>
      </c>
      <c r="C233" s="17" t="str">
        <f>VLOOKUP(B233,'[1]EJECUCIÓN 2026'!$D:$CZ,3,FALSE)</f>
        <v>Contrato de Prestacion De Servicios Profesionales</v>
      </c>
      <c r="D233" s="9" t="str">
        <f>VLOOKUP(B233,'[1]EJECUCIÓN 2026'!$D:$CZ,5,FALSE)</f>
        <v>NURY EDILMA MALAGON HERNANDEZ</v>
      </c>
      <c r="E233" s="10" t="str">
        <f>VLOOKUP(B233,'[1]EJECUCIÓN 2026'!$D:$CZ,18,FALSE)</f>
        <v>COLOMBIA</v>
      </c>
      <c r="F233" s="10" t="str">
        <f>VLOOKUP(B233,'[1]EJECUCIÓN 2026'!$D:$CZ,17,FALSE)</f>
        <v>EL CASTILLO</v>
      </c>
      <c r="G233" s="10" t="str">
        <f>VLOOKUP(B233,'[1]EJECUCIÓN 2026'!$D:$CZ,15,FALSE)</f>
        <v>ABOGADO</v>
      </c>
      <c r="H233" s="10" t="s">
        <v>339</v>
      </c>
      <c r="I233" s="10" t="str">
        <f>VLOOKUP(B233,'[1]EJECUCIÓN 2026'!$D:$CZ,27,FALSE)</f>
        <v>Secretaría General</v>
      </c>
      <c r="J233" s="15" t="s">
        <v>13</v>
      </c>
      <c r="K233" s="20">
        <v>6016258480</v>
      </c>
      <c r="L233" s="10" t="str">
        <f>VLOOKUP(B233,'[1]EJECUCIÓN 2026'!$D:$CZ,23,FALSE)</f>
        <v>Titulo profesional + titulo especializacion de 22 meses de experiencia profesional a 32 meses de experiencia profesional (Resolución 861 de 2025)</v>
      </c>
      <c r="M233" s="16" t="str">
        <f>VLOOKUP(B233,'[1]EJECUCIÓN 2026'!$D:$CZ,24,FALSE)</f>
        <v>El CONTRATISTA se obliga a prestar a LA ENTIDAD, con plena autonomía técnica y administrativa, los servicios profesionales especializados a la Secretaría General del Ministerio de Ciencia, Tecnología e Innovación para apoyar las actividades relacionadas con la proyección, análisis, revisión de asuntos jurídicos y contractuales, de conformidad con el proceso, procedimientos definidos por la Entidad y las normas que regulan la materia.</v>
      </c>
      <c r="N233" s="12">
        <f>VLOOKUP(B233,'[1]EJECUCIÓN 2026'!$D:$CZ,37,FALSE)</f>
        <v>7000000</v>
      </c>
      <c r="O233" s="11">
        <f>VLOOKUP(B233,'[1]EJECUCIÓN 2026'!$D:$CZ,31,FALSE)</f>
        <v>46043</v>
      </c>
      <c r="P233" s="11">
        <f>VLOOKUP(B233,'[1]EJECUCIÓN 2026'!$D:$CZ,32,FALSE)</f>
        <v>46044</v>
      </c>
      <c r="Q233" s="11">
        <f>VLOOKUP(B233,'[1]EJECUCIÓN 2026'!$D:$CZ,33,FALSE)</f>
        <v>46224</v>
      </c>
      <c r="R233" s="10" t="str">
        <f>VLOOKUP(B233,'[1]EJECUCIÓN 2026'!$D:$CZ,95,FALSE)</f>
        <v>En Ejecucion</v>
      </c>
      <c r="S233" s="13" t="str">
        <f>VLOOKUP(B233,'[1]EJECUCIÓN 2026'!$D:$CZ,94,FALSE)</f>
        <v>https://community.secop.gov.co/Public/Tendering/OpportunityDetail/Index?noticeUID=CO1.NTC.9662361&amp;isFromPublicArea=True&amp;isModal=true&amp;asPopupView=true</v>
      </c>
    </row>
    <row r="234" spans="2:19" ht="84" x14ac:dyDescent="0.2">
      <c r="B234" s="8" t="s">
        <v>247</v>
      </c>
      <c r="C234" s="17" t="str">
        <f>VLOOKUP(B234,'[1]EJECUCIÓN 2026'!$D:$CZ,3,FALSE)</f>
        <v>Contrato de Prestacion De Servicios Profesionales</v>
      </c>
      <c r="D234" s="9" t="str">
        <f>VLOOKUP(B234,'[1]EJECUCIÓN 2026'!$D:$CZ,5,FALSE)</f>
        <v>DIEGO MAURICIO PEÑALOZA CASTRO</v>
      </c>
      <c r="E234" s="10" t="str">
        <f>VLOOKUP(B234,'[1]EJECUCIÓN 2026'!$D:$CZ,18,FALSE)</f>
        <v>COLOMBIA</v>
      </c>
      <c r="F234" s="10" t="str">
        <f>VLOOKUP(B234,'[1]EJECUCIÓN 2026'!$D:$CZ,17,FALSE)</f>
        <v>BOGOTA D.C.</v>
      </c>
      <c r="G234" s="10" t="str">
        <f>VLOOKUP(B234,'[1]EJECUCIÓN 2026'!$D:$CZ,15,FALSE)</f>
        <v>ABOGADO</v>
      </c>
      <c r="H234" s="10" t="s">
        <v>339</v>
      </c>
      <c r="I234" s="10" t="str">
        <f>VLOOKUP(B234,'[1]EJECUCIÓN 2026'!$D:$CZ,27,FALSE)</f>
        <v>Secretaría General</v>
      </c>
      <c r="J234" s="15" t="s">
        <v>13</v>
      </c>
      <c r="K234" s="20">
        <v>6016258480</v>
      </c>
      <c r="L234" s="10" t="str">
        <f>VLOOKUP(B234,'[1]EJECUCIÓN 2026'!$D:$CZ,23,FALSE)</f>
        <v>Titulo profesional + titulo especializacion de 22 meses de experiencia profesional a 32 meses de experiencia profesional (Resolución 861 de 2025)</v>
      </c>
      <c r="M234" s="16" t="str">
        <f>VLOOKUP(B234,'[1]EJECUCIÓN 2026'!$D:$CZ,24,FALSE)</f>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
      <c r="N234" s="12">
        <f>VLOOKUP(B234,'[1]EJECUCIÓN 2026'!$D:$CZ,37,FALSE)</f>
        <v>7900000</v>
      </c>
      <c r="O234" s="11">
        <f>VLOOKUP(B234,'[1]EJECUCIÓN 2026'!$D:$CZ,31,FALSE)</f>
        <v>46043</v>
      </c>
      <c r="P234" s="11">
        <f>VLOOKUP(B234,'[1]EJECUCIÓN 2026'!$D:$CZ,32,FALSE)</f>
        <v>46049</v>
      </c>
      <c r="Q234" s="11">
        <f>VLOOKUP(B234,'[1]EJECUCIÓN 2026'!$D:$CZ,33,FALSE)</f>
        <v>46229</v>
      </c>
      <c r="R234" s="10" t="str">
        <f>VLOOKUP(B234,'[1]EJECUCIÓN 2026'!$D:$CZ,95,FALSE)</f>
        <v>En Ejecucion</v>
      </c>
      <c r="S234" s="13" t="str">
        <f>VLOOKUP(B234,'[1]EJECUCIÓN 2026'!$D:$CZ,94,FALSE)</f>
        <v>https://community.secop.gov.co/Public/Tendering/OpportunityDetail/Index?noticeUID=CO1.NTC.9662380&amp;isFromPublicArea=True&amp;isModal=true&amp;asPopupView=true</v>
      </c>
    </row>
    <row r="235" spans="2:19" ht="96" x14ac:dyDescent="0.2">
      <c r="B235" s="8" t="s">
        <v>248</v>
      </c>
      <c r="C235" s="17" t="str">
        <f>VLOOKUP(B235,'[1]EJECUCIÓN 2026'!$D:$CZ,3,FALSE)</f>
        <v>Contrato de Prestacion De Servicios Profesionales</v>
      </c>
      <c r="D235" s="9" t="str">
        <f>VLOOKUP(B235,'[1]EJECUCIÓN 2026'!$D:$CZ,5,FALSE)</f>
        <v>ANDERSON STEVE RABA ENCISO</v>
      </c>
      <c r="E235" s="10" t="str">
        <f>VLOOKUP(B235,'[1]EJECUCIÓN 2026'!$D:$CZ,18,FALSE)</f>
        <v>COLOMBIA</v>
      </c>
      <c r="F235" s="10" t="str">
        <f>VLOOKUP(B235,'[1]EJECUCIÓN 2026'!$D:$CZ,17,FALSE)</f>
        <v>BOGOTA D.C.</v>
      </c>
      <c r="G235" s="10" t="str">
        <f>VLOOKUP(B235,'[1]EJECUCIÓN 2026'!$D:$CZ,15,FALSE)</f>
        <v>INGENIERIA DE TELECOMUNICACIONES</v>
      </c>
      <c r="H235" s="10" t="s">
        <v>339</v>
      </c>
      <c r="I235" s="10" t="str">
        <f>VLOOKUP(B235,'[1]EJECUCIÓN 2026'!$D:$CZ,27,FALSE)</f>
        <v>Oficina de Tecnologías y Sistemas de Información</v>
      </c>
      <c r="J235" s="15" t="s">
        <v>13</v>
      </c>
      <c r="K235" s="20">
        <v>6016258480</v>
      </c>
      <c r="L235" s="10" t="str">
        <f>VLOOKUP(B235,'[1]EJECUCIÓN 2026'!$D:$CZ,23,FALSE)</f>
        <v>Titulo profesional + titulo especializacion de 0 meses de experiencia profesional a 22 meses de experiencia profesional (Resolución 861 de 2025)</v>
      </c>
      <c r="M235" s="16" t="str">
        <f>VLOOKUP(B235,'[1]EJECUCIÓN 2026'!$D:$CZ,24,FALSE)</f>
        <v>EL CONTRATISTA se compromete a prestar a la ENTIDAD, con plena autonomía técnica y administrativa, servicios profesionales para apoyar a la Oficina de Tecnologías y Sistemas de Información en la gestión de operación, monitoreo, soporte funcional, gestión de requerimientos y las demás actividades que se requieran para soportar los sistemas de información, procesos de gestión documental, Archivo (SGDA) y PQRSD del Ministerio de Ciencia Tecnología e Innovación</v>
      </c>
      <c r="N235" s="12">
        <f>VLOOKUP(B235,'[1]EJECUCIÓN 2026'!$D:$CZ,37,FALSE)</f>
        <v>6000000</v>
      </c>
      <c r="O235" s="11">
        <f>VLOOKUP(B235,'[1]EJECUCIÓN 2026'!$D:$CZ,31,FALSE)</f>
        <v>46048</v>
      </c>
      <c r="P235" s="11">
        <f>VLOOKUP(B235,'[1]EJECUCIÓN 2026'!$D:$CZ,32,FALSE)</f>
        <v>46049</v>
      </c>
      <c r="Q235" s="11">
        <f>VLOOKUP(B235,'[1]EJECUCIÓN 2026'!$D:$CZ,33,FALSE)</f>
        <v>46229</v>
      </c>
      <c r="R235" s="10" t="str">
        <f>VLOOKUP(B235,'[1]EJECUCIÓN 2026'!$D:$CZ,95,FALSE)</f>
        <v>En Ejecucion</v>
      </c>
      <c r="S235" s="13" t="str">
        <f>VLOOKUP(B235,'[1]EJECUCIÓN 2026'!$D:$CZ,94,FALSE)</f>
        <v>https://community.secop.gov.co/Public/Tendering/OpportunityDetail/Index?noticeUID=CO1.NTC.9673221&amp;isFromPublicArea=True&amp;isModal=true&amp;asPopupView=true</v>
      </c>
    </row>
    <row r="236" spans="2:19" ht="108" x14ac:dyDescent="0.2">
      <c r="B236" s="8" t="s">
        <v>249</v>
      </c>
      <c r="C236" s="17" t="str">
        <f>VLOOKUP(B236,'[1]EJECUCIÓN 2026'!$D:$CZ,3,FALSE)</f>
        <v>Contrato de Prestacion De Servicios De Apoyo a La Gestion</v>
      </c>
      <c r="D236" s="9" t="str">
        <f>VLOOKUP(B236,'[1]EJECUCIÓN 2026'!$D:$CZ,5,FALSE)</f>
        <v>YOHANNA MILENA BARRERO</v>
      </c>
      <c r="E236" s="10" t="str">
        <f>VLOOKUP(B236,'[1]EJECUCIÓN 2026'!$D:$CZ,18,FALSE)</f>
        <v>COLOMBIA</v>
      </c>
      <c r="F236" s="10" t="str">
        <f>VLOOKUP(B236,'[1]EJECUCIÓN 2026'!$D:$CZ,17,FALSE)</f>
        <v>BOGOTA D.C.</v>
      </c>
      <c r="G236" s="10" t="str">
        <f>VLOOKUP(B236,'[1]EJECUCIÓN 2026'!$D:$CZ,15,FALSE)</f>
        <v>TECNICO PROFESIONAL EN DESARROLLO DE PROCESOS Y SERVICIOS BIBLIOTECARIOS</v>
      </c>
      <c r="H236" s="10" t="s">
        <v>339</v>
      </c>
      <c r="I236" s="10" t="str">
        <f>VLOOKUP(B236,'[1]EJECUCIÓN 2026'!$D:$CZ,27,FALSE)</f>
        <v>Dirección Administrativa y Financiera</v>
      </c>
      <c r="J236" s="15" t="s">
        <v>13</v>
      </c>
      <c r="K236" s="20">
        <v>6016258480</v>
      </c>
      <c r="L236" s="10" t="str">
        <f>VLOOKUP(B236,'[1]EJECUCIÓN 2026'!$D:$CZ,23,FALSE)</f>
        <v>Titulo de tecnico de 0 a 12 meses de experiencia laboral (tecnico o tecnologo) o 24 meses de experiencia laboral relacionada (bachiller) (Resolución 861 de 2025)</v>
      </c>
      <c r="M236" s="16" t="str">
        <f>VLOOKUP(B236,'[1]EJECUCIÓN 2026'!$D:$CZ,24,FALSE)</f>
        <v>El/La CONTRATISTA se obliga a prestar a la ENTIDAD, con plena autonomía, técnica y
administrativa, los servicios de técnico para el proceso de gestión documental implementando
los instrumentos archivísticos (TRD - TVD) para la correcta organización y administración de
los archivos del Ministerio de Ciencia, Tecnología e Innovación, conforme a la normatividad
archivística establecida para tal fin</v>
      </c>
      <c r="N236" s="12">
        <f>VLOOKUP(B236,'[1]EJECUCIÓN 2026'!$D:$CZ,37,FALSE)</f>
        <v>2964382</v>
      </c>
      <c r="O236" s="11">
        <f>VLOOKUP(B236,'[1]EJECUCIÓN 2026'!$D:$CZ,31,FALSE)</f>
        <v>46043</v>
      </c>
      <c r="P236" s="11">
        <f>VLOOKUP(B236,'[1]EJECUCIÓN 2026'!$D:$CZ,32,FALSE)</f>
        <v>46044</v>
      </c>
      <c r="Q236" s="11">
        <f>VLOOKUP(B236,'[1]EJECUCIÓN 2026'!$D:$CZ,33,FALSE)</f>
        <v>46224</v>
      </c>
      <c r="R236" s="10" t="str">
        <f>VLOOKUP(B236,'[1]EJECUCIÓN 2026'!$D:$CZ,95,FALSE)</f>
        <v>En Ejecucion</v>
      </c>
      <c r="S236" s="13" t="str">
        <f>VLOOKUP(B236,'[1]EJECUCIÓN 2026'!$D:$CZ,94,FALSE)</f>
        <v>https://community.secop.gov.co/Public/Tendering/OpportunityDetail/Index?noticeUID=CO1.NTC.9670152&amp;isFromPublicArea=True&amp;isModal=true&amp;asPopupView=true</v>
      </c>
    </row>
    <row r="237" spans="2:19" ht="84" x14ac:dyDescent="0.2">
      <c r="B237" s="8" t="s">
        <v>250</v>
      </c>
      <c r="C237" s="17" t="str">
        <f>VLOOKUP(B237,'[1]EJECUCIÓN 2026'!$D:$CZ,3,FALSE)</f>
        <v>Contrato de Prestacion De Servicios De Apoyo a La Gestion</v>
      </c>
      <c r="D237" s="9" t="str">
        <f>VLOOKUP(B237,'[1]EJECUCIÓN 2026'!$D:$CZ,5,FALSE)</f>
        <v>LUISA FERNANDA ROA ROLDAN</v>
      </c>
      <c r="E237" s="10" t="str">
        <f>VLOOKUP(B237,'[1]EJECUCIÓN 2026'!$D:$CZ,18,FALSE)</f>
        <v>COLOMBIA</v>
      </c>
      <c r="F237" s="10" t="str">
        <f>VLOOKUP(B237,'[1]EJECUCIÓN 2026'!$D:$CZ,17,FALSE)</f>
        <v>BOGOTA D.C.</v>
      </c>
      <c r="G237" s="10" t="str">
        <f>VLOOKUP(B237,'[1]EJECUCIÓN 2026'!$D:$CZ,15,FALSE)</f>
        <v>TECNOLOGO EN GESTION DOCUMENTAL</v>
      </c>
      <c r="H237" s="10" t="s">
        <v>339</v>
      </c>
      <c r="I237" s="10" t="str">
        <f>VLOOKUP(B237,'[1]EJECUCIÓN 2026'!$D:$CZ,27,FALSE)</f>
        <v>Dirección Administrativa y Financiera</v>
      </c>
      <c r="J237" s="15" t="s">
        <v>13</v>
      </c>
      <c r="K237" s="20">
        <v>6016258480</v>
      </c>
      <c r="L237" s="10" t="str">
        <f>VLOOKUP(B237,'[1]EJECUCIÓN 2026'!$D:$CZ,23,FALSE)</f>
        <v>Titulo de tecnico de 0 a 12 meses de experiencia laboral (tecnico o tecnologo) o 24 meses de experiencia laboral relacionada (bachiller) (Resolución 861 de 2025)</v>
      </c>
      <c r="M237" s="16" t="str">
        <f>VLOOKUP(B237,'[1]EJECUCIÓN 2026'!$D:$CZ,24,FALSE)</f>
        <v>El/La CONTRATISTA se obliga a prestar a la ENTIDAD, con plena autonomía, técnica y administrativa, los servicios de apoyo a la gestión como técnico para el proceso de gestión documental implementando los instrumentos archivísticos (TRD - TVD) para la correcta organización y administración de los archivos del Ministerio de Ciencia, Tecnología e Innovación, conforme a la normatividad archivística establecida para tal fin.</v>
      </c>
      <c r="N237" s="12">
        <f>VLOOKUP(B237,'[1]EJECUCIÓN 2026'!$D:$CZ,37,FALSE)</f>
        <v>2964382</v>
      </c>
      <c r="O237" s="11">
        <f>VLOOKUP(B237,'[1]EJECUCIÓN 2026'!$D:$CZ,31,FALSE)</f>
        <v>46044</v>
      </c>
      <c r="P237" s="11">
        <f>VLOOKUP(B237,'[1]EJECUCIÓN 2026'!$D:$CZ,32,FALSE)</f>
        <v>46044</v>
      </c>
      <c r="Q237" s="11">
        <f>VLOOKUP(B237,'[1]EJECUCIÓN 2026'!$D:$CZ,33,FALSE)</f>
        <v>46224</v>
      </c>
      <c r="R237" s="10" t="str">
        <f>VLOOKUP(B237,'[1]EJECUCIÓN 2026'!$D:$CZ,95,FALSE)</f>
        <v>En Ejecucion</v>
      </c>
      <c r="S237" s="13" t="str">
        <f>VLOOKUP(B237,'[1]EJECUCIÓN 2026'!$D:$CZ,94,FALSE)</f>
        <v>https://community.secop.gov.co/Public/Tendering/OpportunityDetail/Index?noticeUID=CO1.NTC.9676852&amp;isFromPublicArea=True&amp;isModal=true&amp;asPopupView=true</v>
      </c>
    </row>
    <row r="238" spans="2:19" ht="84" x14ac:dyDescent="0.2">
      <c r="B238" s="8" t="s">
        <v>251</v>
      </c>
      <c r="C238" s="17" t="str">
        <f>VLOOKUP(B238,'[1]EJECUCIÓN 2026'!$D:$CZ,3,FALSE)</f>
        <v>Contrato de Prestacion De Servicios Profesionales</v>
      </c>
      <c r="D238" s="9" t="str">
        <f>VLOOKUP(B238,'[1]EJECUCIÓN 2026'!$D:$CZ,5,FALSE)</f>
        <v>DAVID ANDRES SIMARRA MOLINA</v>
      </c>
      <c r="E238" s="10" t="str">
        <f>VLOOKUP(B238,'[1]EJECUCIÓN 2026'!$D:$CZ,18,FALSE)</f>
        <v>COLOMBIA</v>
      </c>
      <c r="F238" s="10" t="str">
        <f>VLOOKUP(B238,'[1]EJECUCIÓN 2026'!$D:$CZ,17,FALSE)</f>
        <v>VALLEDUPAR</v>
      </c>
      <c r="G238" s="10" t="str">
        <f>VLOOKUP(B238,'[1]EJECUCIÓN 2026'!$D:$CZ,15,FALSE)</f>
        <v>ABOGADO</v>
      </c>
      <c r="H238" s="10" t="s">
        <v>339</v>
      </c>
      <c r="I238" s="10" t="str">
        <f>VLOOKUP(B238,'[1]EJECUCIÓN 2026'!$D:$CZ,27,FALSE)</f>
        <v>Dirección de Capacidades y Apropiación del Conocimiento</v>
      </c>
      <c r="J238" s="15" t="s">
        <v>13</v>
      </c>
      <c r="K238" s="20">
        <v>6016258480</v>
      </c>
      <c r="L238" s="10" t="str">
        <f>VLOOKUP(B238,'[1]EJECUCIÓN 2026'!$D:$CZ,23,FALSE)</f>
        <v>Titulo profesional + titulo especializacion de 0 meses de experiencia profesional a 22 meses de experiencia profesional (Resolución 861 de 2025)</v>
      </c>
      <c r="M238" s="16" t="str">
        <f>VLOOKUP(B238,'[1]EJECUCIÓN 2026'!$D:$CZ,24,FALSE)</f>
        <v>El CONTRATISTA se obliga a prestar a LA ENTIDAD, con plena autonomía técnica y administrativa los servicios profesionales como apoyo jurídico para la implementación de estrategias comunitarias en apoyo a los procesos relacionados con los derechos de los grupos étnicos y demás aspectos vinculados a la implementación, seguimiento y articulación de los proyectos comunitarios de carácter sostenibles con enfoque étnico.</v>
      </c>
      <c r="N238" s="12">
        <f>VLOOKUP(B238,'[1]EJECUCIÓN 2026'!$D:$CZ,37,FALSE)</f>
        <v>6000000</v>
      </c>
      <c r="O238" s="11">
        <f>VLOOKUP(B238,'[1]EJECUCIÓN 2026'!$D:$CZ,31,FALSE)</f>
        <v>46044</v>
      </c>
      <c r="P238" s="11">
        <f>VLOOKUP(B238,'[1]EJECUCIÓN 2026'!$D:$CZ,32,FALSE)</f>
        <v>46045</v>
      </c>
      <c r="Q238" s="11">
        <f>VLOOKUP(B238,'[1]EJECUCIÓN 2026'!$D:$CZ,33,FALSE)</f>
        <v>46225</v>
      </c>
      <c r="R238" s="10" t="str">
        <f>VLOOKUP(B238,'[1]EJECUCIÓN 2026'!$D:$CZ,95,FALSE)</f>
        <v>En Ejecucion</v>
      </c>
      <c r="S238" s="13" t="str">
        <f>VLOOKUP(B238,'[1]EJECUCIÓN 2026'!$D:$CZ,94,FALSE)</f>
        <v>https://community.secop.gov.co/Public/Tendering/OpportunityDetail/Index?noticeUID=CO1.NTC.9677649&amp;isFromPublicArea=True&amp;isModal=true&amp;asPopupView=true</v>
      </c>
    </row>
    <row r="239" spans="2:19" ht="96" x14ac:dyDescent="0.2">
      <c r="B239" s="8" t="s">
        <v>252</v>
      </c>
      <c r="C239" s="17" t="str">
        <f>VLOOKUP(B239,'[1]EJECUCIÓN 2026'!$D:$CZ,3,FALSE)</f>
        <v>Contrato de Prestacion De Servicios Profesionales</v>
      </c>
      <c r="D239" s="9" t="str">
        <f>VLOOKUP(B239,'[1]EJECUCIÓN 2026'!$D:$CZ,5,FALSE)</f>
        <v>HENRY GALINDO VALDERRAMA</v>
      </c>
      <c r="E239" s="10" t="str">
        <f>VLOOKUP(B239,'[1]EJECUCIÓN 2026'!$D:$CZ,18,FALSE)</f>
        <v>COLOMBIA</v>
      </c>
      <c r="F239" s="10" t="str">
        <f>VLOOKUP(B239,'[1]EJECUCIÓN 2026'!$D:$CZ,17,FALSE)</f>
        <v>BOGOTA D.C.</v>
      </c>
      <c r="G239" s="10" t="str">
        <f>VLOOKUP(B239,'[1]EJECUCIÓN 2026'!$D:$CZ,15,FALSE)</f>
        <v xml:space="preserve">INGENIERO DE SISTEMAS	</v>
      </c>
      <c r="H239" s="10" t="s">
        <v>339</v>
      </c>
      <c r="I239" s="10" t="str">
        <f>VLOOKUP(B239,'[1]EJECUCIÓN 2026'!$D:$CZ,27,FALSE)</f>
        <v>Oficina de Tecnologías y Sistemas de Información</v>
      </c>
      <c r="J239" s="15" t="s">
        <v>13</v>
      </c>
      <c r="K239" s="20">
        <v>6016258480</v>
      </c>
      <c r="L239" s="10" t="str">
        <f>VLOOKUP(B239,'[1]EJECUCIÓN 2026'!$D:$CZ,23,FALSE)</f>
        <v>Titulo profesional + titulo especializacion de 22 meses de experiencia profesional a 32 meses de experiencia profesional (Resolución 861 de 2025)</v>
      </c>
      <c r="M239" s="16" t="str">
        <f>VLOOKUP(B239,'[1]EJECUCIÓN 2026'!$D:$CZ,24,FALSE)</f>
        <v>EL CONTRATISTA se compromete a prestar a la ENTIDAD, con plena autonomía técnica y administrativa, servicios profesionales especializados para la gestión de conectividad, seguridad de la infraestructura, continuidad operacional y operación del centro de datos, garantizando la disponibilidad y protección de los servicios tecnológicos institucionales, conforme a los lineamientos establecidos por la Oficina de Tecnología y Sistemas de Información del Ministerio de Ciencia, Tecnología e Innovación.</v>
      </c>
      <c r="N239" s="12">
        <f>VLOOKUP(B239,'[1]EJECUCIÓN 2026'!$D:$CZ,37,FALSE)</f>
        <v>7800000</v>
      </c>
      <c r="O239" s="11">
        <f>VLOOKUP(B239,'[1]EJECUCIÓN 2026'!$D:$CZ,31,FALSE)</f>
        <v>46044</v>
      </c>
      <c r="P239" s="11">
        <f>VLOOKUP(B239,'[1]EJECUCIÓN 2026'!$D:$CZ,32,FALSE)</f>
        <v>46045</v>
      </c>
      <c r="Q239" s="11">
        <f>VLOOKUP(B239,'[1]EJECUCIÓN 2026'!$D:$CZ,33,FALSE)</f>
        <v>46225</v>
      </c>
      <c r="R239" s="10" t="str">
        <f>VLOOKUP(B239,'[1]EJECUCIÓN 2026'!$D:$CZ,95,FALSE)</f>
        <v>En Ejecucion</v>
      </c>
      <c r="S239" s="13" t="str">
        <f>VLOOKUP(B239,'[1]EJECUCIÓN 2026'!$D:$CZ,94,FALSE)</f>
        <v>https://community.secop.gov.co/Public/Tendering/OpportunityDetail/Index?noticeUID=CO1.NTC.9690504&amp;isFromPublicArea=True&amp;isModal=true&amp;asPopupView=true</v>
      </c>
    </row>
    <row r="240" spans="2:19" ht="72" x14ac:dyDescent="0.2">
      <c r="B240" s="8" t="s">
        <v>253</v>
      </c>
      <c r="C240" s="17" t="str">
        <f>VLOOKUP(B240,'[1]EJECUCIÓN 2026'!$D:$CZ,3,FALSE)</f>
        <v>Contrato de Prestacion De Servicios Profesionales</v>
      </c>
      <c r="D240" s="9" t="str">
        <f>VLOOKUP(B240,'[1]EJECUCIÓN 2026'!$D:$CZ,5,FALSE)</f>
        <v>VICTOR MANUEL FRANCO CAÑON</v>
      </c>
      <c r="E240" s="10" t="str">
        <f>VLOOKUP(B240,'[1]EJECUCIÓN 2026'!$D:$CZ,18,FALSE)</f>
        <v>COLOMBIA</v>
      </c>
      <c r="F240" s="10" t="str">
        <f>VLOOKUP(B240,'[1]EJECUCIÓN 2026'!$D:$CZ,17,FALSE)</f>
        <v>BOGOTA D.C.</v>
      </c>
      <c r="G240" s="10" t="str">
        <f>VLOOKUP(B240,'[1]EJECUCIÓN 2026'!$D:$CZ,15,FALSE)</f>
        <v>ADMINISTRADOR DE EMPRESAS</v>
      </c>
      <c r="H240" s="10" t="s">
        <v>339</v>
      </c>
      <c r="I240" s="10" t="str">
        <f>VLOOKUP(B240,'[1]EJECUCIÓN 2026'!$D:$CZ,27,FALSE)</f>
        <v>Dirección de Capacidades y Apropiación del Conocimiento</v>
      </c>
      <c r="J240" s="15" t="s">
        <v>13</v>
      </c>
      <c r="K240" s="20">
        <v>6016258480</v>
      </c>
      <c r="L240" s="10" t="str">
        <f>VLOOKUP(B240,'[1]EJECUCIÓN 2026'!$D:$CZ,23,FALSE)</f>
        <v>Titulo profesional + titulo especializacion de 22 meses de experiencia profesional a 32 meses de experiencia profesional (Resolución 861 de 2025)</v>
      </c>
      <c r="M240" s="16" t="str">
        <f>VLOOKUP(B240,'[1]EJECUCIÓN 2026'!$D:$CZ,24,FALSE)</f>
        <v>El CONTRATISTA se obliga a prestar a LA ENTIDAD, con plena autonomía técnica y administrativa, los servicios profesionales especializados para apoyar el desarrollo del backend de las infraestructuras de la capa nacional y el nodo central CENDOC Minciencias de la Red Colombiana de Información Científica y su articulación con las redes internacionales de información científica.</v>
      </c>
      <c r="N240" s="12">
        <f>VLOOKUP(B240,'[1]EJECUCIÓN 2026'!$D:$CZ,37,FALSE)</f>
        <v>7097421</v>
      </c>
      <c r="O240" s="11">
        <f>VLOOKUP(B240,'[1]EJECUCIÓN 2026'!$D:$CZ,31,FALSE)</f>
        <v>46044</v>
      </c>
      <c r="P240" s="11">
        <f>VLOOKUP(B240,'[1]EJECUCIÓN 2026'!$D:$CZ,32,FALSE)</f>
        <v>46045</v>
      </c>
      <c r="Q240" s="11">
        <f>VLOOKUP(B240,'[1]EJECUCIÓN 2026'!$D:$CZ,33,FALSE)</f>
        <v>46225</v>
      </c>
      <c r="R240" s="10" t="str">
        <f>VLOOKUP(B240,'[1]EJECUCIÓN 2026'!$D:$CZ,95,FALSE)</f>
        <v>En Ejecucion</v>
      </c>
      <c r="S240" s="13" t="str">
        <f>VLOOKUP(B240,'[1]EJECUCIÓN 2026'!$D:$CZ,94,FALSE)</f>
        <v>https://community.secop.gov.co/Public/Tendering/OpportunityDetail/Index?noticeUID=CO1.NTC.9690799&amp;isFromPublicArea=True&amp;isModal=true&amp;asPopupView=true</v>
      </c>
    </row>
    <row r="241" spans="2:19" ht="84" x14ac:dyDescent="0.2">
      <c r="B241" s="8" t="s">
        <v>254</v>
      </c>
      <c r="C241" s="17" t="str">
        <f>VLOOKUP(B241,'[1]EJECUCIÓN 2026'!$D:$CZ,3,FALSE)</f>
        <v>Contrato de Prestacion De Servicios Profesionales</v>
      </c>
      <c r="D241" s="9" t="str">
        <f>VLOOKUP(B241,'[1]EJECUCIÓN 2026'!$D:$CZ,5,FALSE)</f>
        <v>SOLBRIGITTE MERCHAN VACA</v>
      </c>
      <c r="E241" s="10" t="str">
        <f>VLOOKUP(B241,'[1]EJECUCIÓN 2026'!$D:$CZ,18,FALSE)</f>
        <v>COLOMBIA</v>
      </c>
      <c r="F241" s="10" t="str">
        <f>VLOOKUP(B241,'[1]EJECUCIÓN 2026'!$D:$CZ,17,FALSE)</f>
        <v>BOGOTA D.C.</v>
      </c>
      <c r="G241" s="10" t="str">
        <f>VLOOKUP(B241,'[1]EJECUCIÓN 2026'!$D:$CZ,15,FALSE)</f>
        <v>GEOLOGO(A)</v>
      </c>
      <c r="H241" s="10" t="s">
        <v>339</v>
      </c>
      <c r="I241" s="10" t="str">
        <f>VLOOKUP(B241,'[1]EJECUCIÓN 2026'!$D:$CZ,27,FALSE)</f>
        <v>Dirección de Ciencia</v>
      </c>
      <c r="J241" s="15" t="s">
        <v>13</v>
      </c>
      <c r="K241" s="20">
        <v>6016258480</v>
      </c>
      <c r="L241" s="10" t="str">
        <f>VLOOKUP(B241,'[1]EJECUCIÓN 2026'!$D:$CZ,23,FALSE)</f>
        <v>Titulo profesional + titulo especializacion de 22 meses de experiencia profesional a 32 meses de experiencia profesional (Resolución 861 de 2025)</v>
      </c>
      <c r="M241" s="16" t="str">
        <f>VLOOKUP(B241,'[1]EJECUCIÓN 2026'!$D:$CZ,24,FALSE)</f>
        <v>Prestar a la entidad, con plena autonomía técnica y administrativa, servicios profesionales especializados para apoyar a la Dirección de Ciencia en la implementación de políticas, planes, instrumentos, proyectos, programas, estrategias y demás actividades de Ciencia, Tecnología e Innovación CTeI, que se adelanten en el área de energía y minería, en el marco de la Política de Investigación e Innovación Orientada por Misiones para la Transición Energética.</v>
      </c>
      <c r="N241" s="12">
        <f>VLOOKUP(B241,'[1]EJECUCIÓN 2026'!$D:$CZ,37,FALSE)</f>
        <v>8500000</v>
      </c>
      <c r="O241" s="11">
        <f>VLOOKUP(B241,'[1]EJECUCIÓN 2026'!$D:$CZ,31,FALSE)</f>
        <v>46044</v>
      </c>
      <c r="P241" s="11">
        <f>VLOOKUP(B241,'[1]EJECUCIÓN 2026'!$D:$CZ,32,FALSE)</f>
        <v>46048</v>
      </c>
      <c r="Q241" s="11">
        <f>VLOOKUP(B241,'[1]EJECUCIÓN 2026'!$D:$CZ,33,FALSE)</f>
        <v>46228</v>
      </c>
      <c r="R241" s="10" t="str">
        <f>VLOOKUP(B241,'[1]EJECUCIÓN 2026'!$D:$CZ,95,FALSE)</f>
        <v>En Ejecucion</v>
      </c>
      <c r="S241" s="13" t="str">
        <f>VLOOKUP(B241,'[1]EJECUCIÓN 2026'!$D:$CZ,94,FALSE)</f>
        <v>https://community.secop.gov.co/Public/Tendering/OpportunityDetail/Index?noticeUID=CO1.NTC.9702889&amp;isFromPublicArea=True&amp;isModal=true&amp;asPopupView=true</v>
      </c>
    </row>
    <row r="242" spans="2:19" ht="84" x14ac:dyDescent="0.2">
      <c r="B242" s="8" t="s">
        <v>255</v>
      </c>
      <c r="C242" s="17" t="str">
        <f>VLOOKUP(B242,'[1]EJECUCIÓN 2026'!$D:$CZ,3,FALSE)</f>
        <v>Contrato de Prestacion De Servicios Profesionales</v>
      </c>
      <c r="D242" s="9" t="str">
        <f>VLOOKUP(B242,'[1]EJECUCIÓN 2026'!$D:$CZ,5,FALSE)</f>
        <v>MARIA NATALIA MACHUCA JEREZ</v>
      </c>
      <c r="E242" s="10" t="str">
        <f>VLOOKUP(B242,'[1]EJECUCIÓN 2026'!$D:$CZ,18,FALSE)</f>
        <v>COLOMBIA</v>
      </c>
      <c r="F242" s="10" t="str">
        <f>VLOOKUP(B242,'[1]EJECUCIÓN 2026'!$D:$CZ,17,FALSE)</f>
        <v>FLORIDA BLANCA</v>
      </c>
      <c r="G242" s="10" t="str">
        <f>VLOOKUP(B242,'[1]EJECUCIÓN 2026'!$D:$CZ,15,FALSE)</f>
        <v>PROFESIONAL EN ESTUDIOS LITERARIOS</v>
      </c>
      <c r="H242" s="10" t="s">
        <v>339</v>
      </c>
      <c r="I242" s="10" t="str">
        <f>VLOOKUP(B242,'[1]EJECUCIÓN 2026'!$D:$CZ,27,FALSE)</f>
        <v>Viceministerio de Talento y Apropiación Social del Conocimiento</v>
      </c>
      <c r="J242" s="15" t="s">
        <v>13</v>
      </c>
      <c r="K242" s="20">
        <v>6016258480</v>
      </c>
      <c r="L242" s="10" t="str">
        <f>VLOOKUP(B242,'[1]EJECUCIÓN 2026'!$D:$CZ,23,FALSE)</f>
        <v>Titulo profesional de 0 a 21 mas meses de experiencia profesional (Resolución 861 de 2025)</v>
      </c>
      <c r="M242" s="16" t="str">
        <f>VLOOKUP(B242,'[1]EJECUCIÓN 2026'!$D:$CZ,24,FALSE)</f>
        <v>Prestar a la entidad, con plena autonomía técnica y administrativa servicios profesionales para apoyar la creación, estructuración, implementación y seguimiento de las estrategias del Viceministerio de Talento y Apropiación Social del Conocimiento en el manejo de documento, bases de datos y análisis de información, garantizando la eficiencia y precisión en la gestión de los mecanismos de las direcciones técnicas del Viceministerio</v>
      </c>
      <c r="N242" s="12">
        <f>VLOOKUP(B242,'[1]EJECUCIÓN 2026'!$D:$CZ,37,FALSE)</f>
        <v>4500000</v>
      </c>
      <c r="O242" s="11">
        <f>VLOOKUP(B242,'[1]EJECUCIÓN 2026'!$D:$CZ,31,FALSE)</f>
        <v>46045</v>
      </c>
      <c r="P242" s="11">
        <f>VLOOKUP(B242,'[1]EJECUCIÓN 2026'!$D:$CZ,32,FALSE)</f>
        <v>46048</v>
      </c>
      <c r="Q242" s="11">
        <f>VLOOKUP(B242,'[1]EJECUCIÓN 2026'!$D:$CZ,33,FALSE)</f>
        <v>46228</v>
      </c>
      <c r="R242" s="10" t="str">
        <f>VLOOKUP(B242,'[1]EJECUCIÓN 2026'!$D:$CZ,95,FALSE)</f>
        <v>En Ejecucion</v>
      </c>
      <c r="S242" s="13" t="str">
        <f>VLOOKUP(B242,'[1]EJECUCIÓN 2026'!$D:$CZ,94,FALSE)</f>
        <v>https://community.secop.gov.co/Public/Tendering/OpportunityDetail/Index?noticeUID=CO1.NTC.9728507&amp;isFromPublicArea=True&amp;isModal=true&amp;asPopupView=true</v>
      </c>
    </row>
    <row r="243" spans="2:19" ht="72" x14ac:dyDescent="0.2">
      <c r="B243" s="8" t="s">
        <v>256</v>
      </c>
      <c r="C243" s="17" t="str">
        <f>VLOOKUP(B243,'[1]EJECUCIÓN 2026'!$D:$CZ,3,FALSE)</f>
        <v>Contrato de Prestacion De Servicios Profesionales</v>
      </c>
      <c r="D243" s="9" t="str">
        <f>VLOOKUP(B243,'[1]EJECUCIÓN 2026'!$D:$CZ,5,FALSE)</f>
        <v>JUAN ESTEBAN PRADO GAMBA</v>
      </c>
      <c r="E243" s="10" t="str">
        <f>VLOOKUP(B243,'[1]EJECUCIÓN 2026'!$D:$CZ,18,FALSE)</f>
        <v>COLOMBIA</v>
      </c>
      <c r="F243" s="10" t="str">
        <f>VLOOKUP(B243,'[1]EJECUCIÓN 2026'!$D:$CZ,17,FALSE)</f>
        <v>BOGOTA D.C.</v>
      </c>
      <c r="G243" s="10" t="str">
        <f>VLOOKUP(B243,'[1]EJECUCIÓN 2026'!$D:$CZ,15,FALSE)</f>
        <v>PROFESIONAL EN ESTUDIOS LITERARIOS</v>
      </c>
      <c r="H243" s="10" t="s">
        <v>339</v>
      </c>
      <c r="I243" s="10" t="str">
        <f>VLOOKUP(B243,'[1]EJECUCIÓN 2026'!$D:$CZ,27,FALSE)</f>
        <v>Viceministerio de Talento y Apropiación Social del Conocimiento</v>
      </c>
      <c r="J243" s="15" t="s">
        <v>13</v>
      </c>
      <c r="K243" s="20">
        <v>6016258480</v>
      </c>
      <c r="L243" s="10" t="str">
        <f>VLOOKUP(B243,'[1]EJECUCIÓN 2026'!$D:$CZ,23,FALSE)</f>
        <v>Titulo profesional de 0 a 21 mas meses de experiencia profesional (Resolución 861 de 2025)</v>
      </c>
      <c r="M243" s="16" t="str">
        <f>VLOOKUP(B243,'[1]EJECUCIÓN 2026'!$D:$CZ,24,FALSE)</f>
        <v>Prestar a la entidad, con plena autonomía técnica y administrativa servicios profesionales, apoyando el desarrollo de actividades orientadas al seguimiento, control, organización de información técnica y administrativa, relacionadas con los procesos, programas, proyectos y estrategias del Viceministerio de Talento y Apropiación Social del Conocimiento y sus Direcciones técnicas.</v>
      </c>
      <c r="N243" s="12">
        <f>VLOOKUP(B243,'[1]EJECUCIÓN 2026'!$D:$CZ,37,FALSE)</f>
        <v>4500000</v>
      </c>
      <c r="O243" s="11">
        <f>VLOOKUP(B243,'[1]EJECUCIÓN 2026'!$D:$CZ,31,FALSE)</f>
        <v>46045</v>
      </c>
      <c r="P243" s="11">
        <f>VLOOKUP(B243,'[1]EJECUCIÓN 2026'!$D:$CZ,32,FALSE)</f>
        <v>46048</v>
      </c>
      <c r="Q243" s="11">
        <f>VLOOKUP(B243,'[1]EJECUCIÓN 2026'!$D:$CZ,33,FALSE)</f>
        <v>46228</v>
      </c>
      <c r="R243" s="10" t="str">
        <f>VLOOKUP(B243,'[1]EJECUCIÓN 2026'!$D:$CZ,95,FALSE)</f>
        <v>En Ejecucion</v>
      </c>
      <c r="S243" s="13" t="str">
        <f>VLOOKUP(B243,'[1]EJECUCIÓN 2026'!$D:$CZ,94,FALSE)</f>
        <v>https://community.secop.gov.co/Public/Tendering/OpportunityDetail/Index?noticeUID=CO1.NTC.9729794&amp;isFromPublicArea=True&amp;isModal=true&amp;asPopupView=true</v>
      </c>
    </row>
    <row r="244" spans="2:19" ht="84" x14ac:dyDescent="0.2">
      <c r="B244" s="8" t="s">
        <v>257</v>
      </c>
      <c r="C244" s="17" t="str">
        <f>VLOOKUP(B244,'[1]EJECUCIÓN 2026'!$D:$CZ,3,FALSE)</f>
        <v>Contrato de Prestacion De Servicios Profesionales</v>
      </c>
      <c r="D244" s="9" t="str">
        <f>VLOOKUP(B244,'[1]EJECUCIÓN 2026'!$D:$CZ,5,FALSE)</f>
        <v>KAREN TERESA SANCHEZ GONZALEZ</v>
      </c>
      <c r="E244" s="10" t="str">
        <f>VLOOKUP(B244,'[1]EJECUCIÓN 2026'!$D:$CZ,18,FALSE)</f>
        <v>COLOMBIA</v>
      </c>
      <c r="F244" s="10" t="str">
        <f>VLOOKUP(B244,'[1]EJECUCIÓN 2026'!$D:$CZ,17,FALSE)</f>
        <v>BOGOTA D.C.</v>
      </c>
      <c r="G244" s="10" t="str">
        <f>VLOOKUP(B244,'[1]EJECUCIÓN 2026'!$D:$CZ,15,FALSE)</f>
        <v>INGENIERO INDUSTRIAL</v>
      </c>
      <c r="H244" s="10" t="s">
        <v>339</v>
      </c>
      <c r="I244" s="10" t="str">
        <f>VLOOKUP(B244,'[1]EJECUCIÓN 2026'!$D:$CZ,27,FALSE)</f>
        <v>Dirección de Ciencia</v>
      </c>
      <c r="J244" s="15" t="s">
        <v>13</v>
      </c>
      <c r="K244" s="20">
        <v>6016258480</v>
      </c>
      <c r="L244" s="10" t="str">
        <f>VLOOKUP(B244,'[1]EJECUCIÓN 2026'!$D:$CZ,23,FALSE)</f>
        <v>Titulo profesional + titulo especializacion de 22 meses de experiencia profesional a 32 meses de experiencia profesional (Resolución 861 de 2025)</v>
      </c>
      <c r="M244" s="16" t="str">
        <f>VLOOKUP(B244,'[1]EJECUCIÓN 2026'!$D:$CZ,24,FALSE)</f>
        <v>Prestar a la entidad, con plena autonomía técnica y administrativa, servicios profesionales especializados para apoyar a la Dirección de Ciencia, orientados al acompañamiento de las actividades de Ciencia, Tecnología e Innovación CTeI, con el fin de fortalecer el rol misional de la dependencia, su planeación y la divulgación de la gestión, así como para brindar acompañamiento a los procesos asignados en calidad de enlace de calidad de la Dirección.</v>
      </c>
      <c r="N244" s="12">
        <f>VLOOKUP(B244,'[1]EJECUCIÓN 2026'!$D:$CZ,37,FALSE)</f>
        <v>8500000</v>
      </c>
      <c r="O244" s="11">
        <f>VLOOKUP(B244,'[1]EJECUCIÓN 2026'!$D:$CZ,31,FALSE)</f>
        <v>46045</v>
      </c>
      <c r="P244" s="11">
        <f>VLOOKUP(B244,'[1]EJECUCIÓN 2026'!$D:$CZ,32,FALSE)</f>
        <v>46048</v>
      </c>
      <c r="Q244" s="11">
        <f>VLOOKUP(B244,'[1]EJECUCIÓN 2026'!$D:$CZ,33,FALSE)</f>
        <v>46228</v>
      </c>
      <c r="R244" s="10" t="str">
        <f>VLOOKUP(B244,'[1]EJECUCIÓN 2026'!$D:$CZ,95,FALSE)</f>
        <v>En Ejecucion</v>
      </c>
      <c r="S244" s="13" t="str">
        <f>VLOOKUP(B244,'[1]EJECUCIÓN 2026'!$D:$CZ,94,FALSE)</f>
        <v>https://community.secop.gov.co/Public/Tendering/OpportunityDetail/Index?noticeUID=CO1.NTC.9729519&amp;isFromPublicArea=True&amp;isModal=true&amp;asPopupView=true</v>
      </c>
    </row>
    <row r="245" spans="2:19" ht="84" x14ac:dyDescent="0.2">
      <c r="B245" s="8" t="s">
        <v>258</v>
      </c>
      <c r="C245" s="17" t="str">
        <f>VLOOKUP(B245,'[1]EJECUCIÓN 2026'!$D:$CZ,3,FALSE)</f>
        <v>Contrato de Prestacion De Servicios Profesionales</v>
      </c>
      <c r="D245" s="9" t="str">
        <f>VLOOKUP(B245,'[1]EJECUCIÓN 2026'!$D:$CZ,5,FALSE)</f>
        <v>CESAR WILFREDO CHINDOY CHINDOY</v>
      </c>
      <c r="E245" s="10" t="str">
        <f>VLOOKUP(B245,'[1]EJECUCIÓN 2026'!$D:$CZ,18,FALSE)</f>
        <v>COLOMBIA</v>
      </c>
      <c r="F245" s="10" t="str">
        <f>VLOOKUP(B245,'[1]EJECUCIÓN 2026'!$D:$CZ,17,FALSE)</f>
        <v>MOCOA</v>
      </c>
      <c r="G245" s="10" t="str">
        <f>VLOOKUP(B245,'[1]EJECUCIÓN 2026'!$D:$CZ,15,FALSE)</f>
        <v>SOCIOLOGO</v>
      </c>
      <c r="H245" s="10" t="s">
        <v>339</v>
      </c>
      <c r="I245" s="10" t="str">
        <f>VLOOKUP(B245,'[1]EJECUCIÓN 2026'!$D:$CZ,27,FALSE)</f>
        <v>Dirección de Ciencia</v>
      </c>
      <c r="J245" s="15" t="s">
        <v>13</v>
      </c>
      <c r="K245" s="20">
        <v>6016258480</v>
      </c>
      <c r="L245" s="10" t="str">
        <f>VLOOKUP(B245,'[1]EJECUCIÓN 2026'!$D:$CZ,23,FALSE)</f>
        <v>Titulo profesional de 0 a 21 mas meses de experiencia profesional (Resolución 861 de 2025)</v>
      </c>
      <c r="M245" s="16" t="str">
        <f>VLOOKUP(B245,'[1]EJECUCIÓN 2026'!$D:$CZ,24,FALSE)</f>
        <v>Prestar a la entidad, con plena autonomía técnica y administrativa, servicios profesionales a la Dirección de Ciencia, brindando apoyo técnico en la estructuración, diseño, seguimiento y desarrollo de los instrumentos, mecanismos, planes, programas, proyectos o estrategias de ciencia, tecnología e innovación CTeI que adelante dicha Dirección, de conformidad con los lineamientos técnicos, normativos y estratégicos definidos por la entidad.</v>
      </c>
      <c r="N245" s="12">
        <f>VLOOKUP(B245,'[1]EJECUCIÓN 2026'!$D:$CZ,37,FALSE)</f>
        <v>4500000</v>
      </c>
      <c r="O245" s="11">
        <f>VLOOKUP(B245,'[1]EJECUCIÓN 2026'!$D:$CZ,31,FALSE)</f>
        <v>46045</v>
      </c>
      <c r="P245" s="11">
        <f>VLOOKUP(B245,'[1]EJECUCIÓN 2026'!$D:$CZ,32,FALSE)</f>
        <v>46048</v>
      </c>
      <c r="Q245" s="11">
        <f>VLOOKUP(B245,'[1]EJECUCIÓN 2026'!$D:$CZ,33,FALSE)</f>
        <v>46228</v>
      </c>
      <c r="R245" s="10" t="str">
        <f>VLOOKUP(B245,'[1]EJECUCIÓN 2026'!$D:$CZ,95,FALSE)</f>
        <v>En Ejecucion</v>
      </c>
      <c r="S245" s="13" t="str">
        <f>VLOOKUP(B245,'[1]EJECUCIÓN 2026'!$D:$CZ,94,FALSE)</f>
        <v>https://community.secop.gov.co/Public/Tendering/OpportunityDetail/Index?noticeUID=CO1.NTC.9728724&amp;isFromPublicArea=True&amp;isModal=true&amp;asPopupView=true</v>
      </c>
    </row>
    <row r="246" spans="2:19" ht="108" x14ac:dyDescent="0.2">
      <c r="B246" s="8" t="s">
        <v>259</v>
      </c>
      <c r="C246" s="17" t="str">
        <f>VLOOKUP(B246,'[1]EJECUCIÓN 2026'!$D:$CZ,3,FALSE)</f>
        <v>Contrato de Prestacion De Servicios Profesionales</v>
      </c>
      <c r="D246" s="9" t="str">
        <f>VLOOKUP(B246,'[1]EJECUCIÓN 2026'!$D:$CZ,5,FALSE)</f>
        <v>HAROLD HUMBERTO MORALES ÑUSTE</v>
      </c>
      <c r="E246" s="10" t="str">
        <f>VLOOKUP(B246,'[1]EJECUCIÓN 2026'!$D:$CZ,18,FALSE)</f>
        <v>COLOMBIA</v>
      </c>
      <c r="F246" s="10" t="str">
        <f>VLOOKUP(B246,'[1]EJECUCIÓN 2026'!$D:$CZ,17,FALSE)</f>
        <v>BOGOTA D.C.</v>
      </c>
      <c r="G246" s="10" t="str">
        <f>VLOOKUP(B246,'[1]EJECUCIÓN 2026'!$D:$CZ,15,FALSE)</f>
        <v>ADMINISTRADOR DE EMPRESAS</v>
      </c>
      <c r="H246" s="10" t="s">
        <v>339</v>
      </c>
      <c r="I246" s="10" t="str">
        <f>VLOOKUP(B246,'[1]EJECUCIÓN 2026'!$D:$CZ,27,FALSE)</f>
        <v>Dirección Administrativa y Financiera</v>
      </c>
      <c r="J246" s="15" t="s">
        <v>13</v>
      </c>
      <c r="K246" s="20">
        <v>6016258480</v>
      </c>
      <c r="L246" s="10" t="str">
        <f>VLOOKUP(B246,'[1]EJECUCIÓN 2026'!$D:$CZ,23,FALSE)</f>
        <v>Titulo profesional + titulo especializacion de 0 meses de experiencia profesional a 22 meses de experiencia profesional (Resolución 861 de 2025)</v>
      </c>
      <c r="M246" s="16" t="str">
        <f>VLOOKUP(B246,'[1]EJECUCIÓN 2026'!$D:$CZ,24,FALSE)</f>
        <v>EL/LA CONTRATISTA se obliga a prestar a la ENTIDAD, con plena autonomía, técnica y administrativa por sus propios medios, los servicios como profesional especializado a la Dirección Administrativa y Financiera - Grupo Interno de Apoyo Financiero y Presupuestal, para apoyar en la revisión, verificación, liquidación, obligación y orientación y demás actividades relacionadas con el trámite de las cuentas de cobro, facturas, desembolsos, actos administrativos y demás obligaciones financieras y presupuestales generadas con recursos del Presupuesto General de la Nación.</v>
      </c>
      <c r="N246" s="12">
        <f>VLOOKUP(B246,'[1]EJECUCIÓN 2026'!$D:$CZ,37,FALSE)</f>
        <v>6567606</v>
      </c>
      <c r="O246" s="11">
        <f>VLOOKUP(B246,'[1]EJECUCIÓN 2026'!$D:$CZ,31,FALSE)</f>
        <v>46044</v>
      </c>
      <c r="P246" s="11">
        <f>VLOOKUP(B246,'[1]EJECUCIÓN 2026'!$D:$CZ,32,FALSE)</f>
        <v>46045</v>
      </c>
      <c r="Q246" s="11">
        <f>VLOOKUP(B246,'[1]EJECUCIÓN 2026'!$D:$CZ,33,FALSE)</f>
        <v>46225</v>
      </c>
      <c r="R246" s="10" t="str">
        <f>VLOOKUP(B246,'[1]EJECUCIÓN 2026'!$D:$CZ,95,FALSE)</f>
        <v>En Ejecucion</v>
      </c>
      <c r="S246" s="13" t="str">
        <f>VLOOKUP(B246,'[1]EJECUCIÓN 2026'!$D:$CZ,94,FALSE)</f>
        <v>https://community.secop.gov.co/Public/Tendering/OpportunityDetail/Index?noticeUID=CO1.NTC.9701881&amp;isFromPublicArea=True&amp;isModal=true&amp;asPopupView=true</v>
      </c>
    </row>
    <row r="247" spans="2:19" ht="60" x14ac:dyDescent="0.2">
      <c r="B247" s="8" t="s">
        <v>260</v>
      </c>
      <c r="C247" s="17" t="str">
        <f>VLOOKUP(B247,'[1]EJECUCIÓN 2026'!$D:$CZ,3,FALSE)</f>
        <v>Contrato de Prestacion De Servicios Profesionales</v>
      </c>
      <c r="D247" s="9" t="str">
        <f>VLOOKUP(B247,'[1]EJECUCIÓN 2026'!$D:$CZ,5,FALSE)</f>
        <v>SEBASTIAN DAZA LEDEZMA</v>
      </c>
      <c r="E247" s="10" t="str">
        <f>VLOOKUP(B247,'[1]EJECUCIÓN 2026'!$D:$CZ,18,FALSE)</f>
        <v>COLOMBIA</v>
      </c>
      <c r="F247" s="10" t="str">
        <f>VLOOKUP(B247,'[1]EJECUCIÓN 2026'!$D:$CZ,17,FALSE)</f>
        <v>BOGOTA D.C.</v>
      </c>
      <c r="G247" s="10" t="str">
        <f>VLOOKUP(B247,'[1]EJECUCIÓN 2026'!$D:$CZ,15,FALSE)</f>
        <v>PROFESIONAL EN POLITICA Y RELACIONES INTERNACIONALES</v>
      </c>
      <c r="H247" s="10" t="s">
        <v>339</v>
      </c>
      <c r="I247" s="10" t="str">
        <f>VLOOKUP(B247,'[1]EJECUCIÓN 2026'!$D:$CZ,27,FALSE)</f>
        <v>Dirección de Capacidades y Apropiación del Conocimiento</v>
      </c>
      <c r="J247" s="15" t="s">
        <v>13</v>
      </c>
      <c r="K247" s="20">
        <v>6016258480</v>
      </c>
      <c r="L247" s="10" t="str">
        <f>VLOOKUP(B247,'[1]EJECUCIÓN 2026'!$D:$CZ,23,FALSE)</f>
        <v>Titulo profesional de 22 o mas meses de experiencia profesional (Resolución 861 de 2025)</v>
      </c>
      <c r="M247" s="16" t="str">
        <f>VLOOKUP(B247,'[1]EJECUCIÓN 2026'!$D:$CZ,24,FALSE)</f>
        <v>El CONTRATISTA se obliga a prestar a LA ENTIDAD, con plena autonomía técnica y administrativa los servicios profesionales apoyando técnicamente a la Dirección de Capacidades y Apropiación del Conocimiento en los asuntos de competencia del equipo Misiones PIIOM.</v>
      </c>
      <c r="N247" s="12">
        <f>VLOOKUP(B247,'[1]EJECUCIÓN 2026'!$D:$CZ,37,FALSE)</f>
        <v>5000000</v>
      </c>
      <c r="O247" s="11">
        <f>VLOOKUP(B247,'[1]EJECUCIÓN 2026'!$D:$CZ,31,FALSE)</f>
        <v>46044</v>
      </c>
      <c r="P247" s="11">
        <f>VLOOKUP(B247,'[1]EJECUCIÓN 2026'!$D:$CZ,32,FALSE)</f>
        <v>46048</v>
      </c>
      <c r="Q247" s="11">
        <f>VLOOKUP(B247,'[1]EJECUCIÓN 2026'!$D:$CZ,33,FALSE)</f>
        <v>46228</v>
      </c>
      <c r="R247" s="10" t="str">
        <f>VLOOKUP(B247,'[1]EJECUCIÓN 2026'!$D:$CZ,95,FALSE)</f>
        <v>En Ejecucion</v>
      </c>
      <c r="S247" s="13" t="str">
        <f>VLOOKUP(B247,'[1]EJECUCIÓN 2026'!$D:$CZ,94,FALSE)</f>
        <v>https://community.secop.gov.co/Public/Tendering/OpportunityDetail/Index?noticeUID=CO1.NTC.9699591&amp;isFromPublicArea=True&amp;isModal=true&amp;asPopupView=true</v>
      </c>
    </row>
    <row r="248" spans="2:19" ht="108" x14ac:dyDescent="0.2">
      <c r="B248" s="8" t="s">
        <v>261</v>
      </c>
      <c r="C248" s="17" t="str">
        <f>VLOOKUP(B248,'[1]EJECUCIÓN 2026'!$D:$CZ,3,FALSE)</f>
        <v>Contrato de Prestacion De Servicios Profesionales</v>
      </c>
      <c r="D248" s="9" t="str">
        <f>VLOOKUP(B248,'[1]EJECUCIÓN 2026'!$D:$CZ,5,FALSE)</f>
        <v>MATEO TORO SOACHE</v>
      </c>
      <c r="E248" s="10" t="str">
        <f>VLOOKUP(B248,'[1]EJECUCIÓN 2026'!$D:$CZ,18,FALSE)</f>
        <v>COLOMBIA</v>
      </c>
      <c r="F248" s="10" t="str">
        <f>VLOOKUP(B248,'[1]EJECUCIÓN 2026'!$D:$CZ,17,FALSE)</f>
        <v>ACACIAS</v>
      </c>
      <c r="G248" s="10" t="str">
        <f>VLOOKUP(B248,'[1]EJECUCIÓN 2026'!$D:$CZ,15,FALSE)</f>
        <v>PSICOLOGIA</v>
      </c>
      <c r="H248" s="10" t="s">
        <v>339</v>
      </c>
      <c r="I248" s="10" t="str">
        <f>VLOOKUP(B248,'[1]EJECUCIÓN 2026'!$D:$CZ,27,FALSE)</f>
        <v>Dirección de Ciencia</v>
      </c>
      <c r="J248" s="15" t="s">
        <v>13</v>
      </c>
      <c r="K248" s="20">
        <v>6016258480</v>
      </c>
      <c r="L248" s="10" t="str">
        <f>VLOOKUP(B248,'[1]EJECUCIÓN 2026'!$D:$CZ,23,FALSE)</f>
        <v>Titulo profesional de 0 a 21 mas meses de experiencia profesional (Resolución 861 de 2025)</v>
      </c>
      <c r="M248" s="16" t="str">
        <f>VLOOKUP(B248,'[1]EJECUCIÓN 2026'!$D:$CZ,24,FALSE)</f>
        <v>Prestar a la entidad con plena autonomía, técnica y administrativa servicios profesionales para brindar apoyo, acompañamiento y soporte a la Dirección de Ciencia en las actividades relacionadas con el reconocimiento y medición de actividades y de producción de CTeI en el marco de la implementación de los modelos cienciométricos de grupos de investigación e investigadores y de los actores del Sistema Nacional de Ciencia, Tecnología e Innovación SNCTeI, dando estricto cumplimiento al proceso y procedimientos establecidos por la Entidad.</v>
      </c>
      <c r="N248" s="12">
        <f>VLOOKUP(B248,'[1]EJECUCIÓN 2026'!$D:$CZ,37,FALSE)</f>
        <v>4500000</v>
      </c>
      <c r="O248" s="11">
        <f>VLOOKUP(B248,'[1]EJECUCIÓN 2026'!$D:$CZ,31,FALSE)</f>
        <v>46045</v>
      </c>
      <c r="P248" s="11">
        <f>VLOOKUP(B248,'[1]EJECUCIÓN 2026'!$D:$CZ,32,FALSE)</f>
        <v>46048</v>
      </c>
      <c r="Q248" s="11">
        <f>VLOOKUP(B248,'[1]EJECUCIÓN 2026'!$D:$CZ,33,FALSE)</f>
        <v>46228</v>
      </c>
      <c r="R248" s="10" t="str">
        <f>VLOOKUP(B248,'[1]EJECUCIÓN 2026'!$D:$CZ,95,FALSE)</f>
        <v>En Ejecucion</v>
      </c>
      <c r="S248" s="13" t="str">
        <f>VLOOKUP(B248,'[1]EJECUCIÓN 2026'!$D:$CZ,94,FALSE)</f>
        <v>https://community.secop.gov.co/Public/Tendering/OpportunityDetail/Index?noticeUID=CO1.NTC.9727005&amp;isFromPublicArea=True&amp;isModal=true&amp;asPopupView=true</v>
      </c>
    </row>
    <row r="249" spans="2:19" ht="96" x14ac:dyDescent="0.2">
      <c r="B249" s="8" t="s">
        <v>262</v>
      </c>
      <c r="C249" s="17" t="str">
        <f>VLOOKUP(B249,'[1]EJECUCIÓN 2026'!$D:$CZ,3,FALSE)</f>
        <v>Contrato de Prestacion De Servicios Profesionales</v>
      </c>
      <c r="D249" s="9" t="str">
        <f>VLOOKUP(B249,'[1]EJECUCIÓN 2026'!$D:$CZ,5,FALSE)</f>
        <v>MARIA CAMILA COBO ASTUDILLO</v>
      </c>
      <c r="E249" s="10" t="str">
        <f>VLOOKUP(B249,'[1]EJECUCIÓN 2026'!$D:$CZ,18,FALSE)</f>
        <v>COLOMBIA</v>
      </c>
      <c r="F249" s="10" t="str">
        <f>VLOOKUP(B249,'[1]EJECUCIÓN 2026'!$D:$CZ,17,FALSE)</f>
        <v>POPAYAN</v>
      </c>
      <c r="G249" s="10" t="str">
        <f>VLOOKUP(B249,'[1]EJECUCIÓN 2026'!$D:$CZ,15,FALSE)</f>
        <v>ABOGADO</v>
      </c>
      <c r="H249" s="10" t="s">
        <v>339</v>
      </c>
      <c r="I249" s="10" t="str">
        <f>VLOOKUP(B249,'[1]EJECUCIÓN 2026'!$D:$CZ,27,FALSE)</f>
        <v>Dirección de Ciencia</v>
      </c>
      <c r="J249" s="15" t="s">
        <v>13</v>
      </c>
      <c r="K249" s="20">
        <v>6016258480</v>
      </c>
      <c r="L249" s="10" t="str">
        <f>VLOOKUP(B249,'[1]EJECUCIÓN 2026'!$D:$CZ,23,FALSE)</f>
        <v>Titulo profesional + titulo especializacion de 22 meses de experiencia profesional a 32 meses de experiencia profesional (Resolución 861 de 2025)</v>
      </c>
      <c r="M249" s="16" t="str">
        <f>VLOOKUP(B249,'[1]EJECUCIÓN 2026'!$D:$CZ,24,FALSE)</f>
        <v>Prestar servicios profesionales especializados, con plena autonomía técnica y administrativa, a la Dirección de Ciencia, para apoyar jurídica y técnicamente los procesos de liquidación bilateral y unilateral de los contratos y convenios a su cargo, así como la revisión, análisis y elaboración de los documentos jurídicos asociados, garantizando el cumplimiento del marco normativo vigente y de los lineamientos institucionales en materia de Ciencia, Tecnología e Innovación (CTeI).</v>
      </c>
      <c r="N249" s="12">
        <f>VLOOKUP(B249,'[1]EJECUCIÓN 2026'!$D:$CZ,37,FALSE)</f>
        <v>8500000</v>
      </c>
      <c r="O249" s="11">
        <f>VLOOKUP(B249,'[1]EJECUCIÓN 2026'!$D:$CZ,31,FALSE)</f>
        <v>46048</v>
      </c>
      <c r="P249" s="11">
        <f>VLOOKUP(B249,'[1]EJECUCIÓN 2026'!$D:$CZ,32,FALSE)</f>
        <v>46049</v>
      </c>
      <c r="Q249" s="11">
        <f>VLOOKUP(B249,'[1]EJECUCIÓN 2026'!$D:$CZ,33,FALSE)</f>
        <v>46229</v>
      </c>
      <c r="R249" s="10" t="str">
        <f>VLOOKUP(B249,'[1]EJECUCIÓN 2026'!$D:$CZ,95,FALSE)</f>
        <v>En Ejecucion</v>
      </c>
      <c r="S249" s="13" t="str">
        <f>VLOOKUP(B249,'[1]EJECUCIÓN 2026'!$D:$CZ,94,FALSE)</f>
        <v>https://community.secop.gov.co/Public/Tendering/OpportunityDetail/Index?noticeUID=CO1.NTC.9755385&amp;isFromPublicArea=True&amp;isModal=true&amp;asPopupView=true</v>
      </c>
    </row>
    <row r="250" spans="2:19" ht="132" x14ac:dyDescent="0.2">
      <c r="B250" s="8" t="s">
        <v>263</v>
      </c>
      <c r="C250" s="17" t="str">
        <f>VLOOKUP(B250,'[1]EJECUCIÓN 2026'!$D:$CZ,3,FALSE)</f>
        <v>Contrato de Prestacion De Servicios Profesionales</v>
      </c>
      <c r="D250" s="9" t="str">
        <f>VLOOKUP(B250,'[1]EJECUCIÓN 2026'!$D:$CZ,5,FALSE)</f>
        <v>NATALIA GARCIA SASTRE</v>
      </c>
      <c r="E250" s="10" t="str">
        <f>VLOOKUP(B250,'[1]EJECUCIÓN 2026'!$D:$CZ,18,FALSE)</f>
        <v>COLOMBIA</v>
      </c>
      <c r="F250" s="10" t="str">
        <f>VLOOKUP(B250,'[1]EJECUCIÓN 2026'!$D:$CZ,17,FALSE)</f>
        <v>BOGOTA D.C.</v>
      </c>
      <c r="G250" s="10" t="str">
        <f>VLOOKUP(B250,'[1]EJECUCIÓN 2026'!$D:$CZ,15,FALSE)</f>
        <v>ABOGADO</v>
      </c>
      <c r="H250" s="10" t="s">
        <v>339</v>
      </c>
      <c r="I250" s="10" t="str">
        <f>VLOOKUP(B250,'[1]EJECUCIÓN 2026'!$D:$CZ,27,FALSE)</f>
        <v>Dirección de Desarrollo Tecnológico e Innovación</v>
      </c>
      <c r="J250" s="15" t="s">
        <v>13</v>
      </c>
      <c r="K250" s="20">
        <v>6016258480</v>
      </c>
      <c r="L250" s="10" t="str">
        <f>VLOOKUP(B250,'[1]EJECUCIÓN 2026'!$D:$CZ,23,FALSE)</f>
        <v>Titulo profesional + titulo especializacion de 0 meses de experiencia profesional a 22 meses de experiencia profesional (Resolución 861 de 2025)</v>
      </c>
      <c r="M250" s="16" t="str">
        <f>VLOOKUP(B250,'[1]EJECUCIÓN 2026'!$D:$CZ,24,FALSE)</f>
        <v>El CONTRATISTA se obliga a prestar a la ENTIDAD, con plena autonomía
técnica y administrativa, servicios profesionales orientados a brindar apoyo en la
planeación, estructuración y ejecución de instrumentos y/o mecanismos de
Propiedad Intelectual, transferencia de conocimiento y tecnología, así como en
el fortalecimiento de las políticas de investigación orientadas por misiones de la
Dirección de Desarrollo Tecnológico e Innovación del Ministerio.</v>
      </c>
      <c r="N250" s="12">
        <f>VLOOKUP(B250,'[1]EJECUCIÓN 2026'!$D:$CZ,37,FALSE)</f>
        <v>5150000</v>
      </c>
      <c r="O250" s="11">
        <f>VLOOKUP(B250,'[1]EJECUCIÓN 2026'!$D:$CZ,31,FALSE)</f>
        <v>46048</v>
      </c>
      <c r="P250" s="11">
        <f>VLOOKUP(B250,'[1]EJECUCIÓN 2026'!$D:$CZ,32,FALSE)</f>
        <v>46049</v>
      </c>
      <c r="Q250" s="11">
        <f>VLOOKUP(B250,'[1]EJECUCIÓN 2026'!$D:$CZ,33,FALSE)</f>
        <v>46229</v>
      </c>
      <c r="R250" s="10" t="str">
        <f>VLOOKUP(B250,'[1]EJECUCIÓN 2026'!$D:$CZ,95,FALSE)</f>
        <v>En Ejecucion</v>
      </c>
      <c r="S250" s="13" t="str">
        <f>VLOOKUP(B250,'[1]EJECUCIÓN 2026'!$D:$CZ,94,FALSE)</f>
        <v>https://community.secop.gov.co/Public/Tendering/OpportunityDetail/Index?noticeUID=CO1.NTC.9731059&amp;isFromPublicArea=True&amp;isModal=true&amp;asPopupView=true</v>
      </c>
    </row>
    <row r="251" spans="2:19" ht="84" x14ac:dyDescent="0.2">
      <c r="B251" s="8" t="s">
        <v>264</v>
      </c>
      <c r="C251" s="17" t="str">
        <f>VLOOKUP(B251,'[1]EJECUCIÓN 2026'!$D:$CZ,3,FALSE)</f>
        <v>Contrato de Prestacion De Servicios Profesionales</v>
      </c>
      <c r="D251" s="9" t="str">
        <f>VLOOKUP(B251,'[1]EJECUCIÓN 2026'!$D:$CZ,5,FALSE)</f>
        <v>JAIME ANDRES RUA ZAMBRANO</v>
      </c>
      <c r="E251" s="10" t="str">
        <f>VLOOKUP(B251,'[1]EJECUCIÓN 2026'!$D:$CZ,18,FALSE)</f>
        <v>COLOMBIA</v>
      </c>
      <c r="F251" s="10" t="str">
        <f>VLOOKUP(B251,'[1]EJECUCIÓN 2026'!$D:$CZ,17,FALSE)</f>
        <v>DUITAMA</v>
      </c>
      <c r="G251" s="10" t="str">
        <f>VLOOKUP(B251,'[1]EJECUCIÓN 2026'!$D:$CZ,15,FALSE)</f>
        <v>ADMINISTRADOR PUBLICO</v>
      </c>
      <c r="H251" s="10" t="s">
        <v>339</v>
      </c>
      <c r="I251" s="10" t="str">
        <f>VLOOKUP(B251,'[1]EJECUCIÓN 2026'!$D:$CZ,27,FALSE)</f>
        <v>Dirección de Desarrollo Tecnológico e Innovación</v>
      </c>
      <c r="J251" s="15" t="s">
        <v>13</v>
      </c>
      <c r="K251" s="20">
        <v>6016258480</v>
      </c>
      <c r="L251" s="10" t="str">
        <f>VLOOKUP(B251,'[1]EJECUCIÓN 2026'!$D:$CZ,23,FALSE)</f>
        <v>Titulo profesional de 22 o mas meses de experiencia profesional (Resolución 861 de 2025)</v>
      </c>
      <c r="M251" s="16" t="str">
        <f>VLOOKUP(B251,'[1]EJECUCIÓN 2026'!$D:$CZ,24,FALSE)</f>
        <v>EL CONTRATISTA se obliga a prestar al CONTRATANTE, con sus propios medios y con plena autonomía técnica y administrativa, servicios profesionales orientados a brindar apoyo y soporte técnico para la actualización y consolidación de instrumentos que permitan fortalecer la estrategia de Innovación Empresarial del sector productivo, adelantada por la Dirección de Desarrollo Tecnológico e Innovación.</v>
      </c>
      <c r="N251" s="12">
        <f>VLOOKUP(B251,'[1]EJECUCIÓN 2026'!$D:$CZ,37,FALSE)</f>
        <v>5000000</v>
      </c>
      <c r="O251" s="11">
        <f>VLOOKUP(B251,'[1]EJECUCIÓN 2026'!$D:$CZ,31,FALSE)</f>
        <v>46045</v>
      </c>
      <c r="P251" s="11">
        <f>VLOOKUP(B251,'[1]EJECUCIÓN 2026'!$D:$CZ,32,FALSE)</f>
        <v>46045</v>
      </c>
      <c r="Q251" s="11">
        <f>VLOOKUP(B251,'[1]EJECUCIÓN 2026'!$D:$CZ,33,FALSE)</f>
        <v>46225</v>
      </c>
      <c r="R251" s="10" t="str">
        <f>VLOOKUP(B251,'[1]EJECUCIÓN 2026'!$D:$CZ,95,FALSE)</f>
        <v>En Ejecucion</v>
      </c>
      <c r="S251" s="13" t="str">
        <f>VLOOKUP(B251,'[1]EJECUCIÓN 2026'!$D:$CZ,94,FALSE)</f>
        <v>https://community.secop.gov.co/Public/Tendering/OpportunityDetail/Index?noticeUID=CO1.NTC.9711185&amp;isFromPublicArea=True&amp;isModal=true&amp;asPopupView=true</v>
      </c>
    </row>
    <row r="252" spans="2:19" ht="72" x14ac:dyDescent="0.2">
      <c r="B252" s="8" t="s">
        <v>265</v>
      </c>
      <c r="C252" s="17" t="str">
        <f>VLOOKUP(B252,'[1]EJECUCIÓN 2026'!$D:$CZ,3,FALSE)</f>
        <v>Contrato de Prestacion De Servicios Profesionales</v>
      </c>
      <c r="D252" s="9" t="str">
        <f>VLOOKUP(B252,'[1]EJECUCIÓN 2026'!$D:$CZ,5,FALSE)</f>
        <v>EDUARDO GABRIEL GOMEZ LIZARAZ</v>
      </c>
      <c r="E252" s="10" t="str">
        <f>VLOOKUP(B252,'[1]EJECUCIÓN 2026'!$D:$CZ,18,FALSE)</f>
        <v>COLOMBIA</v>
      </c>
      <c r="F252" s="10" t="str">
        <f>VLOOKUP(B252,'[1]EJECUCIÓN 2026'!$D:$CZ,17,FALSE)</f>
        <v>BOGOTA D.C.</v>
      </c>
      <c r="G252" s="10" t="str">
        <f>VLOOKUP(B252,'[1]EJECUCIÓN 2026'!$D:$CZ,15,FALSE)</f>
        <v>ABOGADO</v>
      </c>
      <c r="H252" s="10" t="s">
        <v>339</v>
      </c>
      <c r="I252" s="10" t="str">
        <f>VLOOKUP(B252,'[1]EJECUCIÓN 2026'!$D:$CZ,27,FALSE)</f>
        <v>Dirección de Desarrollo Tecnológico e Innovación</v>
      </c>
      <c r="J252" s="15" t="s">
        <v>13</v>
      </c>
      <c r="K252" s="20">
        <v>6016258480</v>
      </c>
      <c r="L252" s="10" t="str">
        <f>VLOOKUP(B252,'[1]EJECUCIÓN 2026'!$D:$CZ,23,FALSE)</f>
        <v>Titulo profesional + titulo especializacion de 0 meses de experiencia profesional a 22 meses de experiencia profesional (Resolución 861 de 2025)</v>
      </c>
      <c r="M252" s="16" t="str">
        <f>VLOOKUP(B252,'[1]EJECUCIÓN 2026'!$D:$CZ,24,FALSE)</f>
        <v>El CONTRATISTA se obliga a prestar a la ENTIDAD, con plena autonomía técnica y administrativa, servicios profesionales especializados orientados a la atención de requerimientos normativos y administrativos relacionados con la estrategia de Beneficios Tributarios de la Dirección de Desarrollo Tecnológico e Innovación del Ministerio de Ciencia, Tecnología e Innovación.</v>
      </c>
      <c r="N252" s="12">
        <f>VLOOKUP(B252,'[1]EJECUCIÓN 2026'!$D:$CZ,37,FALSE)</f>
        <v>6000000</v>
      </c>
      <c r="O252" s="11">
        <f>VLOOKUP(B252,'[1]EJECUCIÓN 2026'!$D:$CZ,31,FALSE)</f>
        <v>46045</v>
      </c>
      <c r="P252" s="11">
        <f>VLOOKUP(B252,'[1]EJECUCIÓN 2026'!$D:$CZ,32,FALSE)</f>
        <v>46045</v>
      </c>
      <c r="Q252" s="11">
        <f>VLOOKUP(B252,'[1]EJECUCIÓN 2026'!$D:$CZ,33,FALSE)</f>
        <v>46225</v>
      </c>
      <c r="R252" s="10" t="str">
        <f>VLOOKUP(B252,'[1]EJECUCIÓN 2026'!$D:$CZ,95,FALSE)</f>
        <v>En Ejecucion</v>
      </c>
      <c r="S252" s="13" t="str">
        <f>VLOOKUP(B252,'[1]EJECUCIÓN 2026'!$D:$CZ,94,FALSE)</f>
        <v>https://community.secop.gov.co/Public/Tendering/OpportunityDetail/Index?noticeUID=CO1.NTC.9711729&amp;isFromPublicArea=True&amp;isModal=true&amp;asPopupView=true</v>
      </c>
    </row>
    <row r="253" spans="2:19" ht="132" x14ac:dyDescent="0.2">
      <c r="B253" s="8" t="s">
        <v>266</v>
      </c>
      <c r="C253" s="17" t="str">
        <f>VLOOKUP(B253,'[1]EJECUCIÓN 2026'!$D:$CZ,3,FALSE)</f>
        <v>Contrato de Prestacion De Servicios Profesionales</v>
      </c>
      <c r="D253" s="9" t="str">
        <f>VLOOKUP(B253,'[1]EJECUCIÓN 2026'!$D:$CZ,5,FALSE)</f>
        <v>EMIRO JAVIER TOVAR MARTINEZ</v>
      </c>
      <c r="E253" s="10" t="str">
        <f>VLOOKUP(B253,'[1]EJECUCIÓN 2026'!$D:$CZ,18,FALSE)</f>
        <v>COLOMBIA</v>
      </c>
      <c r="F253" s="10" t="str">
        <f>VLOOKUP(B253,'[1]EJECUCIÓN 2026'!$D:$CZ,17,FALSE)</f>
        <v>BOGOTA D.C.</v>
      </c>
      <c r="G253" s="10" t="str">
        <f>VLOOKUP(B253,'[1]EJECUCIÓN 2026'!$D:$CZ,15,FALSE)</f>
        <v>INGENIERO EN TELECOMUNICACIONES</v>
      </c>
      <c r="H253" s="10" t="s">
        <v>339</v>
      </c>
      <c r="I253" s="10" t="str">
        <f>VLOOKUP(B253,'[1]EJECUCIÓN 2026'!$D:$CZ,27,FALSE)</f>
        <v>Dirección de Desarrollo Tecnológico e Innovación</v>
      </c>
      <c r="J253" s="15" t="s">
        <v>13</v>
      </c>
      <c r="K253" s="20">
        <v>6016258480</v>
      </c>
      <c r="L253" s="10" t="str">
        <f>VLOOKUP(B253,'[1]EJECUCIÓN 2026'!$D:$CZ,23,FALSE)</f>
        <v>Titulo de tecnico de 0 a 12 meses de experiencia laboral (tecnico o tecnologo) o 24 meses de experiencia laboral relacionada (bachiller) (Resolución 861 de 2025)</v>
      </c>
      <c r="M253" s="16" t="str">
        <f>VLOOKUP(B253,'[1]EJECUCIÓN 2026'!$D:$CZ,24,FALSE)</f>
        <v>El CONTRATISTA se obliga a prestar a la ENTIDAD, con plena autonomía técnica y administrativa, servicios profesionales especializados orientados a apoyar la planeación, estructuración, diseño, ejecución y evaluación de políticas, instrumentos y mecanismos destinados a fortalecer e impulsar el desarrollo tecnológico y la transferencia de conocimiento y tecnología entre la Universidad, la Empresa, el Estado y la Sociedad, así como la formulación e implementación de políticas públicas asociadas a tecnologías de la información y las comunicaciones e inteligencia artificial en el ámbito de la Ciencia, Tecnología e Innovación, en el marco de las políticas de investigación orientadas por misiones.</v>
      </c>
      <c r="N253" s="12">
        <f>VLOOKUP(B253,'[1]EJECUCIÓN 2026'!$D:$CZ,37,FALSE)</f>
        <v>12000000</v>
      </c>
      <c r="O253" s="11">
        <f>VLOOKUP(B253,'[1]EJECUCIÓN 2026'!$D:$CZ,31,FALSE)</f>
        <v>46045</v>
      </c>
      <c r="P253" s="11">
        <f>VLOOKUP(B253,'[1]EJECUCIÓN 2026'!$D:$CZ,32,FALSE)</f>
        <v>46048</v>
      </c>
      <c r="Q253" s="11">
        <f>VLOOKUP(B253,'[1]EJECUCIÓN 2026'!$D:$CZ,33,FALSE)</f>
        <v>46228</v>
      </c>
      <c r="R253" s="10" t="str">
        <f>VLOOKUP(B253,'[1]EJECUCIÓN 2026'!$D:$CZ,95,FALSE)</f>
        <v>En Ejecucion</v>
      </c>
      <c r="S253" s="13" t="str">
        <f>VLOOKUP(B253,'[1]EJECUCIÓN 2026'!$D:$CZ,94,FALSE)</f>
        <v>https://community.secop.gov.co/Public/Tendering/OpportunityDetail/Index?noticeUID=CO1.NTC.9724635&amp;isFromPublicArea=True&amp;isModal=true&amp;asPopupView=true</v>
      </c>
    </row>
    <row r="254" spans="2:19" ht="120" x14ac:dyDescent="0.2">
      <c r="B254" s="8" t="s">
        <v>267</v>
      </c>
      <c r="C254" s="17" t="str">
        <f>VLOOKUP(B254,'[1]EJECUCIÓN 2026'!$D:$CZ,3,FALSE)</f>
        <v>Contrato de Prestacion De Servicios Profesionales</v>
      </c>
      <c r="D254" s="9" t="str">
        <f>VLOOKUP(B254,'[1]EJECUCIÓN 2026'!$D:$CZ,5,FALSE)</f>
        <v>LAURA SUSANA ESCAMILLA</v>
      </c>
      <c r="E254" s="10" t="str">
        <f>VLOOKUP(B254,'[1]EJECUCIÓN 2026'!$D:$CZ,18,FALSE)</f>
        <v>COLOMBIA</v>
      </c>
      <c r="F254" s="10" t="str">
        <f>VLOOKUP(B254,'[1]EJECUCIÓN 2026'!$D:$CZ,17,FALSE)</f>
        <v>CARTAGENA DE INDIAS</v>
      </c>
      <c r="G254" s="10" t="str">
        <f>VLOOKUP(B254,'[1]EJECUCIÓN 2026'!$D:$CZ,15,FALSE)</f>
        <v>PROFESIONAL EN COMERCIO INTERNACIONAL</v>
      </c>
      <c r="H254" s="10" t="s">
        <v>339</v>
      </c>
      <c r="I254" s="10" t="str">
        <f>VLOOKUP(B254,'[1]EJECUCIÓN 2026'!$D:$CZ,27,FALSE)</f>
        <v>Dirección de Desarrollo Tecnológico e Innovación</v>
      </c>
      <c r="J254" s="15" t="s">
        <v>13</v>
      </c>
      <c r="K254" s="20">
        <v>6016258480</v>
      </c>
      <c r="L254" s="10" t="str">
        <f>VLOOKUP(B254,'[1]EJECUCIÓN 2026'!$D:$CZ,23,FALSE)</f>
        <v>Titulo profesional de 22 o mas meses de experiencia profesional (Resolución 861 de 2025)</v>
      </c>
      <c r="M254" s="16" t="str">
        <f>VLOOKUP(B254,'[1]EJECUCIÓN 2026'!$D:$CZ,24,FALSE)</f>
        <v>El CONTRATISTA se obliga a prestar a la ENTIDAD, con plena autonomía
técnica y administrativa, servicios profesionales orientados a apoyar la
supervisión y los trámites contractuales de los programas y proyectos
derivados de los mecanismos e instrumentos de Ciencia, Tecnología e
Innovación (CTeI) del programa de Innovación Empresarial de la
Dirección de Desarrollo Tecnológico e Innovación del Ministerio de Ciencia,
Tecnología e Innovación.</v>
      </c>
      <c r="N254" s="12">
        <f>VLOOKUP(B254,'[1]EJECUCIÓN 2026'!$D:$CZ,37,FALSE)</f>
        <v>5000000</v>
      </c>
      <c r="O254" s="11">
        <f>VLOOKUP(B254,'[1]EJECUCIÓN 2026'!$D:$CZ,31,FALSE)</f>
        <v>46045</v>
      </c>
      <c r="P254" s="11">
        <f>VLOOKUP(B254,'[1]EJECUCIÓN 2026'!$D:$CZ,32,FALSE)</f>
        <v>46048</v>
      </c>
      <c r="Q254" s="11">
        <f>VLOOKUP(B254,'[1]EJECUCIÓN 2026'!$D:$CZ,33,FALSE)</f>
        <v>46228</v>
      </c>
      <c r="R254" s="10" t="str">
        <f>VLOOKUP(B254,'[1]EJECUCIÓN 2026'!$D:$CZ,95,FALSE)</f>
        <v>En Ejecucion</v>
      </c>
      <c r="S254" s="13" t="str">
        <f>VLOOKUP(B254,'[1]EJECUCIÓN 2026'!$D:$CZ,94,FALSE)</f>
        <v>https://community.secop.gov.co/Public/Tendering/OpportunityDetail/Index?noticeUID=CO1.NTC.9723937&amp;isFromPublicArea=True&amp;isModal=true&amp;asPopupView=true</v>
      </c>
    </row>
    <row r="255" spans="2:19" ht="84" x14ac:dyDescent="0.2">
      <c r="B255" s="8" t="s">
        <v>268</v>
      </c>
      <c r="C255" s="17" t="str">
        <f>VLOOKUP(B255,'[1]EJECUCIÓN 2026'!$D:$CZ,3,FALSE)</f>
        <v>Contrato de Prestacion De Servicios Profesionales</v>
      </c>
      <c r="D255" s="9" t="str">
        <f>VLOOKUP(B255,'[1]EJECUCIÓN 2026'!$D:$CZ,5,FALSE)</f>
        <v>EDGAR ALFONSO CLAVIJO DUARTE</v>
      </c>
      <c r="E255" s="10" t="str">
        <f>VLOOKUP(B255,'[1]EJECUCIÓN 2026'!$D:$CZ,18,FALSE)</f>
        <v>COLOMBIA</v>
      </c>
      <c r="F255" s="10" t="str">
        <f>VLOOKUP(B255,'[1]EJECUCIÓN 2026'!$D:$CZ,17,FALSE)</f>
        <v>BOGOTA D.C.</v>
      </c>
      <c r="G255" s="10" t="str">
        <f>VLOOKUP(B255,'[1]EJECUCIÓN 2026'!$D:$CZ,15,FALSE)</f>
        <v>INGENIERO DE SISTEMAS</v>
      </c>
      <c r="H255" s="10" t="s">
        <v>339</v>
      </c>
      <c r="I255" s="10" t="str">
        <f>VLOOKUP(B255,'[1]EJECUCIÓN 2026'!$D:$CZ,27,FALSE)</f>
        <v>Dirección Administrativa y Financiera</v>
      </c>
      <c r="J255" s="15" t="s">
        <v>13</v>
      </c>
      <c r="K255" s="20">
        <v>6016258480</v>
      </c>
      <c r="L255" s="10" t="str">
        <f>VLOOKUP(B255,'[1]EJECUCIÓN 2026'!$D:$CZ,23,FALSE)</f>
        <v>Titulo profesional + titulo especializacion de 0 meses de experiencia profesional a 22 meses de experiencia profesional (Resolución 861 de 2025)</v>
      </c>
      <c r="M255" s="16" t="str">
        <f>VLOOKUP(B255,'[1]EJECUCIÓN 2026'!$D:$CZ,24,FALSE)</f>
        <v>El/La CONTRATISTA se obliga a prestar a la ENTIDAD, con plena autonomía, técnica y administrativa los servicios profesionales especializados para la implementación de la política de gestión documental, en el marco de Sistema de Gestión de Documentos Electrónicos de Archivo SGDEA, documento y expediente electrónico y el Plan de Preservación Digital a Largo Plazo del Ministerio de Ciencia, Tecnología e Innovación.</v>
      </c>
      <c r="N255" s="12">
        <f>VLOOKUP(B255,'[1]EJECUCIÓN 2026'!$D:$CZ,37,FALSE)</f>
        <v>6000000</v>
      </c>
      <c r="O255" s="11">
        <f>VLOOKUP(B255,'[1]EJECUCIÓN 2026'!$D:$CZ,31,FALSE)</f>
        <v>46045</v>
      </c>
      <c r="P255" s="11">
        <f>VLOOKUP(B255,'[1]EJECUCIÓN 2026'!$D:$CZ,32,FALSE)</f>
        <v>46048</v>
      </c>
      <c r="Q255" s="11">
        <f>VLOOKUP(B255,'[1]EJECUCIÓN 2026'!$D:$CZ,33,FALSE)</f>
        <v>46228</v>
      </c>
      <c r="R255" s="10" t="str">
        <f>VLOOKUP(B255,'[1]EJECUCIÓN 2026'!$D:$CZ,95,FALSE)</f>
        <v>En Ejecucion</v>
      </c>
      <c r="S255" s="13" t="str">
        <f>VLOOKUP(B255,'[1]EJECUCIÓN 2026'!$D:$CZ,94,FALSE)</f>
        <v>https://community.secop.gov.co/Public/Tendering/OpportunityDetail/Index?noticeUID=CO1.NTC.9723507&amp;isFromPublicArea=True&amp;isModal=true&amp;asPopupView=true</v>
      </c>
    </row>
    <row r="256" spans="2:19" ht="84" x14ac:dyDescent="0.2">
      <c r="B256" s="8" t="s">
        <v>269</v>
      </c>
      <c r="C256" s="17" t="str">
        <f>VLOOKUP(B256,'[1]EJECUCIÓN 2026'!$D:$CZ,3,FALSE)</f>
        <v>Contrato de Prestacion De Servicios Profesionales</v>
      </c>
      <c r="D256" s="9" t="str">
        <f>VLOOKUP(B256,'[1]EJECUCIÓN 2026'!$D:$CZ,5,FALSE)</f>
        <v>MARLLY VERONICA GARCIA CASTRILLON</v>
      </c>
      <c r="E256" s="10" t="str">
        <f>VLOOKUP(B256,'[1]EJECUCIÓN 2026'!$D:$CZ,18,FALSE)</f>
        <v>COLOMBIA</v>
      </c>
      <c r="F256" s="10" t="str">
        <f>VLOOKUP(B256,'[1]EJECUCIÓN 2026'!$D:$CZ,17,FALSE)</f>
        <v>MEDELLIN</v>
      </c>
      <c r="G256" s="10" t="str">
        <f>VLOOKUP(B256,'[1]EJECUCIÓN 2026'!$D:$CZ,15,FALSE)</f>
        <v>INGENIERO MATEMATICO</v>
      </c>
      <c r="H256" s="10" t="s">
        <v>339</v>
      </c>
      <c r="I256" s="10" t="str">
        <f>VLOOKUP(B256,'[1]EJECUCIÓN 2026'!$D:$CZ,27,FALSE)</f>
        <v>Dirección de Desarrollo Tecnológico e Innovación</v>
      </c>
      <c r="J256" s="15" t="s">
        <v>13</v>
      </c>
      <c r="K256" s="20">
        <v>6016258480</v>
      </c>
      <c r="L256" s="10" t="str">
        <f>VLOOKUP(B256,'[1]EJECUCIÓN 2026'!$D:$CZ,23,FALSE)</f>
        <v>Titulo profesional + titulo especializacion de 22 meses de experiencia profesional a 32 meses de experiencia profesional (Resolución 861 de 2025)</v>
      </c>
      <c r="M256" s="16" t="str">
        <f>VLOOKUP(B256,'[1]EJECUCIÓN 2026'!$D:$CZ,24,FALSE)</f>
        <v>El CONTRATISTA se obliga a prestar a la ENTIDAD, con plena
autonomía técnica y administrativa, servicios profesionales
especializados de apoyo orientados al seguimiento técnico,
financiero y administrativo de los convenios y contratos, en sus
etapas precontractual, contractual y postcontractual, que se
encuentren bajo la supervisión de la Dirección de Desarrollo
Tecnológico e Innovación – DDTI</v>
      </c>
      <c r="N256" s="12">
        <f>VLOOKUP(B256,'[1]EJECUCIÓN 2026'!$D:$CZ,37,FALSE)</f>
        <v>8000000</v>
      </c>
      <c r="O256" s="11">
        <f>VLOOKUP(B256,'[1]EJECUCIÓN 2026'!$D:$CZ,31,FALSE)</f>
        <v>46045</v>
      </c>
      <c r="P256" s="11">
        <f>VLOOKUP(B256,'[1]EJECUCIÓN 2026'!$D:$CZ,32,FALSE)</f>
        <v>46049</v>
      </c>
      <c r="Q256" s="11">
        <f>VLOOKUP(B256,'[1]EJECUCIÓN 2026'!$D:$CZ,33,FALSE)</f>
        <v>46229</v>
      </c>
      <c r="R256" s="10" t="str">
        <f>VLOOKUP(B256,'[1]EJECUCIÓN 2026'!$D:$CZ,95,FALSE)</f>
        <v>En Ejecucion</v>
      </c>
      <c r="S256" s="13" t="str">
        <f>VLOOKUP(B256,'[1]EJECUCIÓN 2026'!$D:$CZ,94,FALSE)</f>
        <v>https://community.secop.gov.co/Public/Tendering/OpportunityDetail/Index?noticeUID=CO1.NTC.9728572&amp;isFromPublicArea=True&amp;isModal=true&amp;asPopupView=true</v>
      </c>
    </row>
    <row r="257" spans="2:19" ht="84" x14ac:dyDescent="0.2">
      <c r="B257" s="8" t="s">
        <v>270</v>
      </c>
      <c r="C257" s="17" t="str">
        <f>VLOOKUP(B257,'[1]EJECUCIÓN 2026'!$D:$CZ,3,FALSE)</f>
        <v>Contrato de Prestacion De Servicios Profesionales</v>
      </c>
      <c r="D257" s="9" t="str">
        <f>VLOOKUP(B257,'[1]EJECUCIÓN 2026'!$D:$CZ,5,FALSE)</f>
        <v>LAURA VIVIANNE BERMIDEZ FRANCO
CEDIDO A:
CINDY CATALINA PERDOMO ESCOBAR</v>
      </c>
      <c r="E257" s="10" t="str">
        <f>VLOOKUP(B257,'[1]EJECUCIÓN 2026'!$D:$CZ,18,FALSE)</f>
        <v>COLOMBIA</v>
      </c>
      <c r="F257" s="10" t="str">
        <f>VLOOKUP(B257,'[1]EJECUCIÓN 2026'!$D:$CZ,17,FALSE)</f>
        <v>NEIVA</v>
      </c>
      <c r="G257" s="10" t="str">
        <f>VLOOKUP(B257,'[1]EJECUCIÓN 2026'!$D:$CZ,15,FALSE)</f>
        <v>INGENIERO INDUSTRIAL</v>
      </c>
      <c r="H257" s="10" t="s">
        <v>339</v>
      </c>
      <c r="I257" s="10" t="str">
        <f>VLOOKUP(B257,'[1]EJECUCIÓN 2026'!$D:$CZ,27,FALSE)</f>
        <v>Dirección de Desarrollo Tecnológico e Innovación</v>
      </c>
      <c r="J257" s="15" t="s">
        <v>13</v>
      </c>
      <c r="K257" s="20">
        <v>6016258480</v>
      </c>
      <c r="L257" s="10" t="str">
        <f>VLOOKUP(B257,'[1]EJECUCIÓN 2026'!$D:$CZ,23,FALSE)</f>
        <v>Titulo profesional + titulo especializacion de 22 meses de experiencia profesional a 32 meses de experiencia profesional (Resolución 861 de 2025)</v>
      </c>
      <c r="M257" s="16" t="str">
        <f>VLOOKUP(B257,'[1]EJECUCIÓN 2026'!$D:$CZ,24,FALSE)</f>
        <v>El CONTRATISTA se obliga a prestar a la ENTIDAD, con plena autonomía técnica y administrativa, servicios profesionales especializados orientados a brindar apoyo técnico, administrativo y financiero en la estructuración y ejecución de instrumentos y/o mecanismos destinados a la promoción del desarrollo tecnológico basado en el conocimiento, en el marco de la Dirección de Desarrollo Tecnológico e Innovación del Ministerio.</v>
      </c>
      <c r="N257" s="12">
        <f>VLOOKUP(B257,'[1]EJECUCIÓN 2026'!$D:$CZ,37,FALSE)</f>
        <v>9000000</v>
      </c>
      <c r="O257" s="11">
        <f>VLOOKUP(B257,'[1]EJECUCIÓN 2026'!$D:$CZ,31,FALSE)</f>
        <v>46045</v>
      </c>
      <c r="P257" s="11">
        <f>VLOOKUP(B257,'[1]EJECUCIÓN 2026'!$D:$CZ,32,FALSE)</f>
        <v>46051</v>
      </c>
      <c r="Q257" s="11">
        <f>VLOOKUP(B257,'[1]EJECUCIÓN 2026'!$D:$CZ,33,FALSE)</f>
        <v>46231</v>
      </c>
      <c r="R257" s="10" t="str">
        <f>VLOOKUP(B257,'[1]EJECUCIÓN 2026'!$D:$CZ,95,FALSE)</f>
        <v>En Ejecucion</v>
      </c>
      <c r="S257" s="13" t="str">
        <f>VLOOKUP(B257,'[1]EJECUCIÓN 2026'!$D:$CZ,94,FALSE)</f>
        <v>https://community.secop.gov.co/Public/Tendering/OpportunityDetail/Index?noticeUID=CO1.NTC.9732895&amp;isFromPublicArea=True&amp;isModal=true&amp;asPopupView=true</v>
      </c>
    </row>
    <row r="258" spans="2:19" ht="72" x14ac:dyDescent="0.2">
      <c r="B258" s="8" t="s">
        <v>271</v>
      </c>
      <c r="C258" s="17" t="str">
        <f>VLOOKUP(B258,'[1]EJECUCIÓN 2026'!$D:$CZ,3,FALSE)</f>
        <v>Contrato de Prestacion De Servicios De Apoyo a La Gestion</v>
      </c>
      <c r="D258" s="9" t="str">
        <f>VLOOKUP(B258,'[1]EJECUCIÓN 2026'!$D:$CZ,5,FALSE)</f>
        <v>LAURA GABRIELA MAYA GONZALEZ
CEDIDO A:
ISABELLA GARZON BACCA</v>
      </c>
      <c r="E258" s="10" t="str">
        <f>VLOOKUP(B258,'[1]EJECUCIÓN 2026'!$D:$CZ,18,FALSE)</f>
        <v>COLOMBIA</v>
      </c>
      <c r="F258" s="10" t="str">
        <f>VLOOKUP(B258,'[1]EJECUCIÓN 2026'!$D:$CZ,17,FALSE)</f>
        <v>PASTO</v>
      </c>
      <c r="G258" s="10" t="str">
        <f>VLOOKUP(B258,'[1]EJECUCIÓN 2026'!$D:$CZ,15,FALSE)</f>
        <v>SEMESTRES DE ABOGADO</v>
      </c>
      <c r="H258" s="10" t="s">
        <v>339</v>
      </c>
      <c r="I258" s="10" t="str">
        <f>VLOOKUP(B258,'[1]EJECUCIÓN 2026'!$D:$CZ,27,FALSE)</f>
        <v>Dirección de Capacidades y Apropiación del Conocimiento</v>
      </c>
      <c r="J258" s="15" t="s">
        <v>13</v>
      </c>
      <c r="K258" s="20">
        <v>6016258480</v>
      </c>
      <c r="L258" s="10" t="str">
        <f>VLOOKUP(B258,'[1]EJECUCIÓN 2026'!$D:$CZ,23,FALSE)</f>
        <v>Titulo de tecnologo de 13 o mas meses de experiencia laboral (tecnico o tecnologo) o 36 meses de experiencia laboral relacionada (bachiller) (Resolución 861 de 2025)</v>
      </c>
      <c r="M258" s="16" t="str">
        <f>VLOOKUP(B258,'[1]EJECUCIÓN 2026'!$D:$CZ,24,FALSE)</f>
        <v>EL CONTRATISTA se obliga a prestar a LA ENTIDAD, con plena autonomía técnica y administrativa, los servicios de apoyo a la gestión en las actividades operativas de carácter jurídico y/o administrativo que requiera la Dirección de Capacidades y Apropiación del Conocimiento, para el adecuado cumplimiento de los proyectos programados en la vigencia fiscal 2026.</v>
      </c>
      <c r="N258" s="12">
        <f>VLOOKUP(B258,'[1]EJECUCIÓN 2026'!$D:$CZ,37,FALSE)</f>
        <v>3391629</v>
      </c>
      <c r="O258" s="11">
        <f>VLOOKUP(B258,'[1]EJECUCIÓN 2026'!$D:$CZ,31,FALSE)</f>
        <v>46048</v>
      </c>
      <c r="P258" s="11">
        <f>VLOOKUP(B258,'[1]EJECUCIÓN 2026'!$D:$CZ,32,FALSE)</f>
        <v>46052</v>
      </c>
      <c r="Q258" s="11">
        <f>VLOOKUP(B258,'[1]EJECUCIÓN 2026'!$D:$CZ,33,FALSE)</f>
        <v>46232</v>
      </c>
      <c r="R258" s="10" t="str">
        <f>VLOOKUP(B258,'[1]EJECUCIÓN 2026'!$D:$CZ,95,FALSE)</f>
        <v>En Ejecucion</v>
      </c>
      <c r="S258" s="13" t="str">
        <f>VLOOKUP(B258,'[1]EJECUCIÓN 2026'!$D:$CZ,94,FALSE)</f>
        <v>https://community.secop.gov.co/Public/Tendering/OpportunityDetail/Index?noticeUID=CO1.NTC.9746321&amp;isFromPublicArea=True&amp;isModal=true&amp;asPopupView=true</v>
      </c>
    </row>
    <row r="259" spans="2:19" ht="72" x14ac:dyDescent="0.2">
      <c r="B259" s="8" t="s">
        <v>272</v>
      </c>
      <c r="C259" s="17" t="str">
        <f>VLOOKUP(B259,'[1]EJECUCIÓN 2026'!$D:$CZ,3,FALSE)</f>
        <v>Contrato de Prestacion De Servicios Profesionales</v>
      </c>
      <c r="D259" s="9" t="str">
        <f>VLOOKUP(B259,'[1]EJECUCIÓN 2026'!$D:$CZ,5,FALSE)</f>
        <v>CATALINA TENJO LEON</v>
      </c>
      <c r="E259" s="10" t="str">
        <f>VLOOKUP(B259,'[1]EJECUCIÓN 2026'!$D:$CZ,18,FALSE)</f>
        <v>COLOMBIA</v>
      </c>
      <c r="F259" s="10" t="str">
        <f>VLOOKUP(B259,'[1]EJECUCIÓN 2026'!$D:$CZ,17,FALSE)</f>
        <v>SAN GIL</v>
      </c>
      <c r="G259" s="10" t="str">
        <f>VLOOKUP(B259,'[1]EJECUCIÓN 2026'!$D:$CZ,15,FALSE)</f>
        <v>ADMINISTRADOR AMBIENTAL</v>
      </c>
      <c r="H259" s="10" t="s">
        <v>339</v>
      </c>
      <c r="I259" s="10" t="str">
        <f>VLOOKUP(B259,'[1]EJECUCIÓN 2026'!$D:$CZ,27,FALSE)</f>
        <v>Dirección de Capacidades y Apropiación del Conocimiento</v>
      </c>
      <c r="J259" s="15" t="s">
        <v>13</v>
      </c>
      <c r="K259" s="20">
        <v>6016258480</v>
      </c>
      <c r="L259" s="10" t="str">
        <f>VLOOKUP(B259,'[1]EJECUCIÓN 2026'!$D:$CZ,23,FALSE)</f>
        <v>Titulo profesional + titulo especializacion de 22 meses de experiencia profesional a 32 meses de experiencia profesional (Resolución 861 de 2025)</v>
      </c>
      <c r="M259" s="16" t="str">
        <f>VLOOKUP(B259,'[1]EJECUCIÓN 2026'!$D:$CZ,24,FALSE)</f>
        <v>El CONTRATISTA se obliga a prestar a LA ENTIDAD, con plena autonomía técnica y administrativa los servicios profesionales especializados apoyando de manera técnica a la Dirección de Capacidades y Apropiación del Conocimiento en el fortalecimiento de capacidades territoriales en CteI y la promoción de la participación ciudadana.</v>
      </c>
      <c r="N259" s="12">
        <f>VLOOKUP(B259,'[1]EJECUCIÓN 2026'!$D:$CZ,37,FALSE)</f>
        <v>7000000</v>
      </c>
      <c r="O259" s="11">
        <f>VLOOKUP(B259,'[1]EJECUCIÓN 2026'!$D:$CZ,31,FALSE)</f>
        <v>46048</v>
      </c>
      <c r="P259" s="11">
        <f>VLOOKUP(B259,'[1]EJECUCIÓN 2026'!$D:$CZ,32,FALSE)</f>
        <v>46049</v>
      </c>
      <c r="Q259" s="11">
        <f>VLOOKUP(B259,'[1]EJECUCIÓN 2026'!$D:$CZ,33,FALSE)</f>
        <v>46229</v>
      </c>
      <c r="R259" s="10" t="str">
        <f>VLOOKUP(B259,'[1]EJECUCIÓN 2026'!$D:$CZ,95,FALSE)</f>
        <v>En Ejecucion</v>
      </c>
      <c r="S259" s="13" t="str">
        <f>VLOOKUP(B259,'[1]EJECUCIÓN 2026'!$D:$CZ,94,FALSE)</f>
        <v>https://community.secop.gov.co/Public/Tendering/OpportunityDetail/Index?noticeUID=CO1.NTC.9747525&amp;isFromPublicArea=True&amp;isModal=true&amp;asPopupView=true</v>
      </c>
    </row>
    <row r="260" spans="2:19" ht="84" x14ac:dyDescent="0.2">
      <c r="B260" s="8" t="s">
        <v>273</v>
      </c>
      <c r="C260" s="17" t="str">
        <f>VLOOKUP(B260,'[1]EJECUCIÓN 2026'!$D:$CZ,3,FALSE)</f>
        <v>Contrato de Prestacion De Servicios Profesionales</v>
      </c>
      <c r="D260" s="9" t="str">
        <f>VLOOKUP(B260,'[1]EJECUCIÓN 2026'!$D:$CZ,5,FALSE)</f>
        <v>KEVIN DAVID SIZA IGLESIA</v>
      </c>
      <c r="E260" s="10" t="str">
        <f>VLOOKUP(B260,'[1]EJECUCIÓN 2026'!$D:$CZ,18,FALSE)</f>
        <v>COLOMBIA</v>
      </c>
      <c r="F260" s="10" t="str">
        <f>VLOOKUP(B260,'[1]EJECUCIÓN 2026'!$D:$CZ,17,FALSE)</f>
        <v>BARRANQUILLA</v>
      </c>
      <c r="G260" s="10" t="str">
        <f>VLOOKUP(B260,'[1]EJECUCIÓN 2026'!$D:$CZ,15,FALSE)</f>
        <v>ABOGADO</v>
      </c>
      <c r="H260" s="10" t="s">
        <v>339</v>
      </c>
      <c r="I260" s="10" t="str">
        <f>VLOOKUP(B260,'[1]EJECUCIÓN 2026'!$D:$CZ,27,FALSE)</f>
        <v>Dirección de Talento Humano</v>
      </c>
      <c r="J260" s="15" t="s">
        <v>13</v>
      </c>
      <c r="K260" s="20">
        <v>6016258480</v>
      </c>
      <c r="L260" s="10" t="str">
        <f>VLOOKUP(B260,'[1]EJECUCIÓN 2026'!$D:$CZ,23,FALSE)</f>
        <v>Titulo profesional + titulo especializacion de 33 o mas meses de experiencia profesional (Resolución 861 de 2025)</v>
      </c>
      <c r="M260" s="16" t="str">
        <f>VLOOKUP(B260,'[1]EJECUCIÓN 2026'!$D:$CZ,24,FALSE)</f>
        <v>El/la CONTRATISTA se compromete a prestar a la ENTIDAD, con plena autonomía técnica y administrativa, sus servicios profesionales especializados a la Dirección de Talento Humano, para brindar apoyo jurídico, soporte en la articulación en todos los procesos y trámites relacionados con la gestión del Talento Humano de la Entidad, de acuerdo con los procedimientos definidos por el Ministerio y conforme a la normativa vigente que regula la materia.</v>
      </c>
      <c r="N260" s="12">
        <f>VLOOKUP(B260,'[1]EJECUCIÓN 2026'!$D:$CZ,37,FALSE)</f>
        <v>9500000</v>
      </c>
      <c r="O260" s="11">
        <f>VLOOKUP(B260,'[1]EJECUCIÓN 2026'!$D:$CZ,31,FALSE)</f>
        <v>46045</v>
      </c>
      <c r="P260" s="11">
        <f>VLOOKUP(B260,'[1]EJECUCIÓN 2026'!$D:$CZ,32,FALSE)</f>
        <v>46050</v>
      </c>
      <c r="Q260" s="11">
        <f>VLOOKUP(B260,'[1]EJECUCIÓN 2026'!$D:$CZ,33,FALSE)</f>
        <v>46230</v>
      </c>
      <c r="R260" s="10" t="str">
        <f>VLOOKUP(B260,'[1]EJECUCIÓN 2026'!$D:$CZ,95,FALSE)</f>
        <v>En Ejecucion</v>
      </c>
      <c r="S260" s="13" t="str">
        <f>VLOOKUP(B260,'[1]EJECUCIÓN 2026'!$D:$CZ,94,FALSE)</f>
        <v>https://community.secop.gov.co/Public/Tendering/OpportunityDetail/Index?noticeUID=CO1.NTC.9741900&amp;isFromPublicArea=True&amp;isModal=true&amp;asPopupView=true</v>
      </c>
    </row>
    <row r="261" spans="2:19" ht="144" x14ac:dyDescent="0.2">
      <c r="B261" s="8" t="s">
        <v>274</v>
      </c>
      <c r="C261" s="17" t="str">
        <f>VLOOKUP(B261,'[1]EJECUCIÓN 2026'!$D:$CZ,3,FALSE)</f>
        <v>Contrato de Prestacion De Servicios Profesionales</v>
      </c>
      <c r="D261" s="9" t="str">
        <f>VLOOKUP(B261,'[1]EJECUCIÓN 2026'!$D:$CZ,5,FALSE)</f>
        <v>MARIA LUISA GALVIS VELANDIA</v>
      </c>
      <c r="E261" s="10" t="str">
        <f>VLOOKUP(B261,'[1]EJECUCIÓN 2026'!$D:$CZ,18,FALSE)</f>
        <v>COLOMBIA</v>
      </c>
      <c r="F261" s="10" t="str">
        <f>VLOOKUP(B261,'[1]EJECUCIÓN 2026'!$D:$CZ,17,FALSE)</f>
        <v>BOGOTA D.C.</v>
      </c>
      <c r="G261" s="10" t="str">
        <f>VLOOKUP(B261,'[1]EJECUCIÓN 2026'!$D:$CZ,15,FALSE)</f>
        <v>ABOGADO</v>
      </c>
      <c r="H261" s="10" t="s">
        <v>339</v>
      </c>
      <c r="I261" s="10" t="str">
        <f>VLOOKUP(B261,'[1]EJECUCIÓN 2026'!$D:$CZ,27,FALSE)</f>
        <v>Dirección de Talento Humano</v>
      </c>
      <c r="J261" s="15" t="s">
        <v>13</v>
      </c>
      <c r="K261" s="20">
        <v>6016258480</v>
      </c>
      <c r="L261" s="10" t="str">
        <f>VLOOKUP(B261,'[1]EJECUCIÓN 2026'!$D:$CZ,23,FALSE)</f>
        <v>Titulo de tecnico de 0 a 12 meses de experiencia laboral (tecnico o tecnologo) o 24 meses de experiencia laboral relacionada (bachiller) (Resolución 861 de 2025)</v>
      </c>
      <c r="M261" s="16" t="str">
        <f>VLOOKUP(B261,'[1]EJECUCIÓN 2026'!$D:$CZ,24,FALSE)</f>
        <v>El/ La CONTRATISTA se obliga a prestar a la ENTIDAD, con plena autonomía, técnica y administrativa, sus servicios profesionales especializados como abogado a la Dirección de Talento Humano del Ministerio de Ciencia Tecnología e Innovación para brindar acompañamiento y soporte jurídico a fin de orientar y articular la gestión de las actividades relacionadas con la planeación, formulación, implementación, seguimiento y control del proceso de gestión del Talento Humano de acuerdo con el Plan Estratégico de la Entidad, los lineamientos de la Secretaría
General, la Dirección de Talento Humano y las normas vigentes, de conformidad con el proceso y los procedimientos
definidos por el Ministerio y las normas que regulan la materia.</v>
      </c>
      <c r="N261" s="12">
        <f>VLOOKUP(B261,'[1]EJECUCIÓN 2026'!$D:$CZ,37,FALSE)</f>
        <v>12000000</v>
      </c>
      <c r="O261" s="11">
        <f>VLOOKUP(B261,'[1]EJECUCIÓN 2026'!$D:$CZ,31,FALSE)</f>
        <v>46045</v>
      </c>
      <c r="P261" s="11">
        <f>VLOOKUP(B261,'[1]EJECUCIÓN 2026'!$D:$CZ,32,FALSE)</f>
        <v>46048</v>
      </c>
      <c r="Q261" s="11">
        <f>VLOOKUP(B261,'[1]EJECUCIÓN 2026'!$D:$CZ,33,FALSE)</f>
        <v>46228</v>
      </c>
      <c r="R261" s="10" t="str">
        <f>VLOOKUP(B261,'[1]EJECUCIÓN 2026'!$D:$CZ,95,FALSE)</f>
        <v>En Ejecucion</v>
      </c>
      <c r="S261" s="13" t="str">
        <f>VLOOKUP(B261,'[1]EJECUCIÓN 2026'!$D:$CZ,94,FALSE)</f>
        <v>https://community.secop.gov.co/Public/Tendering/OpportunityDetail/Index?noticeUID=CO1.NTC.9745464&amp;isFromPublicArea=True&amp;isModal=true&amp;asPopupView=true</v>
      </c>
    </row>
    <row r="262" spans="2:19" ht="60" x14ac:dyDescent="0.2">
      <c r="B262" s="8" t="s">
        <v>275</v>
      </c>
      <c r="C262" s="17" t="str">
        <f>VLOOKUP(B262,'[1]EJECUCIÓN 2026'!$D:$CZ,3,FALSE)</f>
        <v>Contrato de Prestacion De Servicios Profesionales</v>
      </c>
      <c r="D262" s="9" t="str">
        <f>VLOOKUP(B262,'[1]EJECUCIÓN 2026'!$D:$CZ,5,FALSE)</f>
        <v>JUAN SEBASTIAN MARTINEZ BURBANO</v>
      </c>
      <c r="E262" s="10" t="str">
        <f>VLOOKUP(B262,'[1]EJECUCIÓN 2026'!$D:$CZ,18,FALSE)</f>
        <v>COLOMBIA</v>
      </c>
      <c r="F262" s="10" t="str">
        <f>VLOOKUP(B262,'[1]EJECUCIÓN 2026'!$D:$CZ,17,FALSE)</f>
        <v>PASTO</v>
      </c>
      <c r="G262" s="10" t="str">
        <f>VLOOKUP(B262,'[1]EJECUCIÓN 2026'!$D:$CZ,15,FALSE)</f>
        <v>CONTADOR PUBLICO</v>
      </c>
      <c r="H262" s="10" t="s">
        <v>339</v>
      </c>
      <c r="I262" s="10" t="str">
        <f>VLOOKUP(B262,'[1]EJECUCIÓN 2026'!$D:$CZ,27,FALSE)</f>
        <v>Dirección Administrativa y Financiera</v>
      </c>
      <c r="J262" s="15" t="s">
        <v>13</v>
      </c>
      <c r="K262" s="20">
        <v>6016258480</v>
      </c>
      <c r="L262" s="10" t="str">
        <f>VLOOKUP(B262,'[1]EJECUCIÓN 2026'!$D:$CZ,23,FALSE)</f>
        <v>Titulo profesional + titulo especializacion de 0 meses de experiencia profesional a 22 meses de experiencia profesional (Resolución 861 de 2025)</v>
      </c>
      <c r="M262" s="16" t="str">
        <f>VLOOKUP(B262,'[1]EJECUCIÓN 2026'!$D:$CZ,24,FALSE)</f>
        <v>El CONTRATISTA se obliga a prestar a la ENTIDAD, con plena autonomía, técnica y administrativa por sus propios medios, los servicios como profesional al Grupo Interno de Apoyo Financiero y Presupuestal, en la gestión de las actividades de Tesorería y las que se derivan de la gestión financiera.</v>
      </c>
      <c r="N262" s="12">
        <f>VLOOKUP(B262,'[1]EJECUCIÓN 2026'!$D:$CZ,37,FALSE)</f>
        <v>6897969</v>
      </c>
      <c r="O262" s="11">
        <f>VLOOKUP(B262,'[1]EJECUCIÓN 2026'!$D:$CZ,31,FALSE)</f>
        <v>46045</v>
      </c>
      <c r="P262" s="11">
        <f>VLOOKUP(B262,'[1]EJECUCIÓN 2026'!$D:$CZ,32,FALSE)</f>
        <v>46050</v>
      </c>
      <c r="Q262" s="11">
        <f>VLOOKUP(B262,'[1]EJECUCIÓN 2026'!$D:$CZ,33,FALSE)</f>
        <v>46230</v>
      </c>
      <c r="R262" s="10" t="str">
        <f>VLOOKUP(B262,'[1]EJECUCIÓN 2026'!$D:$CZ,95,FALSE)</f>
        <v>En Ejecucion</v>
      </c>
      <c r="S262" s="13" t="str">
        <f>VLOOKUP(B262,'[1]EJECUCIÓN 2026'!$D:$CZ,94,FALSE)</f>
        <v>https://community.secop.gov.co/Public/Tendering/OpportunityDetail/Index?noticeUID=CO1.NTC.9745715&amp;isFromPublicArea=True&amp;isModal=true&amp;asPopupView=true</v>
      </c>
    </row>
    <row r="263" spans="2:19" ht="108" x14ac:dyDescent="0.2">
      <c r="B263" s="8" t="s">
        <v>276</v>
      </c>
      <c r="C263" s="17" t="str">
        <f>VLOOKUP(B263,'[1]EJECUCIÓN 2026'!$D:$CZ,3,FALSE)</f>
        <v>Contrato de Prestacion De Servicios Profesionales</v>
      </c>
      <c r="D263" s="9" t="str">
        <f>VLOOKUP(B263,'[1]EJECUCIÓN 2026'!$D:$CZ,5,FALSE)</f>
        <v>ALEJANDRA LAMPREA MEDINA</v>
      </c>
      <c r="E263" s="10" t="str">
        <f>VLOOKUP(B263,'[1]EJECUCIÓN 2026'!$D:$CZ,18,FALSE)</f>
        <v>COLOMBIA</v>
      </c>
      <c r="F263" s="10" t="str">
        <f>VLOOKUP(B263,'[1]EJECUCIÓN 2026'!$D:$CZ,17,FALSE)</f>
        <v>VILLAVICENCIO</v>
      </c>
      <c r="G263" s="10" t="str">
        <f>VLOOKUP(B263,'[1]EJECUCIÓN 2026'!$D:$CZ,15,FALSE)</f>
        <v>INGENIERO INDUSTRIAL</v>
      </c>
      <c r="H263" s="10" t="s">
        <v>339</v>
      </c>
      <c r="I263" s="10" t="str">
        <f>VLOOKUP(B263,'[1]EJECUCIÓN 2026'!$D:$CZ,27,FALSE)</f>
        <v>Oficina Asesora de Planeación e Innovación Institucional</v>
      </c>
      <c r="J263" s="15" t="s">
        <v>13</v>
      </c>
      <c r="K263" s="20">
        <v>6016258480</v>
      </c>
      <c r="L263" s="10" t="str">
        <f>VLOOKUP(B263,'[1]EJECUCIÓN 2026'!$D:$CZ,23,FALSE)</f>
        <v>Titulo profesional + titulo especializacion de 0 meses de experiencia profesional a 22 meses de experiencia profesional (Resolución 861 de 2025)</v>
      </c>
      <c r="M263" s="16" t="str">
        <f>VLOOKUP(B263,'[1]EJECUCIÓN 2026'!$D:$CZ,24,FALSE)</f>
        <v>El contratista se obliga a prestar a la Entidad, con plena autonomía técnica y administrativa, los servicios profesionales especializados de apoyo a la Oficina Asesora de Planeación e Innovación Institucional en la gestión del seguimiento y consolidación de la información asociada a los compromisos del Ministerio en los sistemas del Gobierno Nacional, así como en la formulación, seguimiento y monitoreo de los planes institucionales, indicadores y reportes de gestión, garantizando la coherencia, calidad y trazabilidad de la información institucional.</v>
      </c>
      <c r="N263" s="12">
        <f>VLOOKUP(B263,'[1]EJECUCIÓN 2026'!$D:$CZ,37,FALSE)</f>
        <v>6750506</v>
      </c>
      <c r="O263" s="11">
        <f>VLOOKUP(B263,'[1]EJECUCIÓN 2026'!$D:$CZ,31,FALSE)</f>
        <v>46045</v>
      </c>
      <c r="P263" s="11">
        <f>VLOOKUP(B263,'[1]EJECUCIÓN 2026'!$D:$CZ,32,FALSE)</f>
        <v>46048</v>
      </c>
      <c r="Q263" s="11">
        <f>VLOOKUP(B263,'[1]EJECUCIÓN 2026'!$D:$CZ,33,FALSE)</f>
        <v>46228</v>
      </c>
      <c r="R263" s="10" t="str">
        <f>VLOOKUP(B263,'[1]EJECUCIÓN 2026'!$D:$CZ,95,FALSE)</f>
        <v>En Ejecucion</v>
      </c>
      <c r="S263" s="13" t="str">
        <f>VLOOKUP(B263,'[1]EJECUCIÓN 2026'!$D:$CZ,94,FALSE)</f>
        <v>https://community.secop.gov.co/Public/Tendering/OpportunityDetail/Index?noticeUID=CO1.NTC.9745665&amp;isFromPublicArea=True&amp;isModal=true&amp;asPopupView=true</v>
      </c>
    </row>
    <row r="264" spans="2:19" ht="96" x14ac:dyDescent="0.2">
      <c r="B264" s="8" t="s">
        <v>277</v>
      </c>
      <c r="C264" s="17" t="str">
        <f>VLOOKUP(B264,'[1]EJECUCIÓN 2026'!$D:$CZ,3,FALSE)</f>
        <v>Contrato de Prestacion De Servicios Profesionales</v>
      </c>
      <c r="D264" s="9" t="str">
        <f>VLOOKUP(B264,'[1]EJECUCIÓN 2026'!$D:$CZ,5,FALSE)</f>
        <v>MARITZA FORERO HERNANDEZ
CEDIDO A:
ALEJANDRO BECERRA MERCHAN</v>
      </c>
      <c r="E264" s="10" t="str">
        <f>VLOOKUP(B264,'[1]EJECUCIÓN 2026'!$D:$CZ,18,FALSE)</f>
        <v>COLOMBIA</v>
      </c>
      <c r="F264" s="10" t="str">
        <f>VLOOKUP(B264,'[1]EJECUCIÓN 2026'!$D:$CZ,17,FALSE)</f>
        <v>MEDELLIN</v>
      </c>
      <c r="G264" s="10" t="str">
        <f>VLOOKUP(B264,'[1]EJECUCIÓN 2026'!$D:$CZ,15,FALSE)</f>
        <v>ECONOMISTA</v>
      </c>
      <c r="H264" s="10" t="s">
        <v>339</v>
      </c>
      <c r="I264" s="10" t="str">
        <f>VLOOKUP(B264,'[1]EJECUCIÓN 2026'!$D:$CZ,27,FALSE)</f>
        <v>Dirección Administrativa y Financiera</v>
      </c>
      <c r="J264" s="15" t="s">
        <v>13</v>
      </c>
      <c r="K264" s="20">
        <v>6016258480</v>
      </c>
      <c r="L264" s="10" t="str">
        <f>VLOOKUP(B264,'[1]EJECUCIÓN 2026'!$D:$CZ,23,FALSE)</f>
        <v>Titulo profesional + titulo especializacion de 22 meses de experiencia profesional a 32 meses de experiencia profesional (Resolución 861 de 2025)</v>
      </c>
      <c r="M264" s="16" t="str">
        <f>VLOOKUP(B264,'[1]EJECUCIÓN 2026'!$D:$CZ,24,FALSE)</f>
        <v>El/La CONTRATISTA se obliga a prestar a la ENTIDAD los servicios profesionales a la Dirección Administrativa y Financiera - GITAFyP con plena autonomía técnica y administrativa por sus propios medios, en las actividades relacionadas con la planeación, programación, elaboración, modificación, control y seguimiento a la ejecución del presupuesto, de acuerdo con los procesos, procedimientos y las directrices impartidas por la ENTIDAD contribuyendo al cumplimiento de los objetivos institucionales.</v>
      </c>
      <c r="N264" s="12">
        <f>VLOOKUP(B264,'[1]EJECUCIÓN 2026'!$D:$CZ,37,FALSE)</f>
        <v>7000000</v>
      </c>
      <c r="O264" s="11">
        <f>VLOOKUP(B264,'[1]EJECUCIÓN 2026'!$D:$CZ,31,FALSE)</f>
        <v>46048</v>
      </c>
      <c r="P264" s="11">
        <f>VLOOKUP(B264,'[1]EJECUCIÓN 2026'!$D:$CZ,32,FALSE)</f>
        <v>46049</v>
      </c>
      <c r="Q264" s="11">
        <f>VLOOKUP(B264,'[1]EJECUCIÓN 2026'!$D:$CZ,33,FALSE)</f>
        <v>46229</v>
      </c>
      <c r="R264" s="10" t="str">
        <f>VLOOKUP(B264,'[1]EJECUCIÓN 2026'!$D:$CZ,95,FALSE)</f>
        <v>En Ejecucion</v>
      </c>
      <c r="S264" s="13" t="str">
        <f>VLOOKUP(B264,'[1]EJECUCIÓN 2026'!$D:$CZ,94,FALSE)</f>
        <v>https://community.secop.gov.co/Public/Tendering/OpportunityDetail/Index?noticeUID=CO1.NTC.9745751&amp;isFromPublicArea=True&amp;isModal=true&amp;asPopupView=true</v>
      </c>
    </row>
    <row r="265" spans="2:19" ht="84" x14ac:dyDescent="0.2">
      <c r="B265" s="8" t="s">
        <v>278</v>
      </c>
      <c r="C265" s="17" t="str">
        <f>VLOOKUP(B265,'[1]EJECUCIÓN 2026'!$D:$CZ,3,FALSE)</f>
        <v>Contrato de Prestacion De Servicios Profesionales</v>
      </c>
      <c r="D265" s="9" t="str">
        <f>VLOOKUP(B265,'[1]EJECUCIÓN 2026'!$D:$CZ,5,FALSE)</f>
        <v>GINA MARCELA PEREZ PRENS</v>
      </c>
      <c r="E265" s="10" t="str">
        <f>VLOOKUP(B265,'[1]EJECUCIÓN 2026'!$D:$CZ,18,FALSE)</f>
        <v>COLOMBIA</v>
      </c>
      <c r="F265" s="10" t="str">
        <f>VLOOKUP(B265,'[1]EJECUCIÓN 2026'!$D:$CZ,17,FALSE)</f>
        <v>CARTAGENA DE INDIAS</v>
      </c>
      <c r="G265" s="10" t="str">
        <f>VLOOKUP(B265,'[1]EJECUCIÓN 2026'!$D:$CZ,15,FALSE)</f>
        <v>ABOGADO</v>
      </c>
      <c r="H265" s="10" t="s">
        <v>339</v>
      </c>
      <c r="I265" s="10" t="str">
        <f>VLOOKUP(B265,'[1]EJECUCIÓN 2026'!$D:$CZ,27,FALSE)</f>
        <v>Dirección de Capacidades y Apropiación del Conocimiento</v>
      </c>
      <c r="J265" s="15" t="s">
        <v>13</v>
      </c>
      <c r="K265" s="20">
        <v>6016258480</v>
      </c>
      <c r="L265" s="10" t="str">
        <f>VLOOKUP(B265,'[1]EJECUCIÓN 2026'!$D:$CZ,23,FALSE)</f>
        <v>Titulo profesional + titulo especializacion de 22 meses de experiencia profesional a 32 meses de experiencia profesional (Resolución 861 de 2025)</v>
      </c>
      <c r="M265" s="16" t="str">
        <f>VLOOKUP(B265,'[1]EJECUCIÓN 2026'!$D:$CZ,24,FALSE)</f>
        <v>El CONTRATISTA se obliga a prestar a LA ENTIDAD, con plena autonomía técnica y administrativa los servicios profesionales jurídicos de apoyo y acompañamiento a la Dirección de Capacidades y Apropiación del Conocimiento del Ministerio de Ciencia, Tecnología e Innovación, para el desarrollo de sus funciones misionales relacionadas con capacidades regionales y la apropiación de la Ciencia, la Tecnología y la Innovación CTeI.</v>
      </c>
      <c r="N265" s="12">
        <f>VLOOKUP(B265,'[1]EJECUCIÓN 2026'!$D:$CZ,37,FALSE)</f>
        <v>8000000</v>
      </c>
      <c r="O265" s="11">
        <f>VLOOKUP(B265,'[1]EJECUCIÓN 2026'!$D:$CZ,31,FALSE)</f>
        <v>46048</v>
      </c>
      <c r="P265" s="11">
        <f>VLOOKUP(B265,'[1]EJECUCIÓN 2026'!$D:$CZ,32,FALSE)</f>
        <v>46052</v>
      </c>
      <c r="Q265" s="11">
        <f>VLOOKUP(B265,'[1]EJECUCIÓN 2026'!$D:$CZ,33,FALSE)</f>
        <v>46232</v>
      </c>
      <c r="R265" s="10" t="str">
        <f>VLOOKUP(B265,'[1]EJECUCIÓN 2026'!$D:$CZ,95,FALSE)</f>
        <v>En Ejecucion</v>
      </c>
      <c r="S265" s="13" t="str">
        <f>VLOOKUP(B265,'[1]EJECUCIÓN 2026'!$D:$CZ,94,FALSE)</f>
        <v>https://community.secop.gov.co/Public/Tendering/OpportunityDetail/Index?noticeUID=CO1.NTC.9747685&amp;isFromPublicArea=True&amp;isModal=true&amp;asPopupView=true</v>
      </c>
    </row>
    <row r="266" spans="2:19" ht="84" x14ac:dyDescent="0.2">
      <c r="B266" s="8" t="s">
        <v>279</v>
      </c>
      <c r="C266" s="17" t="str">
        <f>VLOOKUP(B266,'[1]EJECUCIÓN 2026'!$D:$CZ,3,FALSE)</f>
        <v>Contrato de Prestacion De Servicios Profesionales</v>
      </c>
      <c r="D266" s="9" t="str">
        <f>VLOOKUP(B266,'[1]EJECUCIÓN 2026'!$D:$CZ,5,FALSE)</f>
        <v>SARA ANGELICA VASQUEZ ZUÑIGA</v>
      </c>
      <c r="E266" s="10" t="str">
        <f>VLOOKUP(B266,'[1]EJECUCIÓN 2026'!$D:$CZ,18,FALSE)</f>
        <v>COLOMBIA</v>
      </c>
      <c r="F266" s="10" t="str">
        <f>VLOOKUP(B266,'[1]EJECUCIÓN 2026'!$D:$CZ,17,FALSE)</f>
        <v>BOGOTA D.C.</v>
      </c>
      <c r="G266" s="10" t="str">
        <f>VLOOKUP(B266,'[1]EJECUCIÓN 2026'!$D:$CZ,15,FALSE)</f>
        <v>PROFESIONAL EN POLITICA Y RELACIONES INTERNACIONALES</v>
      </c>
      <c r="H266" s="10" t="s">
        <v>339</v>
      </c>
      <c r="I266" s="10" t="str">
        <f>VLOOKUP(B266,'[1]EJECUCIÓN 2026'!$D:$CZ,27,FALSE)</f>
        <v>Dirección de Capacidades y Apropiación del Conocimiento</v>
      </c>
      <c r="J266" s="15" t="s">
        <v>13</v>
      </c>
      <c r="K266" s="20">
        <v>6016258480</v>
      </c>
      <c r="L266" s="10" t="str">
        <f>VLOOKUP(B266,'[1]EJECUCIÓN 2026'!$D:$CZ,23,FALSE)</f>
        <v>Titulo profesional + titulo especializacion de 22 meses de experiencia profesional a 32 meses de experiencia profesional (Resolución 861 de 2025)</v>
      </c>
      <c r="M266" s="16" t="str">
        <f>VLOOKUP(B266,'[1]EJECUCIÓN 2026'!$D:$CZ,24,FALSE)</f>
        <v>El CONTRATISTA se obliga a prestar a LA ENTIDAD, con plena autonomía técnica y administrativa, los servicios profesionales especializados a la Dirección de Capacidades y Apropiación del Conocimiento, para apoyar técnicamente en la recolección, diagnóstico, sistematización, análisis de datos, requeridos para la elaboración de insumos técnicos y la toma de decisiones, de conformidad con los lineamientos institucionales.</v>
      </c>
      <c r="N266" s="12">
        <f>VLOOKUP(B266,'[1]EJECUCIÓN 2026'!$D:$CZ,37,FALSE)</f>
        <v>7000000</v>
      </c>
      <c r="O266" s="11">
        <f>VLOOKUP(B266,'[1]EJECUCIÓN 2026'!$D:$CZ,31,FALSE)</f>
        <v>46048</v>
      </c>
      <c r="P266" s="11">
        <f>VLOOKUP(B266,'[1]EJECUCIÓN 2026'!$D:$CZ,32,FALSE)</f>
        <v>46051</v>
      </c>
      <c r="Q266" s="11">
        <f>VLOOKUP(B266,'[1]EJECUCIÓN 2026'!$D:$CZ,33,FALSE)</f>
        <v>46231</v>
      </c>
      <c r="R266" s="10" t="str">
        <f>VLOOKUP(B266,'[1]EJECUCIÓN 2026'!$D:$CZ,95,FALSE)</f>
        <v>En Ejecucion</v>
      </c>
      <c r="S266" s="13" t="str">
        <f>VLOOKUP(B266,'[1]EJECUCIÓN 2026'!$D:$CZ,94,FALSE)</f>
        <v>https://community.secop.gov.co/Public/Tendering/OpportunityDetail/Index?noticeUID=CO1.NTC.9747654&amp;isFromPublicArea=True&amp;isModal=true&amp;asPopupView=true</v>
      </c>
    </row>
    <row r="267" spans="2:19" ht="84" x14ac:dyDescent="0.2">
      <c r="B267" s="8" t="s">
        <v>280</v>
      </c>
      <c r="C267" s="17" t="str">
        <f>VLOOKUP(B267,'[1]EJECUCIÓN 2026'!$D:$CZ,3,FALSE)</f>
        <v>Contrato de Prestacion De Servicios Profesionales</v>
      </c>
      <c r="D267" s="9" t="str">
        <f>VLOOKUP(B267,'[1]EJECUCIÓN 2026'!$D:$CZ,5,FALSE)</f>
        <v>JOHN SEBASTIAN REYES GALEANO</v>
      </c>
      <c r="E267" s="10" t="str">
        <f>VLOOKUP(B267,'[1]EJECUCIÓN 2026'!$D:$CZ,18,FALSE)</f>
        <v>COLOMBIA</v>
      </c>
      <c r="F267" s="10" t="str">
        <f>VLOOKUP(B267,'[1]EJECUCIÓN 2026'!$D:$CZ,17,FALSE)</f>
        <v>BOGOTA D.C.</v>
      </c>
      <c r="G267" s="10" t="str">
        <f>VLOOKUP(B267,'[1]EJECUCIÓN 2026'!$D:$CZ,15,FALSE)</f>
        <v xml:space="preserve">INGENIERO DE SISTEMAS	</v>
      </c>
      <c r="H267" s="10" t="s">
        <v>339</v>
      </c>
      <c r="I267" s="10" t="str">
        <f>VLOOKUP(B267,'[1]EJECUCIÓN 2026'!$D:$CZ,27,FALSE)</f>
        <v>Oficina de Tecnologías y Sistemas de Información</v>
      </c>
      <c r="J267" s="15" t="s">
        <v>13</v>
      </c>
      <c r="K267" s="20">
        <v>6016258480</v>
      </c>
      <c r="L267" s="10" t="str">
        <f>VLOOKUP(B267,'[1]EJECUCIÓN 2026'!$D:$CZ,23,FALSE)</f>
        <v>Titulo profesional + titulo especializacion de 22 meses de experiencia profesional a 32 meses de experiencia profesional (Resolución 861 de 2025)</v>
      </c>
      <c r="M267" s="16" t="str">
        <f>VLOOKUP(B267,'[1]EJECUCIÓN 2026'!$D:$CZ,24,FALSE)</f>
        <v>EL CONTRATISTA se compromete a prestar a la ENTIDAD, con plena autonomía técnica y administrativa, servicios profesionales especializados para la gestión y administración de la infraestructura tecnológica institucional, garantizando la operación, disponibilidad y optimización de los recursos tecnológicos, conforme a los lineamientos establecidos por la Oficina de Tecnología y Sistemas de Información del Ministerio de Ciencia, Tecnología e Innovación.</v>
      </c>
      <c r="N267" s="12">
        <f>VLOOKUP(B267,'[1]EJECUCIÓN 2026'!$D:$CZ,37,FALSE)</f>
        <v>7500000</v>
      </c>
      <c r="O267" s="11">
        <f>VLOOKUP(B267,'[1]EJECUCIÓN 2026'!$D:$CZ,31,FALSE)</f>
        <v>46048</v>
      </c>
      <c r="P267" s="11">
        <f>VLOOKUP(B267,'[1]EJECUCIÓN 2026'!$D:$CZ,32,FALSE)</f>
        <v>46049</v>
      </c>
      <c r="Q267" s="11">
        <f>VLOOKUP(B267,'[1]EJECUCIÓN 2026'!$D:$CZ,33,FALSE)</f>
        <v>46229</v>
      </c>
      <c r="R267" s="10" t="str">
        <f>VLOOKUP(B267,'[1]EJECUCIÓN 2026'!$D:$CZ,95,FALSE)</f>
        <v>En Ejecucion</v>
      </c>
      <c r="S267" s="13" t="str">
        <f>VLOOKUP(B267,'[1]EJECUCIÓN 2026'!$D:$CZ,94,FALSE)</f>
        <v>https://community.secop.gov.co/Public/Tendering/OpportunityDetail/Index?noticeUID=CO1.NTC.9780631&amp;isFromPublicArea=True&amp;isModal=true&amp;asPopupView=true</v>
      </c>
    </row>
    <row r="268" spans="2:19" ht="120" x14ac:dyDescent="0.2">
      <c r="B268" s="8" t="s">
        <v>281</v>
      </c>
      <c r="C268" s="17" t="str">
        <f>VLOOKUP(B268,'[1]EJECUCIÓN 2026'!$D:$CZ,3,FALSE)</f>
        <v>Contrato de Prestacion De Servicios Profesionales</v>
      </c>
      <c r="D268" s="9" t="str">
        <f>VLOOKUP(B268,'[1]EJECUCIÓN 2026'!$D:$CZ,5,FALSE)</f>
        <v>DIANA MARIA RAMOS PEREZ</v>
      </c>
      <c r="E268" s="10" t="str">
        <f>VLOOKUP(B268,'[1]EJECUCIÓN 2026'!$D:$CZ,18,FALSE)</f>
        <v>COLOMBIA</v>
      </c>
      <c r="F268" s="10" t="str">
        <f>VLOOKUP(B268,'[1]EJECUCIÓN 2026'!$D:$CZ,17,FALSE)</f>
        <v>BOGOTA D.C.</v>
      </c>
      <c r="G268" s="10" t="str">
        <f>VLOOKUP(B268,'[1]EJECUCIÓN 2026'!$D:$CZ,15,FALSE)</f>
        <v>INGENIERIA QUIMICA</v>
      </c>
      <c r="H268" s="10" t="s">
        <v>339</v>
      </c>
      <c r="I268" s="10" t="str">
        <f>VLOOKUP(B268,'[1]EJECUCIÓN 2026'!$D:$CZ,27,FALSE)</f>
        <v>Dirección de Desarrollo Tecnológico e Innovación</v>
      </c>
      <c r="J268" s="15" t="s">
        <v>13</v>
      </c>
      <c r="K268" s="20">
        <v>6016258480</v>
      </c>
      <c r="L268" s="10" t="str">
        <f>VLOOKUP(B268,'[1]EJECUCIÓN 2026'!$D:$CZ,23,FALSE)</f>
        <v>Titulo profesional + titulo especializacion de 22 meses de experiencia profesional a 32 meses de experiencia profesional (Resolución 861 de 2025)</v>
      </c>
      <c r="M268" s="16" t="str">
        <f>VLOOKUP(B268,'[1]EJECUCIÓN 2026'!$D:$CZ,24,FALSE)</f>
        <v>El CONTRATISTA se obliga a prestar a la ENTIDAD, con plena autonomía técnica y administrativa, servicios profesionales especializados en la Dirección de Desarrollo Tecnológico e Innovación orientados a apoyar la gestión del Programa Colombia Bio, asociados a la implementación de estrategias de divulgación, la consolidación y el reporte de indicadores, la articulación con actores estratégicos nacionales e internacionales, el desarrollo de los cursos Cabbio y demás actividades relacionadas con las expediciones científicas y la implementación de la Misión de Bioeconomía y Territorio.</v>
      </c>
      <c r="N268" s="12">
        <f>VLOOKUP(B268,'[1]EJECUCIÓN 2026'!$D:$CZ,37,FALSE)</f>
        <v>8500000</v>
      </c>
      <c r="O268" s="11">
        <f>VLOOKUP(B268,'[1]EJECUCIÓN 2026'!$D:$CZ,31,FALSE)</f>
        <v>46049</v>
      </c>
      <c r="P268" s="11">
        <f>VLOOKUP(B268,'[1]EJECUCIÓN 2026'!$D:$CZ,32,FALSE)</f>
        <v>46051</v>
      </c>
      <c r="Q268" s="11">
        <f>VLOOKUP(B268,'[1]EJECUCIÓN 2026'!$D:$CZ,33,FALSE)</f>
        <v>46231</v>
      </c>
      <c r="R268" s="10" t="str">
        <f>VLOOKUP(B268,'[1]EJECUCIÓN 2026'!$D:$CZ,95,FALSE)</f>
        <v>En Ejecucion</v>
      </c>
      <c r="S268" s="13" t="str">
        <f>VLOOKUP(B268,'[1]EJECUCIÓN 2026'!$D:$CZ,94,FALSE)</f>
        <v>https://community.secop.gov.co/Public/Tendering/OpportunityDetail/Index?noticeUID=CO1.NTC.9767165&amp;isFromPublicArea=True&amp;isModal=true&amp;asPopupView=true</v>
      </c>
    </row>
    <row r="269" spans="2:19" ht="72" x14ac:dyDescent="0.2">
      <c r="B269" s="8" t="s">
        <v>282</v>
      </c>
      <c r="C269" s="17" t="str">
        <f>VLOOKUP(B269,'[1]EJECUCIÓN 2026'!$D:$CZ,3,FALSE)</f>
        <v>Contrato de Prestacion De Servicios Profesionales</v>
      </c>
      <c r="D269" s="9" t="str">
        <f>VLOOKUP(B269,'[1]EJECUCIÓN 2026'!$D:$CZ,5,FALSE)</f>
        <v>BILLY DAMIAN IBARGUEN OBREGON</v>
      </c>
      <c r="E269" s="10" t="str">
        <f>VLOOKUP(B269,'[1]EJECUCIÓN 2026'!$D:$CZ,18,FALSE)</f>
        <v>COLOMBIA</v>
      </c>
      <c r="F269" s="10" t="str">
        <f>VLOOKUP(B269,'[1]EJECUCIÓN 2026'!$D:$CZ,17,FALSE)</f>
        <v>BUENAVENTURA</v>
      </c>
      <c r="G269" s="10" t="str">
        <f>VLOOKUP(B269,'[1]EJECUCIÓN 2026'!$D:$CZ,15,FALSE)</f>
        <v>ABOGADO</v>
      </c>
      <c r="H269" s="10" t="s">
        <v>339</v>
      </c>
      <c r="I269" s="10" t="str">
        <f>VLOOKUP(B269,'[1]EJECUCIÓN 2026'!$D:$CZ,27,FALSE)</f>
        <v>Dirección de Ciencia</v>
      </c>
      <c r="J269" s="15" t="s">
        <v>13</v>
      </c>
      <c r="K269" s="20">
        <v>6016258480</v>
      </c>
      <c r="L269" s="10" t="str">
        <f>VLOOKUP(B269,'[1]EJECUCIÓN 2026'!$D:$CZ,23,FALSE)</f>
        <v>Titulo profesional + titulo especializacion de 22 meses de experiencia profesional a 32 meses de experiencia profesional (Resolución 861 de 2025)</v>
      </c>
      <c r="M269" s="16" t="str">
        <f>VLOOKUP(B269,'[1]EJECUCIÓN 2026'!$D:$CZ,24,FALSE)</f>
        <v>Prestar a la Entidad, con plena autonomía técnica y administrativa, servicios profesionales especializados para apoyar a la Dirección de Ciencia del Ministerio de Ciencia, Tecnología e Innovación en lo relacionado con el análisis, revisión, estudio y acompañamiento jurídico, dentro de los procesos adelantados por la Dirección orientados al cumplimiento de la misionalidad de la misma.</v>
      </c>
      <c r="N269" s="12">
        <f>VLOOKUP(B269,'[1]EJECUCIÓN 2026'!$D:$CZ,37,FALSE)</f>
        <v>7725000</v>
      </c>
      <c r="O269" s="11">
        <f>VLOOKUP(B269,'[1]EJECUCIÓN 2026'!$D:$CZ,31,FALSE)</f>
        <v>46048</v>
      </c>
      <c r="P269" s="11">
        <f>VLOOKUP(B269,'[1]EJECUCIÓN 2026'!$D:$CZ,32,FALSE)</f>
        <v>46049</v>
      </c>
      <c r="Q269" s="11">
        <f>VLOOKUP(B269,'[1]EJECUCIÓN 2026'!$D:$CZ,33,FALSE)</f>
        <v>46229</v>
      </c>
      <c r="R269" s="10" t="str">
        <f>VLOOKUP(B269,'[1]EJECUCIÓN 2026'!$D:$CZ,95,FALSE)</f>
        <v>En Ejecucion</v>
      </c>
      <c r="S269" s="13" t="str">
        <f>VLOOKUP(B269,'[1]EJECUCIÓN 2026'!$D:$CZ,94,FALSE)</f>
        <v>https://community.secop.gov.co/Public/Tendering/OpportunityDetail/Index?noticeUID=CO1.NTC.9767357&amp;isFromPublicArea=True&amp;isModal=true&amp;asPopupView=true</v>
      </c>
    </row>
    <row r="270" spans="2:19" ht="72" x14ac:dyDescent="0.2">
      <c r="B270" s="8" t="s">
        <v>283</v>
      </c>
      <c r="C270" s="17" t="str">
        <f>VLOOKUP(B270,'[1]EJECUCIÓN 2026'!$D:$CZ,3,FALSE)</f>
        <v>Contrato de Prestacion De Servicios Profesionales</v>
      </c>
      <c r="D270" s="9" t="str">
        <f>VLOOKUP(B270,'[1]EJECUCIÓN 2026'!$D:$CZ,5,FALSE)</f>
        <v>IZAMAR CUJIA DIAZ</v>
      </c>
      <c r="E270" s="10" t="str">
        <f>VLOOKUP(B270,'[1]EJECUCIÓN 2026'!$D:$CZ,18,FALSE)</f>
        <v>COLOMBIA</v>
      </c>
      <c r="F270" s="10" t="str">
        <f>VLOOKUP(B270,'[1]EJECUCIÓN 2026'!$D:$CZ,17,FALSE)</f>
        <v>SAN JUAN DEL CESAR</v>
      </c>
      <c r="G270" s="10" t="str">
        <f>VLOOKUP(B270,'[1]EJECUCIÓN 2026'!$D:$CZ,15,FALSE)</f>
        <v>ABOGADO</v>
      </c>
      <c r="H270" s="10" t="s">
        <v>339</v>
      </c>
      <c r="I270" s="10" t="str">
        <f>VLOOKUP(B270,'[1]EJECUCIÓN 2026'!$D:$CZ,27,FALSE)</f>
        <v>Dirección de Ciencia</v>
      </c>
      <c r="J270" s="15" t="s">
        <v>13</v>
      </c>
      <c r="K270" s="20">
        <v>6016258480</v>
      </c>
      <c r="L270" s="10" t="str">
        <f>VLOOKUP(B270,'[1]EJECUCIÓN 2026'!$D:$CZ,23,FALSE)</f>
        <v>Titulo profesional + titulo especializacion de 22 meses de experiencia profesional a 32 meses de experiencia profesional (Resolución 861 de 2025)</v>
      </c>
      <c r="M270" s="16" t="str">
        <f>VLOOKUP(B270,'[1]EJECUCIÓN 2026'!$D:$CZ,24,FALSE)</f>
        <v>Prestar a la entidad con plena autonomía técnica y administrativa, servicios profesionales a la Dirección de Ciencia para apoyar los temas relacionadas con el reconocimiento y medición de actividades y de producción de CTeI en el marco de la implementación del reconocimiento de actores del SNCTI, centros e institutos de investigación, en el marco de la política de actores del SNCTI.</v>
      </c>
      <c r="N270" s="12">
        <f>VLOOKUP(B270,'[1]EJECUCIÓN 2026'!$D:$CZ,37,FALSE)</f>
        <v>7725000</v>
      </c>
      <c r="O270" s="11">
        <f>VLOOKUP(B270,'[1]EJECUCIÓN 2026'!$D:$CZ,31,FALSE)</f>
        <v>46048</v>
      </c>
      <c r="P270" s="11">
        <f>VLOOKUP(B270,'[1]EJECUCIÓN 2026'!$D:$CZ,32,FALSE)</f>
        <v>46049</v>
      </c>
      <c r="Q270" s="11">
        <f>VLOOKUP(B270,'[1]EJECUCIÓN 2026'!$D:$CZ,33,FALSE)</f>
        <v>46229</v>
      </c>
      <c r="R270" s="10" t="str">
        <f>VLOOKUP(B270,'[1]EJECUCIÓN 2026'!$D:$CZ,95,FALSE)</f>
        <v>En Ejecucion</v>
      </c>
      <c r="S270" s="13" t="str">
        <f>VLOOKUP(B270,'[1]EJECUCIÓN 2026'!$D:$CZ,94,FALSE)</f>
        <v>https://community.secop.gov.co/Public/Tendering/OpportunityDetail/Index?noticeUID=CO1.NTC.9767423&amp;isFromPublicArea=True&amp;isModal=true&amp;asPopupView=true</v>
      </c>
    </row>
    <row r="271" spans="2:19" ht="72" x14ac:dyDescent="0.2">
      <c r="B271" s="8" t="s">
        <v>284</v>
      </c>
      <c r="C271" s="17" t="str">
        <f>VLOOKUP(B271,'[1]EJECUCIÓN 2026'!$D:$CZ,3,FALSE)</f>
        <v>Contrato de Prestacion De Servicios Profesionales</v>
      </c>
      <c r="D271" s="9" t="str">
        <f>VLOOKUP(B271,'[1]EJECUCIÓN 2026'!$D:$CZ,5,FALSE)</f>
        <v>ALEXANDER HERNANDEZ CASAS</v>
      </c>
      <c r="E271" s="10" t="str">
        <f>VLOOKUP(B271,'[1]EJECUCIÓN 2026'!$D:$CZ,18,FALSE)</f>
        <v>COLOMBIA</v>
      </c>
      <c r="F271" s="10" t="str">
        <f>VLOOKUP(B271,'[1]EJECUCIÓN 2026'!$D:$CZ,17,FALSE)</f>
        <v>BOGOTA D.C.</v>
      </c>
      <c r="G271" s="10" t="str">
        <f>VLOOKUP(B271,'[1]EJECUCIÓN 2026'!$D:$CZ,15,FALSE)</f>
        <v>ADMINISTRADOR PUBLICO</v>
      </c>
      <c r="H271" s="10" t="s">
        <v>339</v>
      </c>
      <c r="I271" s="10" t="str">
        <f>VLOOKUP(B271,'[1]EJECUCIÓN 2026'!$D:$CZ,27,FALSE)</f>
        <v>Viceministerio de Conocimiento, Innovación y Productividad</v>
      </c>
      <c r="J271" s="15" t="s">
        <v>13</v>
      </c>
      <c r="K271" s="20">
        <v>6016258480</v>
      </c>
      <c r="L271" s="10" t="str">
        <f>VLOOKUP(B271,'[1]EJECUCIÓN 2026'!$D:$CZ,23,FALSE)</f>
        <v>Titulo profesional + titulo especializacion de 0 meses de experiencia profesional a 22 meses de experiencia profesional (Resolución 861 de 2025)</v>
      </c>
      <c r="M271" s="16" t="str">
        <f>VLOOKUP(B271,'[1]EJECUCIÓN 2026'!$D:$CZ,24,FALSE)</f>
        <v>El contratista se obliga a prestar a la Entidad, con plena autonomía técnica y administrativa, los servicios profesionales especializados para brindar apoyo en el fortalecimiento del seguimiento y en el apoyo técnico, administrativo y financiero a la supervisión de los convenios y contratos adscritos al Viceministerio de Conocimiento, Innovación y Productividad y a sus Direcciones Técnicas.</v>
      </c>
      <c r="N271" s="12">
        <f>VLOOKUP(B271,'[1]EJECUCIÓN 2026'!$D:$CZ,37,FALSE)</f>
        <v>6897910</v>
      </c>
      <c r="O271" s="11">
        <f>VLOOKUP(B271,'[1]EJECUCIÓN 2026'!$D:$CZ,31,FALSE)</f>
        <v>46049</v>
      </c>
      <c r="P271" s="11">
        <f>VLOOKUP(B271,'[1]EJECUCIÓN 2026'!$D:$CZ,32,FALSE)</f>
        <v>46051</v>
      </c>
      <c r="Q271" s="11">
        <f>VLOOKUP(B271,'[1]EJECUCIÓN 2026'!$D:$CZ,33,FALSE)</f>
        <v>46231</v>
      </c>
      <c r="R271" s="10" t="str">
        <f>VLOOKUP(B271,'[1]EJECUCIÓN 2026'!$D:$CZ,95,FALSE)</f>
        <v>En Ejecucion</v>
      </c>
      <c r="S271" s="13" t="str">
        <f>VLOOKUP(B271,'[1]EJECUCIÓN 2026'!$D:$CZ,94,FALSE)</f>
        <v>https://community.secop.gov.co/Public/Tendering/OpportunityDetail/Index?noticeUID=CO1.NTC.9809865&amp;isFromPublicArea=True&amp;isModal=true&amp;asPopupView=true</v>
      </c>
    </row>
    <row r="272" spans="2:19" ht="72" x14ac:dyDescent="0.2">
      <c r="B272" s="8" t="s">
        <v>285</v>
      </c>
      <c r="C272" s="17" t="str">
        <f>VLOOKUP(B272,'[1]EJECUCIÓN 2026'!$D:$CZ,3,FALSE)</f>
        <v>Contrato de Prestacion De Servicios Profesionales</v>
      </c>
      <c r="D272" s="9" t="str">
        <f>VLOOKUP(B272,'[1]EJECUCIÓN 2026'!$D:$CZ,5,FALSE)</f>
        <v>INES YOHANNA CASTILLA LOZANO</v>
      </c>
      <c r="E272" s="10" t="str">
        <f>VLOOKUP(B272,'[1]EJECUCIÓN 2026'!$D:$CZ,18,FALSE)</f>
        <v>COLOMBIA</v>
      </c>
      <c r="F272" s="10" t="str">
        <f>VLOOKUP(B272,'[1]EJECUCIÓN 2026'!$D:$CZ,17,FALSE)</f>
        <v>IBAGUE</v>
      </c>
      <c r="G272" s="10" t="str">
        <f>VLOOKUP(B272,'[1]EJECUCIÓN 2026'!$D:$CZ,15,FALSE)</f>
        <v>ABOGADO</v>
      </c>
      <c r="H272" s="10" t="s">
        <v>339</v>
      </c>
      <c r="I272" s="10" t="str">
        <f>VLOOKUP(B272,'[1]EJECUCIÓN 2026'!$D:$CZ,27,FALSE)</f>
        <v>Viceministerio de Conocimiento, Innovación y Productividad</v>
      </c>
      <c r="J272" s="15" t="s">
        <v>13</v>
      </c>
      <c r="K272" s="20">
        <v>6016258480</v>
      </c>
      <c r="L272" s="10" t="str">
        <f>VLOOKUP(B272,'[1]EJECUCIÓN 2026'!$D:$CZ,23,FALSE)</f>
        <v>Titulo profesional + titulo especializacion de 22 meses de experiencia profesional a 32 meses de experiencia profesional (Resolución 861 de 2025)</v>
      </c>
      <c r="M272" s="16" t="str">
        <f>VLOOKUP(B272,'[1]EJECUCIÓN 2026'!$D:$CZ,24,FALSE)</f>
        <v>El contratista se obliga a prestar a la Entidad, con plena autonomía, técnica y administrativa, los servicios profesionales especializados para apoyar en la construcción de las iniciativas normativas y de agenda regulatoria, así como el apoyo en la revisión de los diferentes trámites jurídicos a cargo del despacho del Viceministerio de Conocimiento, innovación y Productividad.</v>
      </c>
      <c r="N272" s="12">
        <f>VLOOKUP(B272,'[1]EJECUCIÓN 2026'!$D:$CZ,37,FALSE)</f>
        <v>9000000</v>
      </c>
      <c r="O272" s="11">
        <f>VLOOKUP(B272,'[1]EJECUCIÓN 2026'!$D:$CZ,31,FALSE)</f>
        <v>46049</v>
      </c>
      <c r="P272" s="11">
        <f>VLOOKUP(B272,'[1]EJECUCIÓN 2026'!$D:$CZ,32,FALSE)</f>
        <v>46051</v>
      </c>
      <c r="Q272" s="11">
        <f>VLOOKUP(B272,'[1]EJECUCIÓN 2026'!$D:$CZ,33,FALSE)</f>
        <v>46231</v>
      </c>
      <c r="R272" s="10" t="str">
        <f>VLOOKUP(B272,'[1]EJECUCIÓN 2026'!$D:$CZ,95,FALSE)</f>
        <v>En Ejecucion</v>
      </c>
      <c r="S272" s="13" t="str">
        <f>VLOOKUP(B272,'[1]EJECUCIÓN 2026'!$D:$CZ,94,FALSE)</f>
        <v>https://community.secop.gov.co/Public/Tendering/OpportunityDetail/Index?noticeUID=CO1.NTC.9814250&amp;isFromPublicArea=True&amp;isModal=true&amp;asPopupView=true</v>
      </c>
    </row>
    <row r="273" spans="2:19" ht="96" x14ac:dyDescent="0.2">
      <c r="B273" s="8" t="s">
        <v>286</v>
      </c>
      <c r="C273" s="17" t="str">
        <f>VLOOKUP(B273,'[1]EJECUCIÓN 2026'!$D:$CZ,3,FALSE)</f>
        <v>Contrato de Prestacion De Servicios Profesionales</v>
      </c>
      <c r="D273" s="9" t="str">
        <f>VLOOKUP(B273,'[1]EJECUCIÓN 2026'!$D:$CZ,5,FALSE)</f>
        <v>MARIA PAULA PARADA CHAPARRO</v>
      </c>
      <c r="E273" s="10" t="str">
        <f>VLOOKUP(B273,'[1]EJECUCIÓN 2026'!$D:$CZ,18,FALSE)</f>
        <v>COLOMBIA</v>
      </c>
      <c r="F273" s="10" t="str">
        <f>VLOOKUP(B273,'[1]EJECUCIÓN 2026'!$D:$CZ,17,FALSE)</f>
        <v>BOGOTA D.C.</v>
      </c>
      <c r="G273" s="10" t="str">
        <f>VLOOKUP(B273,'[1]EJECUCIÓN 2026'!$D:$CZ,15,FALSE)</f>
        <v>ADMINISTRADOR PUBLICO</v>
      </c>
      <c r="H273" s="10" t="s">
        <v>339</v>
      </c>
      <c r="I273" s="10" t="str">
        <f>VLOOKUP(B273,'[1]EJECUCIÓN 2026'!$D:$CZ,27,FALSE)</f>
        <v>Viceministerio de Conocimiento, Innovación y Productividad</v>
      </c>
      <c r="J273" s="15" t="s">
        <v>13</v>
      </c>
      <c r="K273" s="20">
        <v>6016258480</v>
      </c>
      <c r="L273" s="10" t="str">
        <f>VLOOKUP(B273,'[1]EJECUCIÓN 2026'!$D:$CZ,23,FALSE)</f>
        <v>Titulo profesional + titulo especializacion de 0 meses de experiencia profesional a 22 meses de experiencia profesional (Resolución 861 de 2025)</v>
      </c>
      <c r="M273" s="16" t="str">
        <f>VLOOKUP(B273,'[1]EJECUCIÓN 2026'!$D:$CZ,24,FALSE)</f>
        <v>El contratista se obliga a prestar a la Entidad, con plena autonomía técnica y administrativa, servicios profesionales especializados para apoyar al Viceministerio de Conocimiento, Innovación y Productividad en la elaboración de políticas públicas, así como en la gestión, análisis, trámite y elaboración de respuestas a las peticiones, quejas, reclamos, sugerencias y denuncias PQRSd de su competencia, y en el acompañamiento técnico en temas relacionados con el Congreso de la República.</v>
      </c>
      <c r="N273" s="12">
        <f>VLOOKUP(B273,'[1]EJECUCIÓN 2026'!$D:$CZ,37,FALSE)</f>
        <v>6897910</v>
      </c>
      <c r="O273" s="11">
        <f>VLOOKUP(B273,'[1]EJECUCIÓN 2026'!$D:$CZ,31,FALSE)</f>
        <v>46049</v>
      </c>
      <c r="P273" s="11">
        <f>VLOOKUP(B273,'[1]EJECUCIÓN 2026'!$D:$CZ,32,FALSE)</f>
        <v>46050</v>
      </c>
      <c r="Q273" s="11">
        <f>VLOOKUP(B273,'[1]EJECUCIÓN 2026'!$D:$CZ,33,FALSE)</f>
        <v>46230</v>
      </c>
      <c r="R273" s="10" t="str">
        <f>VLOOKUP(B273,'[1]EJECUCIÓN 2026'!$D:$CZ,95,FALSE)</f>
        <v>En Ejecucion</v>
      </c>
      <c r="S273" s="13" t="str">
        <f>VLOOKUP(B273,'[1]EJECUCIÓN 2026'!$D:$CZ,94,FALSE)</f>
        <v>https://community.secop.gov.co/Public/Tendering/OpportunityDetail/Index?noticeUID=CO1.NTC.9810749&amp;isFromPublicArea=True&amp;isModal=true&amp;asPopupView=true</v>
      </c>
    </row>
    <row r="274" spans="2:19" ht="120" x14ac:dyDescent="0.2">
      <c r="B274" s="8" t="s">
        <v>287</v>
      </c>
      <c r="C274" s="17" t="str">
        <f>VLOOKUP(B274,'[1]EJECUCIÓN 2026'!$D:$CZ,3,FALSE)</f>
        <v>Contrato de Prestacion De Servicios Profesionales</v>
      </c>
      <c r="D274" s="9" t="str">
        <f>VLOOKUP(B274,'[1]EJECUCIÓN 2026'!$D:$CZ,5,FALSE)</f>
        <v>JOSE OSCAR ZAMBRANO CANCHALA</v>
      </c>
      <c r="E274" s="10" t="str">
        <f>VLOOKUP(B274,'[1]EJECUCIÓN 2026'!$D:$CZ,18,FALSE)</f>
        <v>COLOMBIA</v>
      </c>
      <c r="F274" s="10" t="str">
        <f>VLOOKUP(B274,'[1]EJECUCIÓN 2026'!$D:$CZ,17,FALSE)</f>
        <v>CUMBAL</v>
      </c>
      <c r="G274" s="10" t="str">
        <f>VLOOKUP(B274,'[1]EJECUCIÓN 2026'!$D:$CZ,15,FALSE)</f>
        <v>LICENCIADO EN INFORMATICA</v>
      </c>
      <c r="H274" s="10" t="s">
        <v>339</v>
      </c>
      <c r="I274" s="10" t="str">
        <f>VLOOKUP(B274,'[1]EJECUCIÓN 2026'!$D:$CZ,27,FALSE)</f>
        <v>Dirección de Ciencia</v>
      </c>
      <c r="J274" s="15" t="s">
        <v>13</v>
      </c>
      <c r="K274" s="20">
        <v>6016258480</v>
      </c>
      <c r="L274" s="10" t="str">
        <f>VLOOKUP(B274,'[1]EJECUCIÓN 2026'!$D:$CZ,23,FALSE)</f>
        <v>Titulo profesional + titulo especializacion de 22 meses de experiencia profesional a 32 meses de experiencia profesional (Resolución 861 de 2025)</v>
      </c>
      <c r="M274" s="16" t="str">
        <f>VLOOKUP(B274,'[1]EJECUCIÓN 2026'!$D:$CZ,24,FALSE)</f>
        <v>Prestar a la entidad, con plena autonomía técnica y administrativa, servicios profesionales a la Dirección de Ciencia para coordinar técnicamente la planeación, estructuración, articulación, seguimiento y desarrollo de los mecanismos, instrumentos y convocatorias de ciencia, tecnología e innovación CTeI que adelante dicha Dirección, brindando acompañamiento técnico y metodológico, y elaborando los insumos necesarios para su adecuada implementación, de conformidad con los lineamientos  técnicos, normativos y
estratégicos definidos por la entidad.</v>
      </c>
      <c r="N274" s="12">
        <f>VLOOKUP(B274,'[1]EJECUCIÓN 2026'!$D:$CZ,37,FALSE)</f>
        <v>7725000</v>
      </c>
      <c r="O274" s="11">
        <f>VLOOKUP(B274,'[1]EJECUCIÓN 2026'!$D:$CZ,31,FALSE)</f>
        <v>46049</v>
      </c>
      <c r="P274" s="11">
        <f>VLOOKUP(B274,'[1]EJECUCIÓN 2026'!$D:$CZ,32,FALSE)</f>
        <v>46051</v>
      </c>
      <c r="Q274" s="11">
        <f>VLOOKUP(B274,'[1]EJECUCIÓN 2026'!$D:$CZ,33,FALSE)</f>
        <v>46231</v>
      </c>
      <c r="R274" s="10" t="str">
        <f>VLOOKUP(B274,'[1]EJECUCIÓN 2026'!$D:$CZ,95,FALSE)</f>
        <v>En Ejecucion</v>
      </c>
      <c r="S274" s="13" t="str">
        <f>VLOOKUP(B274,'[1]EJECUCIÓN 2026'!$D:$CZ,94,FALSE)</f>
        <v>https://community.secop.gov.co/Public/Tendering/OpportunityDetail/Index?noticeUID=CO1.NTC.9790705&amp;isFromPublicArea=True&amp;isModal=true&amp;asPopupView=true</v>
      </c>
    </row>
    <row r="275" spans="2:19" ht="60" x14ac:dyDescent="0.2">
      <c r="B275" s="8" t="s">
        <v>288</v>
      </c>
      <c r="C275" s="17" t="str">
        <f>VLOOKUP(B275,'[1]EJECUCIÓN 2026'!$D:$CZ,3,FALSE)</f>
        <v>Contrato de Prestacion De Servicios Profesionales</v>
      </c>
      <c r="D275" s="9" t="str">
        <f>VLOOKUP(B275,'[1]EJECUCIÓN 2026'!$D:$CZ,5,FALSE)</f>
        <v>CINDY DANIELA OSPINA MORENO
CEDIDO A: 
AARON DAVID FISCALL</v>
      </c>
      <c r="E275" s="10" t="s">
        <v>343</v>
      </c>
      <c r="F275" s="10" t="s">
        <v>344</v>
      </c>
      <c r="G275" s="10" t="s">
        <v>345</v>
      </c>
      <c r="H275" s="10" t="s">
        <v>339</v>
      </c>
      <c r="I275" s="10" t="str">
        <f>VLOOKUP(B275,'[1]EJECUCIÓN 2026'!$D:$CZ,27,FALSE)</f>
        <v>Dirección de Gestión de Recursos para la Ciencia, la Tecnología y la Innovación (CTel)</v>
      </c>
      <c r="J275" s="15" t="s">
        <v>13</v>
      </c>
      <c r="K275" s="20">
        <v>6016258480</v>
      </c>
      <c r="L275" s="10" t="str">
        <f>VLOOKUP(B275,'[1]EJECUCIÓN 2026'!$D:$CZ,23,FALSE)</f>
        <v>Titulo profesional + titulo especializacion de 0 meses de experiencia profesional a 22 meses de experiencia profesional (Resolución 861 de 2025)</v>
      </c>
      <c r="M275" s="16" t="str">
        <f>VLOOKUP(B275,'[1]EJECUCIÓN 2026'!$D:$CZ,24,FALSE)</f>
        <v>Prestar sus servicios profesionales con plena autonomía, técnica, administrativa y financiera, para realizar el apoyo al seguimiento técnico y financiero de los contratos y convenios en el equipo de Vocaciones y Formación de la Dirección de  Gestión de Recursos para la CTeI</v>
      </c>
      <c r="N275" s="12">
        <f>VLOOKUP(B275,'[1]EJECUCIÓN 2026'!$D:$CZ,37,FALSE)</f>
        <v>6700000</v>
      </c>
      <c r="O275" s="11">
        <f>VLOOKUP(B275,'[1]EJECUCIÓN 2026'!$D:$CZ,31,FALSE)</f>
        <v>46048</v>
      </c>
      <c r="P275" s="11">
        <f>VLOOKUP(B275,'[1]EJECUCIÓN 2026'!$D:$CZ,32,FALSE)</f>
        <v>46051</v>
      </c>
      <c r="Q275" s="11">
        <f>VLOOKUP(B275,'[1]EJECUCIÓN 2026'!$D:$CZ,33,FALSE)</f>
        <v>46231</v>
      </c>
      <c r="R275" s="10" t="str">
        <f>VLOOKUP(B275,'[1]EJECUCIÓN 2026'!$D:$CZ,95,FALSE)</f>
        <v>En Ejecucion</v>
      </c>
      <c r="S275" s="13" t="str">
        <f>VLOOKUP(B275,'[1]EJECUCIÓN 2026'!$D:$CZ,94,FALSE)</f>
        <v>https://community.secop.gov.co/Public/Tendering/OpportunityDetail/Index?noticeUID=CO1.NTC.9793912&amp;isFromPublicArea=True&amp;isModal=true&amp;asPopupView=true</v>
      </c>
    </row>
    <row r="276" spans="2:19" ht="84" x14ac:dyDescent="0.2">
      <c r="B276" s="8" t="s">
        <v>289</v>
      </c>
      <c r="C276" s="17" t="str">
        <f>VLOOKUP(B276,'[1]EJECUCIÓN 2026'!$D:$CZ,3,FALSE)</f>
        <v>Contrato de Prestacion De Servicios Profesionales</v>
      </c>
      <c r="D276" s="9" t="str">
        <f>VLOOKUP(B276,'[1]EJECUCIÓN 2026'!$D:$CZ,5,FALSE)</f>
        <v>CARLOS ANDRES REYES JAIME</v>
      </c>
      <c r="E276" s="10" t="str">
        <f>VLOOKUP(B276,'[1]EJECUCIÓN 2026'!$D:$CZ,18,FALSE)</f>
        <v>COLOMBIA</v>
      </c>
      <c r="F276" s="10" t="str">
        <f>VLOOKUP(B276,'[1]EJECUCIÓN 2026'!$D:$CZ,17,FALSE)</f>
        <v>DUITAMA</v>
      </c>
      <c r="G276" s="10" t="str">
        <f>VLOOKUP(B276,'[1]EJECUCIÓN 2026'!$D:$CZ,15,FALSE)</f>
        <v>ABOGADO</v>
      </c>
      <c r="H276" s="10" t="s">
        <v>339</v>
      </c>
      <c r="I276" s="10" t="str">
        <f>VLOOKUP(B276,'[1]EJECUCIÓN 2026'!$D:$CZ,27,FALSE)</f>
        <v>Oficina de Tecnologías y Sistemas de Información</v>
      </c>
      <c r="J276" s="15" t="s">
        <v>13</v>
      </c>
      <c r="K276" s="20">
        <v>6016258480</v>
      </c>
      <c r="L276" s="10" t="str">
        <f>VLOOKUP(B276,'[1]EJECUCIÓN 2026'!$D:$CZ,23,FALSE)</f>
        <v>Titulo profesional + titulo especializacion de 22 meses de experiencia profesional a 32 meses de experiencia profesional (Resolución 861 de 2025)</v>
      </c>
      <c r="M276" s="16" t="str">
        <f>VLOOKUP(B276,'[1]EJECUCIÓN 2026'!$D:$CZ,24,FALSE)</f>
        <v>El CONTRATISTA se compromete a prestar a la ENTIDAD, con plena autonomía técnica y administrativa, servicios profesionales especializados y orientación jurídica a la Oficina de Tecnologías y Sistemas de Información (OTSI), para apoyar la estructuración, análisis, seguimiento y administración de los procesos de contratación, asegurando su alineación con la normativa aplicable y los lineamientos del Ministerio de Ciencia, Tecnología e Innovación.</v>
      </c>
      <c r="N276" s="12">
        <f>VLOOKUP(B276,'[1]EJECUCIÓN 2026'!$D:$CZ,37,FALSE)</f>
        <v>8500000</v>
      </c>
      <c r="O276" s="11">
        <f>VLOOKUP(B276,'[1]EJECUCIÓN 2026'!$D:$CZ,31,FALSE)</f>
        <v>46049</v>
      </c>
      <c r="P276" s="11">
        <f>VLOOKUP(B276,'[1]EJECUCIÓN 2026'!$D:$CZ,32,FALSE)</f>
        <v>46050</v>
      </c>
      <c r="Q276" s="11">
        <f>VLOOKUP(B276,'[1]EJECUCIÓN 2026'!$D:$CZ,33,FALSE)</f>
        <v>46230</v>
      </c>
      <c r="R276" s="10" t="str">
        <f>VLOOKUP(B276,'[1]EJECUCIÓN 2026'!$D:$CZ,95,FALSE)</f>
        <v>En Ejecucion</v>
      </c>
      <c r="S276" s="13" t="str">
        <f>VLOOKUP(B276,'[1]EJECUCIÓN 2026'!$D:$CZ,94,FALSE)</f>
        <v>https://community.secop.gov.co/Public/Tendering/OpportunityDetail/Index?noticeUID=CO1.NTC.9797887&amp;isFromPublicArea=True&amp;isModal=true&amp;asPopupView=true</v>
      </c>
    </row>
    <row r="277" spans="2:19" ht="72" x14ac:dyDescent="0.2">
      <c r="B277" s="8" t="s">
        <v>290</v>
      </c>
      <c r="C277" s="17" t="str">
        <f>VLOOKUP(B277,'[1]EJECUCIÓN 2026'!$D:$CZ,3,FALSE)</f>
        <v>Contrato de Prestacion De Servicios Profesionales</v>
      </c>
      <c r="D277" s="9" t="str">
        <f>VLOOKUP(B277,'[1]EJECUCIÓN 2026'!$D:$CZ,5,FALSE)</f>
        <v xml:space="preserve">JOSE GABRIEL GARZON PEREZ	</v>
      </c>
      <c r="E277" s="10" t="str">
        <f>VLOOKUP(B277,'[1]EJECUCIÓN 2026'!$D:$CZ,18,FALSE)</f>
        <v>COLOMBIA</v>
      </c>
      <c r="F277" s="10" t="str">
        <f>VLOOKUP(B277,'[1]EJECUCIÓN 2026'!$D:$CZ,17,FALSE)</f>
        <v>BOGOTA D.C.</v>
      </c>
      <c r="G277" s="10" t="str">
        <f>VLOOKUP(B277,'[1]EJECUCIÓN 2026'!$D:$CZ,15,FALSE)</f>
        <v>CONTADOR PUBLICO</v>
      </c>
      <c r="H277" s="10" t="s">
        <v>339</v>
      </c>
      <c r="I277" s="10" t="str">
        <f>VLOOKUP(B277,'[1]EJECUCIÓN 2026'!$D:$CZ,27,FALSE)</f>
        <v>Oficina de Tecnologías y Sistemas de Información</v>
      </c>
      <c r="J277" s="15" t="s">
        <v>13</v>
      </c>
      <c r="K277" s="20">
        <v>6016258480</v>
      </c>
      <c r="L277" s="10" t="str">
        <f>VLOOKUP(B277,'[1]EJECUCIÓN 2026'!$D:$CZ,23,FALSE)</f>
        <v>Titulo profesional + titulo especializacion de 0 meses de experiencia profesional a 22 meses de experiencia profesional (Resolución 861 de 2025)</v>
      </c>
      <c r="M277" s="16" t="str">
        <f>VLOOKUP(B277,'[1]EJECUCIÓN 2026'!$D:$CZ,24,FALSE)</f>
        <v>El CONTRATISTA se compromete a prestar a la ENTIDAD, con plena autonomía técnica y administrativa, servicios profesionales especializados para la gestión y control presupuestal del rubro de contratación de la Oficina de Tecnología, asegurando la correcta planificación, ejecución y liquidación de los recursos, de acuerdo con los lineamientos del Ministerio de Ciencia, Tecnología e Innovación.</v>
      </c>
      <c r="N277" s="12">
        <f>VLOOKUP(B277,'[1]EJECUCIÓN 2026'!$D:$CZ,37,FALSE)</f>
        <v>6500000</v>
      </c>
      <c r="O277" s="11">
        <f>VLOOKUP(B277,'[1]EJECUCIÓN 2026'!$D:$CZ,31,FALSE)</f>
        <v>46049</v>
      </c>
      <c r="P277" s="11">
        <f>VLOOKUP(B277,'[1]EJECUCIÓN 2026'!$D:$CZ,32,FALSE)</f>
        <v>46050</v>
      </c>
      <c r="Q277" s="11">
        <f>VLOOKUP(B277,'[1]EJECUCIÓN 2026'!$D:$CZ,33,FALSE)</f>
        <v>46230</v>
      </c>
      <c r="R277" s="10" t="str">
        <f>VLOOKUP(B277,'[1]EJECUCIÓN 2026'!$D:$CZ,95,FALSE)</f>
        <v>En Ejecucion</v>
      </c>
      <c r="S277" s="13" t="str">
        <f>VLOOKUP(B277,'[1]EJECUCIÓN 2026'!$D:$CZ,94,FALSE)</f>
        <v>https://community.secop.gov.co/Public/Tendering/OpportunityDetail/Index?noticeUID=CO1.NTC.9791560&amp;isFromPublicArea=True&amp;isModal=true&amp;asPopupView=true</v>
      </c>
    </row>
    <row r="278" spans="2:19" ht="96" x14ac:dyDescent="0.2">
      <c r="B278" s="8" t="s">
        <v>291</v>
      </c>
      <c r="C278" s="17" t="str">
        <f>VLOOKUP(B278,'[1]EJECUCIÓN 2026'!$D:$CZ,3,FALSE)</f>
        <v>Contrato de Prestacion De Servicios Profesionales</v>
      </c>
      <c r="D278" s="9" t="str">
        <f>VLOOKUP(B278,'[1]EJECUCIÓN 2026'!$D:$CZ,5,FALSE)</f>
        <v xml:space="preserve">MARTHA MILENA JEREZ AVENDAÑO </v>
      </c>
      <c r="E278" s="10" t="str">
        <f>VLOOKUP(B278,'[1]EJECUCIÓN 2026'!$D:$CZ,18,FALSE)</f>
        <v>COLOMBIA</v>
      </c>
      <c r="F278" s="10" t="str">
        <f>VLOOKUP(B278,'[1]EJECUCIÓN 2026'!$D:$CZ,17,FALSE)</f>
        <v>BOGOTA D.C.</v>
      </c>
      <c r="G278" s="10" t="str">
        <f>VLOOKUP(B278,'[1]EJECUCIÓN 2026'!$D:$CZ,15,FALSE)</f>
        <v>INGENIERO DE SISTEMAS</v>
      </c>
      <c r="H278" s="10" t="s">
        <v>339</v>
      </c>
      <c r="I278" s="10" t="str">
        <f>VLOOKUP(B278,'[1]EJECUCIÓN 2026'!$D:$CZ,27,FALSE)</f>
        <v>Oficina de Tecnologías y Sistemas de Información</v>
      </c>
      <c r="J278" s="15" t="s">
        <v>13</v>
      </c>
      <c r="K278" s="20">
        <v>6016258480</v>
      </c>
      <c r="L278" s="10" t="str">
        <f>VLOOKUP(B278,'[1]EJECUCIÓN 2026'!$D:$CZ,23,FALSE)</f>
        <v>Titulo profesional + titulo especializacion de 22 meses de experiencia profesional a 32 meses de experiencia profesional (Resolución 861 de 2025)</v>
      </c>
      <c r="M278" s="16" t="str">
        <f>VLOOKUP(B278,'[1]EJECUCIÓN 2026'!$D:$CZ,24,FALSE)</f>
        <v>EL CONTRATISTA se compromete a prestar a la ENTIDAD, con plena autonomía técnica y administrativa, servicios profesionales especializados para la gestión, administración y soporte de las bases de datos institucionales y de las tecnologías que las soportan, garantizando su disponibilidad, rendimiento, seguridad e integridad, conforme a los lineamientos establecidos por la Oficina de Tecnología y Sistemas de Información del Ministerio de Ciencia, Tecnología e Innovación.</v>
      </c>
      <c r="N278" s="12">
        <f>VLOOKUP(B278,'[1]EJECUCIÓN 2026'!$D:$CZ,37,FALSE)</f>
        <v>8500000</v>
      </c>
      <c r="O278" s="11">
        <f>VLOOKUP(B278,'[1]EJECUCIÓN 2026'!$D:$CZ,31,FALSE)</f>
        <v>46048</v>
      </c>
      <c r="P278" s="11">
        <f>VLOOKUP(B278,'[1]EJECUCIÓN 2026'!$D:$CZ,32,FALSE)</f>
        <v>46056</v>
      </c>
      <c r="Q278" s="11">
        <f>VLOOKUP(B278,'[1]EJECUCIÓN 2026'!$D:$CZ,33,FALSE)</f>
        <v>46236</v>
      </c>
      <c r="R278" s="10" t="str">
        <f>VLOOKUP(B278,'[1]EJECUCIÓN 2026'!$D:$CZ,95,FALSE)</f>
        <v>En Ejecucion</v>
      </c>
      <c r="S278" s="13" t="str">
        <f>VLOOKUP(B278,'[1]EJECUCIÓN 2026'!$D:$CZ,94,FALSE)</f>
        <v>https://community.secop.gov.co/Public/Tendering/OpportunityDetail/Index?noticeUID=CO1.NTC.9798506&amp;isFromPublicArea=True&amp;isModal=true&amp;asPopupView=true</v>
      </c>
    </row>
    <row r="279" spans="2:19" ht="96" x14ac:dyDescent="0.2">
      <c r="B279" s="8" t="s">
        <v>292</v>
      </c>
      <c r="C279" s="17" t="str">
        <f>VLOOKUP(B279,'[1]EJECUCIÓN 2026'!$D:$CZ,3,FALSE)</f>
        <v>Contrato de Prestacion De Servicios Profesionales</v>
      </c>
      <c r="D279" s="9" t="str">
        <f>VLOOKUP(B279,'[1]EJECUCIÓN 2026'!$D:$CZ,5,FALSE)</f>
        <v>JULIANA AURORA ARAGON ECHEVERRY
CEDIDO A:
WILLIAM ENRIQUE OYOLA NAJERA</v>
      </c>
      <c r="E279" s="10" t="str">
        <f>VLOOKUP(B279,'[1]EJECUCIÓN 2026'!$D:$CZ,18,FALSE)</f>
        <v>COLOMBIA</v>
      </c>
      <c r="F279" s="10" t="str">
        <f>VLOOKUP(B279,'[1]EJECUCIÓN 2026'!$D:$CZ,17,FALSE)</f>
        <v>BOGOTA D.C.</v>
      </c>
      <c r="G279" s="10" t="str">
        <f>VLOOKUP(B279,'[1]EJECUCIÓN 2026'!$D:$CZ,15,FALSE)</f>
        <v>PRODUCTOR DE CINE Y TELEVISION</v>
      </c>
      <c r="H279" s="10" t="s">
        <v>339</v>
      </c>
      <c r="I279" s="10" t="str">
        <f>VLOOKUP(B279,'[1]EJECUCIÓN 2026'!$D:$CZ,27,FALSE)</f>
        <v>Oficina Asesora de Comunicaciones</v>
      </c>
      <c r="J279" s="15" t="s">
        <v>13</v>
      </c>
      <c r="K279" s="20">
        <v>6016258480</v>
      </c>
      <c r="L279" s="10" t="str">
        <f>VLOOKUP(B279,'[1]EJECUCIÓN 2026'!$D:$CZ,23,FALSE)</f>
        <v>Titulo profesional + titulo especializacion de 0 meses de experiencia profesional a 22 meses de experiencia profesional (Resolución 861 de 2025)</v>
      </c>
      <c r="M279" s="16" t="str">
        <f>VLOOKUP(B279,'[1]EJECUCIÓN 2026'!$D:$CZ,24,FALSE)</f>
        <v>EL CONTRATISTA se obliga a prestar a la ENTIDAD, con plena autonomía, técnica y administrativa los servicios profesionales especializados como editor audiovisual, apoyando en el desarrollo de la conceptualización de las piezas en video, como la preproducción, producción y postproducción de videos institucionales, visibilidad de resultados, y toma de fotografías, de conformidad con las funciones, procesos y procedimientos del Ministerio de Ciencia, Tecnología e Innovación.</v>
      </c>
      <c r="N279" s="12">
        <f>VLOOKUP(B279,'[1]EJECUCIÓN 2026'!$D:$CZ,37,FALSE)</f>
        <v>6500000</v>
      </c>
      <c r="O279" s="11">
        <f>VLOOKUP(B279,'[1]EJECUCIÓN 2026'!$D:$CZ,31,FALSE)</f>
        <v>46049</v>
      </c>
      <c r="P279" s="11">
        <f>VLOOKUP(B279,'[1]EJECUCIÓN 2026'!$D:$CZ,32,FALSE)</f>
        <v>46050</v>
      </c>
      <c r="Q279" s="11">
        <f>VLOOKUP(B279,'[1]EJECUCIÓN 2026'!$D:$CZ,33,FALSE)</f>
        <v>46230</v>
      </c>
      <c r="R279" s="10" t="str">
        <f>VLOOKUP(B279,'[1]EJECUCIÓN 2026'!$D:$CZ,95,FALSE)</f>
        <v>En Ejecucion</v>
      </c>
      <c r="S279" s="13" t="str">
        <f>VLOOKUP(B279,'[1]EJECUCIÓN 2026'!$D:$CZ,94,FALSE)</f>
        <v>https://community.secop.gov.co/Public/Tendering/OpportunityDetail/Index?noticeUID=CO1.NTC.9814535&amp;isFromPublicArea=True&amp;isModal=true&amp;asPopupView=true</v>
      </c>
    </row>
    <row r="280" spans="2:19" ht="120" x14ac:dyDescent="0.2">
      <c r="B280" s="8" t="s">
        <v>293</v>
      </c>
      <c r="C280" s="17" t="str">
        <f>VLOOKUP(B280,'[1]EJECUCIÓN 2026'!$D:$CZ,3,FALSE)</f>
        <v>Contrato de Prestacion De Servicios Profesionales</v>
      </c>
      <c r="D280" s="9" t="str">
        <f>VLOOKUP(B280,'[1]EJECUCIÓN 2026'!$D:$CZ,5,FALSE)</f>
        <v>NUBIA ESTHER CASTRO LOPEZ</v>
      </c>
      <c r="E280" s="10" t="str">
        <f>VLOOKUP(B280,'[1]EJECUCIÓN 2026'!$D:$CZ,18,FALSE)</f>
        <v>COLOMBIA</v>
      </c>
      <c r="F280" s="10" t="str">
        <f>VLOOKUP(B280,'[1]EJECUCIÓN 2026'!$D:$CZ,17,FALSE)</f>
        <v>BOGOTA D.C.</v>
      </c>
      <c r="G280" s="10" t="str">
        <f>VLOOKUP(B280,'[1]EJECUCIÓN 2026'!$D:$CZ,15,FALSE)</f>
        <v>BIOLOGO</v>
      </c>
      <c r="H280" s="10" t="s">
        <v>339</v>
      </c>
      <c r="I280" s="10" t="str">
        <f>VLOOKUP(B280,'[1]EJECUCIÓN 2026'!$D:$CZ,27,FALSE)</f>
        <v>Dirección de Desarrollo Tecnológico e Innovación</v>
      </c>
      <c r="J280" s="15" t="s">
        <v>13</v>
      </c>
      <c r="K280" s="20">
        <v>6016258480</v>
      </c>
      <c r="L280" s="10" t="str">
        <f>VLOOKUP(B280,'[1]EJECUCIÓN 2026'!$D:$CZ,23,FALSE)</f>
        <v>Titulo profesional + titulo especializacion de 0 meses de experiencia profesional a 22 meses de experiencia profesional (Resolución 861 de 2025)</v>
      </c>
      <c r="M280" s="16" t="str">
        <f>VLOOKUP(B280,'[1]EJECUCIÓN 2026'!$D:$CZ,24,FALSE)</f>
        <v>El CONTRATISTA se obliga a prestar a la ENTIDAD, con plena autonomía técnica y administrativa, servicios profesionales especializados orientados a brindar apoyo y soporte técnico para el análisis de resultados, la construcción de indicadores y la elaboración de reportes que respalden la formulación de nuevos instrumentos, la actualización y la optimización del uso de las plataformas tecnológicas desarrolladas en el marco de la estrategia de Innovación Empresarial, así como el fortalecimiento de las políticas de investigación orientadas por misiones de la Dirección de Desarrollo Tecnológico e Innovación.</v>
      </c>
      <c r="N280" s="12">
        <f>VLOOKUP(B280,'[1]EJECUCIÓN 2026'!$D:$CZ,37,FALSE)</f>
        <v>6000000</v>
      </c>
      <c r="O280" s="11">
        <f>VLOOKUP(B280,'[1]EJECUCIÓN 2026'!$D:$CZ,31,FALSE)</f>
        <v>46049</v>
      </c>
      <c r="P280" s="11">
        <f>VLOOKUP(B280,'[1]EJECUCIÓN 2026'!$D:$CZ,32,FALSE)</f>
        <v>46051</v>
      </c>
      <c r="Q280" s="11">
        <f>VLOOKUP(B280,'[1]EJECUCIÓN 2026'!$D:$CZ,33,FALSE)</f>
        <v>46231</v>
      </c>
      <c r="R280" s="10" t="str">
        <f>VLOOKUP(B280,'[1]EJECUCIÓN 2026'!$D:$CZ,95,FALSE)</f>
        <v>En Ejecucion</v>
      </c>
      <c r="S280" s="13" t="str">
        <f>VLOOKUP(B280,'[1]EJECUCIÓN 2026'!$D:$CZ,94,FALSE)</f>
        <v>https://community.secop.gov.co/Public/Tendering/OpportunityDetail/Index?noticeUID=CO1.NTC.9816022&amp;isFromPublicArea=True&amp;isModal=true&amp;asPopupView=true</v>
      </c>
    </row>
    <row r="281" spans="2:19" ht="72" x14ac:dyDescent="0.2">
      <c r="B281" s="8" t="s">
        <v>294</v>
      </c>
      <c r="C281" s="17" t="str">
        <f>VLOOKUP(B281,'[1]EJECUCIÓN 2026'!$D:$CZ,3,FALSE)</f>
        <v>Contrato de Prestacion De Servicios De Apoyo a La Gestion</v>
      </c>
      <c r="D281" s="9" t="str">
        <f>VLOOKUP(B281,'[1]EJECUCIÓN 2026'!$D:$CZ,5,FALSE)</f>
        <v>JONATHAN ANDRES MORCOTE SIERRA</v>
      </c>
      <c r="E281" s="10" t="str">
        <f>VLOOKUP(B281,'[1]EJECUCIÓN 2026'!$D:$CZ,18,FALSE)</f>
        <v>COLOMBIA</v>
      </c>
      <c r="F281" s="10" t="str">
        <f>VLOOKUP(B281,'[1]EJECUCIÓN 2026'!$D:$CZ,17,FALSE)</f>
        <v>BOGOTA D.C.</v>
      </c>
      <c r="G281" s="10" t="str">
        <f>VLOOKUP(B281,'[1]EJECUCIÓN 2026'!$D:$CZ,15,FALSE)</f>
        <v>BACHILLER</v>
      </c>
      <c r="H281" s="10" t="s">
        <v>339</v>
      </c>
      <c r="I281" s="10" t="str">
        <f>VLOOKUP(B281,'[1]EJECUCIÓN 2026'!$D:$CZ,27,FALSE)</f>
        <v>Dirección de Capacidades y Apropiación del Conocimiento</v>
      </c>
      <c r="J281" s="15" t="s">
        <v>13</v>
      </c>
      <c r="K281" s="20">
        <v>6016258480</v>
      </c>
      <c r="L281" s="10" t="str">
        <f>VLOOKUP(B281,'[1]EJECUCIÓN 2026'!$D:$CZ,23,FALSE)</f>
        <v>Titulo de tecnico de 0 a 12 meses de experiencia laboral (tecnico o tecnologo) o 24 meses de experiencia laboral relacionada (bachiller) (Resolución 861 de 2025)</v>
      </c>
      <c r="M281" s="16" t="str">
        <f>VLOOKUP(B281,'[1]EJECUCIÓN 2026'!$D:$CZ,24,FALSE)</f>
        <v>El CONTRATISTA se obliga a prestar a LA ENTIDAD, con plena autonomía, técnica y administrativa, servicios de apoyo a la gestión, orientados al desarrollo de las actividades de conducción y operación del vehículo que sea asignado por la Dirección de Capacidades y Apropiación del Conocimiento, de conformidad con las instrucciones impartidas por dicha dependencia.</v>
      </c>
      <c r="N281" s="12">
        <f>VLOOKUP(B281,'[1]EJECUCIÓN 2026'!$D:$CZ,37,FALSE)</f>
        <v>3084144</v>
      </c>
      <c r="O281" s="11">
        <f>VLOOKUP(B281,'[1]EJECUCIÓN 2026'!$D:$CZ,31,FALSE)</f>
        <v>46050</v>
      </c>
      <c r="P281" s="11">
        <f>VLOOKUP(B281,'[1]EJECUCIÓN 2026'!$D:$CZ,32,FALSE)</f>
        <v>46051</v>
      </c>
      <c r="Q281" s="11">
        <f>VLOOKUP(B281,'[1]EJECUCIÓN 2026'!$D:$CZ,33,FALSE)</f>
        <v>46231</v>
      </c>
      <c r="R281" s="10" t="str">
        <f>VLOOKUP(B281,'[1]EJECUCIÓN 2026'!$D:$CZ,95,FALSE)</f>
        <v>En Ejecucion</v>
      </c>
      <c r="S281" s="13" t="str">
        <f>VLOOKUP(B281,'[1]EJECUCIÓN 2026'!$D:$CZ,94,FALSE)</f>
        <v>https://community.secop.gov.co/Public/Tendering/OpportunityDetail/Index?noticeUID=CO1.NTC.9823405&amp;isFromPublicArea=True&amp;isModal=true&amp;asPopupView=true</v>
      </c>
    </row>
    <row r="282" spans="2:19" ht="96" x14ac:dyDescent="0.2">
      <c r="B282" s="8" t="s">
        <v>295</v>
      </c>
      <c r="C282" s="17" t="str">
        <f>VLOOKUP(B282,'[1]EJECUCIÓN 2026'!$D:$CZ,3,FALSE)</f>
        <v>Contrato de Prestacion De Servicios Profesionales</v>
      </c>
      <c r="D282" s="9" t="str">
        <f>VLOOKUP(B282,'[1]EJECUCIÓN 2026'!$D:$CZ,5,FALSE)</f>
        <v>VIANY ALEJANDRA DELGADO LOPEZ</v>
      </c>
      <c r="E282" s="10" t="str">
        <f>VLOOKUP(B282,'[1]EJECUCIÓN 2026'!$D:$CZ,18,FALSE)</f>
        <v>COLOMBIA</v>
      </c>
      <c r="F282" s="10" t="str">
        <f>VLOOKUP(B282,'[1]EJECUCIÓN 2026'!$D:$CZ,17,FALSE)</f>
        <v>PASTO</v>
      </c>
      <c r="G282" s="10" t="str">
        <f>VLOOKUP(B282,'[1]EJECUCIÓN 2026'!$D:$CZ,15,FALSE)</f>
        <v>ABOGADO</v>
      </c>
      <c r="H282" s="10" t="s">
        <v>339</v>
      </c>
      <c r="I282" s="10" t="str">
        <f>VLOOKUP(B282,'[1]EJECUCIÓN 2026'!$D:$CZ,27,FALSE)</f>
        <v>Dirección de Ciencia</v>
      </c>
      <c r="J282" s="15" t="s">
        <v>13</v>
      </c>
      <c r="K282" s="20">
        <v>6016258480</v>
      </c>
      <c r="L282" s="10" t="str">
        <f>VLOOKUP(B282,'[1]EJECUCIÓN 2026'!$D:$CZ,23,FALSE)</f>
        <v>Titulo profesional + titulo especializacion de 22 meses de experiencia profesional a 32 meses de experiencia profesional (Resolución 861 de 2025)</v>
      </c>
      <c r="M282" s="16" t="str">
        <f>VLOOKUP(B282,'[1]EJECUCIÓN 2026'!$D:$CZ,24,FALSE)</f>
        <v>Prestar servicios profesionales especializados como abogado a la Dirección de Ciencia de la Entidad, con plena autonomía, desarrollando actividades relacionadas respuesta a PQRSD, acciones de tutela, y cualquier controversia jurídica que le asignada además de apoyar en la proyección de actos administrativo y demás asuntos jurídicos relacionados con la elaboración y revisión de proyectos de actos administrativos, que sean solicitados en el marco de la supervisión del contrato.</v>
      </c>
      <c r="N282" s="12">
        <f>VLOOKUP(B282,'[1]EJECUCIÓN 2026'!$D:$CZ,37,FALSE)</f>
        <v>6900000</v>
      </c>
      <c r="O282" s="11">
        <f>VLOOKUP(B282,'[1]EJECUCIÓN 2026'!$D:$CZ,31,FALSE)</f>
        <v>46050</v>
      </c>
      <c r="P282" s="11">
        <f>VLOOKUP(B282,'[1]EJECUCIÓN 2026'!$D:$CZ,32,FALSE)</f>
        <v>46051</v>
      </c>
      <c r="Q282" s="11">
        <f>VLOOKUP(B282,'[1]EJECUCIÓN 2026'!$D:$CZ,33,FALSE)</f>
        <v>46231</v>
      </c>
      <c r="R282" s="10" t="str">
        <f>VLOOKUP(B282,'[1]EJECUCIÓN 2026'!$D:$CZ,95,FALSE)</f>
        <v>En Ejecucion</v>
      </c>
      <c r="S282" s="13" t="str">
        <f>VLOOKUP(B282,'[1]EJECUCIÓN 2026'!$D:$CZ,94,FALSE)</f>
        <v>https://community.secop.gov.co/Public/Tendering/OpportunityDetail/Index?noticeUID=CO1.NTC.9836478&amp;isFromPublicArea=True&amp;isModal=true&amp;asPopupView=true</v>
      </c>
    </row>
    <row r="283" spans="2:19" ht="60" x14ac:dyDescent="0.2">
      <c r="B283" s="8" t="s">
        <v>296</v>
      </c>
      <c r="C283" s="17" t="str">
        <f>VLOOKUP(B283,'[1]EJECUCIÓN 2026'!$D:$CZ,3,FALSE)</f>
        <v>Contrato de Prestacion De Servicios Profesionales</v>
      </c>
      <c r="D283" s="9" t="str">
        <f>VLOOKUP(B283,'[1]EJECUCIÓN 2026'!$D:$CZ,5,FALSE)</f>
        <v>FRANKLIN ALEJANDRO RICO MENDOZA</v>
      </c>
      <c r="E283" s="10" t="str">
        <f>VLOOKUP(B283,'[1]EJECUCIÓN 2026'!$D:$CZ,18,FALSE)</f>
        <v>COLOMBIA</v>
      </c>
      <c r="F283" s="10" t="str">
        <f>VLOOKUP(B283,'[1]EJECUCIÓN 2026'!$D:$CZ,17,FALSE)</f>
        <v>BOGOTA D.C.</v>
      </c>
      <c r="G283" s="10" t="str">
        <f>VLOOKUP(B283,'[1]EJECUCIÓN 2026'!$D:$CZ,15,FALSE)</f>
        <v>ZOOTECNIA</v>
      </c>
      <c r="H283" s="10" t="s">
        <v>339</v>
      </c>
      <c r="I283" s="10" t="str">
        <f>VLOOKUP(B283,'[1]EJECUCIÓN 2026'!$D:$CZ,27,FALSE)</f>
        <v>Dirección de Ciencia</v>
      </c>
      <c r="J283" s="15" t="s">
        <v>13</v>
      </c>
      <c r="K283" s="20">
        <v>6016258480</v>
      </c>
      <c r="L283" s="10" t="str">
        <f>VLOOKUP(B283,'[1]EJECUCIÓN 2026'!$D:$CZ,23,FALSE)</f>
        <v>Titulo profesional + titulo especializacion de 22 meses de experiencia profesional a 32 meses de experiencia profesional (Resolución 861 de 2025)</v>
      </c>
      <c r="M283" s="16" t="str">
        <f>VLOOKUP(B283,'[1]EJECUCIÓN 2026'!$D:$CZ,24,FALSE)</f>
        <v>Prestar a la entidad con plena autonomía, técnica y administrativa, servicios profesionales a la Dirección de Ciencia con el apoyo a los procesos para la elaboración de políticas, planes, instrumentos, proyectos, programas, estrategias y actividades de CTeI que se adelanten de los temas relacionados en ciencias de la salud</v>
      </c>
      <c r="N283" s="12">
        <f>VLOOKUP(B283,'[1]EJECUCIÓN 2026'!$D:$CZ,37,FALSE)</f>
        <v>7725000</v>
      </c>
      <c r="O283" s="11">
        <f>VLOOKUP(B283,'[1]EJECUCIÓN 2026'!$D:$CZ,31,FALSE)</f>
        <v>46051</v>
      </c>
      <c r="P283" s="11">
        <f>VLOOKUP(B283,'[1]EJECUCIÓN 2026'!$D:$CZ,32,FALSE)</f>
        <v>46052</v>
      </c>
      <c r="Q283" s="11">
        <f>VLOOKUP(B283,'[1]EJECUCIÓN 2026'!$D:$CZ,33,FALSE)</f>
        <v>46232</v>
      </c>
      <c r="R283" s="10" t="str">
        <f>VLOOKUP(B283,'[1]EJECUCIÓN 2026'!$D:$CZ,95,FALSE)</f>
        <v>Terminado Anticipadamente</v>
      </c>
      <c r="S283" s="13" t="str">
        <f>VLOOKUP(B283,'[1]EJECUCIÓN 2026'!$D:$CZ,94,FALSE)</f>
        <v>https://community.secop.gov.co/Public/Tendering/OpportunityDetail/Index?noticeUID=CO1.NTC.9850463&amp;isFromPublicArea=True&amp;isModal=true&amp;asPopupView=true</v>
      </c>
    </row>
    <row r="284" spans="2:19" ht="60" x14ac:dyDescent="0.2">
      <c r="B284" s="8" t="s">
        <v>297</v>
      </c>
      <c r="C284" s="17" t="str">
        <f>VLOOKUP(B284,'[1]EJECUCIÓN 2026'!$D:$CZ,3,FALSE)</f>
        <v>Contrato de Prestacion De Servicios Profesionales</v>
      </c>
      <c r="D284" s="9" t="str">
        <f>VLOOKUP(B284,'[1]EJECUCIÓN 2026'!$D:$CZ,5,FALSE)</f>
        <v>LILIANA DEL PILAR GARCIA ARAGON</v>
      </c>
      <c r="E284" s="10" t="str">
        <f>VLOOKUP(B284,'[1]EJECUCIÓN 2026'!$D:$CZ,18,FALSE)</f>
        <v>COLOMBIA</v>
      </c>
      <c r="F284" s="10" t="str">
        <f>VLOOKUP(B284,'[1]EJECUCIÓN 2026'!$D:$CZ,17,FALSE)</f>
        <v>YOPAL</v>
      </c>
      <c r="G284" s="10" t="str">
        <f>VLOOKUP(B284,'[1]EJECUCIÓN 2026'!$D:$CZ,15,FALSE)</f>
        <v>DERECHO</v>
      </c>
      <c r="H284" s="10" t="s">
        <v>339</v>
      </c>
      <c r="I284" s="10" t="str">
        <f>VLOOKUP(B284,'[1]EJECUCIÓN 2026'!$D:$CZ,27,FALSE)</f>
        <v>Dirección Administrativa y Financiera</v>
      </c>
      <c r="J284" s="15" t="s">
        <v>13</v>
      </c>
      <c r="K284" s="20">
        <v>6016258480</v>
      </c>
      <c r="L284" s="10" t="str">
        <f>VLOOKUP(B284,'[1]EJECUCIÓN 2026'!$D:$CZ,23,FALSE)</f>
        <v>Titulo profesional + titulo especializacion de 33 o mas meses de experiencia profesional (Resolución 861 de 2025)</v>
      </c>
      <c r="M284" s="16" t="str">
        <f>VLOOKUP(B284,'[1]EJECUCIÓN 2026'!$D:$CZ,24,FALSE)</f>
        <v>El/LA CONTRATISTA se obliga a prestar a la ENTIDAD, con plena autonomía, técnica y administrativa por sus propios medios los servicios profesionales especializados para seguimientos de proyectos y metas de los trámites, actualización y control de la direccion administrativa y financera.</v>
      </c>
      <c r="N284" s="12">
        <f>VLOOKUP(B284,'[1]EJECUCIÓN 2026'!$D:$CZ,37,FALSE)</f>
        <v>9240000</v>
      </c>
      <c r="O284" s="11">
        <f>VLOOKUP(B284,'[1]EJECUCIÓN 2026'!$D:$CZ,31,FALSE)</f>
        <v>46049</v>
      </c>
      <c r="P284" s="11">
        <f>VLOOKUP(B284,'[1]EJECUCIÓN 2026'!$D:$CZ,32,FALSE)</f>
        <v>46051</v>
      </c>
      <c r="Q284" s="11">
        <f>VLOOKUP(B284,'[1]EJECUCIÓN 2026'!$D:$CZ,33,FALSE)</f>
        <v>46231</v>
      </c>
      <c r="R284" s="10" t="str">
        <f>VLOOKUP(B284,'[1]EJECUCIÓN 2026'!$D:$CZ,95,FALSE)</f>
        <v>En Ejecucion</v>
      </c>
      <c r="S284" s="13" t="str">
        <f>VLOOKUP(B284,'[1]EJECUCIÓN 2026'!$D:$CZ,94,FALSE)</f>
        <v>https://community.secop.gov.co/Public/Tendering/OpportunityDetail/Index?noticeUID=CO1.NTC.9814644&amp;isFromPublicArea=True&amp;isModal=true&amp;asPopupView=true</v>
      </c>
    </row>
    <row r="285" spans="2:19" ht="84" x14ac:dyDescent="0.2">
      <c r="B285" s="8" t="s">
        <v>298</v>
      </c>
      <c r="C285" s="17" t="str">
        <f>VLOOKUP(B285,'[1]EJECUCIÓN 2026'!$D:$CZ,3,FALSE)</f>
        <v>Contrato de Prestacion De Servicios Profesionales</v>
      </c>
      <c r="D285" s="9" t="str">
        <f>VLOOKUP(B285,'[1]EJECUCIÓN 2026'!$D:$CZ,5,FALSE)</f>
        <v>PAULA ANDREA MARQUEZ OSORIO</v>
      </c>
      <c r="E285" s="10" t="str">
        <f>VLOOKUP(B285,'[1]EJECUCIÓN 2026'!$D:$CZ,18,FALSE)</f>
        <v>COLOMBIA</v>
      </c>
      <c r="F285" s="10" t="str">
        <f>VLOOKUP(B285,'[1]EJECUCIÓN 2026'!$D:$CZ,17,FALSE)</f>
        <v>PEREIRA</v>
      </c>
      <c r="G285" s="10" t="str">
        <f>VLOOKUP(B285,'[1]EJECUCIÓN 2026'!$D:$CZ,15,FALSE)</f>
        <v>ABOGADO</v>
      </c>
      <c r="H285" s="10" t="s">
        <v>339</v>
      </c>
      <c r="I285" s="10" t="str">
        <f>VLOOKUP(B285,'[1]EJECUCIÓN 2026'!$D:$CZ,27,FALSE)</f>
        <v>Secretaría General</v>
      </c>
      <c r="J285" s="15" t="s">
        <v>13</v>
      </c>
      <c r="K285" s="20">
        <v>6016258480</v>
      </c>
      <c r="L285" s="10" t="str">
        <f>VLOOKUP(B285,'[1]EJECUCIÓN 2026'!$D:$CZ,23,FALSE)</f>
        <v>Titulo profesional + titulo especializacion de 22 meses de experiencia profesional a 32 meses de experiencia profesional (Resolución 861 de 2025)</v>
      </c>
      <c r="M285" s="16" t="str">
        <f>VLOOKUP(B285,'[1]EJECUCIÓN 2026'!$D:$CZ,24,FALSE)</f>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
      <c r="N285" s="12">
        <f>VLOOKUP(B285,'[1]EJECUCIÓN 2026'!$D:$CZ,37,FALSE)</f>
        <v>8400000</v>
      </c>
      <c r="O285" s="11">
        <f>VLOOKUP(B285,'[1]EJECUCIÓN 2026'!$D:$CZ,31,FALSE)</f>
        <v>46050</v>
      </c>
      <c r="P285" s="11">
        <f>VLOOKUP(B285,'[1]EJECUCIÓN 2026'!$D:$CZ,32,FALSE)</f>
        <v>46052</v>
      </c>
      <c r="Q285" s="11">
        <f>VLOOKUP(B285,'[1]EJECUCIÓN 2026'!$D:$CZ,33,FALSE)</f>
        <v>46232</v>
      </c>
      <c r="R285" s="10" t="str">
        <f>VLOOKUP(B285,'[1]EJECUCIÓN 2026'!$D:$CZ,95,FALSE)</f>
        <v>En Ejecucion</v>
      </c>
      <c r="S285" s="13" t="str">
        <f>VLOOKUP(B285,'[1]EJECUCIÓN 2026'!$D:$CZ,94,FALSE)</f>
        <v>https://community.secop.gov.co/Public/Tendering/OpportunityDetail/Index?noticeUID=CO1.NTC.9847551&amp;isFromPublicArea=True&amp;isModal=true&amp;asPopupView=true</v>
      </c>
    </row>
    <row r="286" spans="2:19" ht="60" x14ac:dyDescent="0.2">
      <c r="B286" s="8" t="s">
        <v>299</v>
      </c>
      <c r="C286" s="17" t="str">
        <f>VLOOKUP(B286,'[1]EJECUCIÓN 2026'!$D:$CZ,3,FALSE)</f>
        <v>Contrato de Prestacion De Servicios Profesionales</v>
      </c>
      <c r="D286" s="9" t="str">
        <f>VLOOKUP(B286,'[1]EJECUCIÓN 2026'!$D:$CZ,5,FALSE)</f>
        <v>VANESSA ALEJANDRA LOZANO LOPEZ</v>
      </c>
      <c r="E286" s="10" t="str">
        <f>VLOOKUP(B286,'[1]EJECUCIÓN 2026'!$D:$CZ,18,FALSE)</f>
        <v>COLOMBIA</v>
      </c>
      <c r="F286" s="10" t="str">
        <f>VLOOKUP(B286,'[1]EJECUCIÓN 2026'!$D:$CZ,17,FALSE)</f>
        <v>BOGOTA D.C.</v>
      </c>
      <c r="G286" s="10" t="str">
        <f>VLOOKUP(B286,'[1]EJECUCIÓN 2026'!$D:$CZ,15,FALSE)</f>
        <v>INGENIERO (A) AMBIENTAL</v>
      </c>
      <c r="H286" s="10" t="s">
        <v>339</v>
      </c>
      <c r="I286" s="10" t="str">
        <f>VLOOKUP(B286,'[1]EJECUCIÓN 2026'!$D:$CZ,27,FALSE)</f>
        <v>Dirección de Vocaciones y Formación</v>
      </c>
      <c r="J286" s="15" t="s">
        <v>13</v>
      </c>
      <c r="K286" s="20">
        <v>6016258480</v>
      </c>
      <c r="L286" s="10" t="str">
        <f>VLOOKUP(B286,'[1]EJECUCIÓN 2026'!$D:$CZ,23,FALSE)</f>
        <v>Titulo profesional + titulo especializacion de 0 meses de experiencia profesional a 22 meses de experiencia profesional (Resolución 861 de 2025)</v>
      </c>
      <c r="M286" s="16" t="str">
        <f>VLOOKUP(B286,'[1]EJECUCIÓN 2026'!$D:$CZ,24,FALSE)</f>
        <v>El CONTRATISTA se obliga a prestar a LA ENTIDAD, con plena autonomía técnica y administrativa servicios profesionales especializados para apoyar la ejecución técnica y operativa de los programas ONDAS y Colombia Robótica de la Dirección de Vocaciones y Formación.</v>
      </c>
      <c r="N286" s="12">
        <f>VLOOKUP(B286,'[1]EJECUCIÓN 2026'!$D:$CZ,37,FALSE)</f>
        <v>6000000</v>
      </c>
      <c r="O286" s="11">
        <f>VLOOKUP(B286,'[1]EJECUCIÓN 2026'!$D:$CZ,31,FALSE)</f>
        <v>46050</v>
      </c>
      <c r="P286" s="11">
        <f>VLOOKUP(B286,'[1]EJECUCIÓN 2026'!$D:$CZ,32,FALSE)</f>
        <v>46051</v>
      </c>
      <c r="Q286" s="11">
        <f>VLOOKUP(B286,'[1]EJECUCIÓN 2026'!$D:$CZ,33,FALSE)</f>
        <v>46231</v>
      </c>
      <c r="R286" s="10" t="str">
        <f>VLOOKUP(B286,'[1]EJECUCIÓN 2026'!$D:$CZ,95,FALSE)</f>
        <v>En Ejecucion</v>
      </c>
      <c r="S286" s="13" t="str">
        <f>VLOOKUP(B286,'[1]EJECUCIÓN 2026'!$D:$CZ,94,FALSE)</f>
        <v>https://community.secop.gov.co/Public/Tendering/OpportunityDetail/Index?noticeUID=CO1.NTC.9830773&amp;isFromPublicArea=True&amp;isModal=true&amp;asPopupView=true</v>
      </c>
    </row>
    <row r="287" spans="2:19" ht="72" x14ac:dyDescent="0.2">
      <c r="B287" s="8" t="s">
        <v>300</v>
      </c>
      <c r="C287" s="17" t="str">
        <f>VLOOKUP(B287,'[1]EJECUCIÓN 2026'!$D:$CZ,3,FALSE)</f>
        <v>Contrato de Prestacion De Servicios Profesionales</v>
      </c>
      <c r="D287" s="9" t="str">
        <f>VLOOKUP(B287,'[1]EJECUCIÓN 2026'!$D:$CZ,5,FALSE)</f>
        <v>PAULA ANDREA ACEVEDO RINCON</v>
      </c>
      <c r="E287" s="10" t="str">
        <f>VLOOKUP(B287,'[1]EJECUCIÓN 2026'!$D:$CZ,18,FALSE)</f>
        <v>COLOMBIA</v>
      </c>
      <c r="F287" s="10" t="str">
        <f>VLOOKUP(B287,'[1]EJECUCIÓN 2026'!$D:$CZ,17,FALSE)</f>
        <v>BOGOTA D.C.</v>
      </c>
      <c r="G287" s="10" t="str">
        <f>VLOOKUP(B287,'[1]EJECUCIÓN 2026'!$D:$CZ,15,FALSE)</f>
        <v>ADMINISTRADOR PUBLICO</v>
      </c>
      <c r="H287" s="10" t="s">
        <v>339</v>
      </c>
      <c r="I287" s="10" t="str">
        <f>VLOOKUP(B287,'[1]EJECUCIÓN 2026'!$D:$CZ,27,FALSE)</f>
        <v>Dirección de Vocaciones y Formación</v>
      </c>
      <c r="J287" s="15" t="s">
        <v>13</v>
      </c>
      <c r="K287" s="20">
        <v>6016258480</v>
      </c>
      <c r="L287" s="10" t="str">
        <f>VLOOKUP(B287,'[1]EJECUCIÓN 2026'!$D:$CZ,23,FALSE)</f>
        <v>Titulo profesional + titulo especializacion de 22 meses de experiencia profesional a 32 meses de experiencia profesional (Resolución 861 de 2025)</v>
      </c>
      <c r="M287" s="16" t="str">
        <f>VLOOKUP(B287,'[1]EJECUCIÓN 2026'!$D:$CZ,24,FALSE)</f>
        <v>El CONTRATISTA se obliga a prestar a LA ENTIDAD, con plena autonomía, técnica y administrativa, servicios profesionales especializados para apoyar el análisis y caracterización de la información cualitativa y cuantitativa de fuentes primarias y secundarias, a nivel nacional, regional y de la diáspora científica, de la Dirección de Vocaciones y Formación.</v>
      </c>
      <c r="N287" s="12">
        <f>VLOOKUP(B287,'[1]EJECUCIÓN 2026'!$D:$CZ,37,FALSE)</f>
        <v>7000000</v>
      </c>
      <c r="O287" s="11">
        <f>VLOOKUP(B287,'[1]EJECUCIÓN 2026'!$D:$CZ,31,FALSE)</f>
        <v>46050</v>
      </c>
      <c r="P287" s="11">
        <f>VLOOKUP(B287,'[1]EJECUCIÓN 2026'!$D:$CZ,32,FALSE)</f>
        <v>46051</v>
      </c>
      <c r="Q287" s="11">
        <f>VLOOKUP(B287,'[1]EJECUCIÓN 2026'!$D:$CZ,33,FALSE)</f>
        <v>46231</v>
      </c>
      <c r="R287" s="10" t="str">
        <f>VLOOKUP(B287,'[1]EJECUCIÓN 2026'!$D:$CZ,95,FALSE)</f>
        <v>En Ejecucion</v>
      </c>
      <c r="S287" s="13" t="str">
        <f>VLOOKUP(B287,'[1]EJECUCIÓN 2026'!$D:$CZ,94,FALSE)</f>
        <v>https://community.secop.gov.co/Public/Tendering/OpportunityDetail/Index?noticeUID=CO1.NTC.9831146&amp;isFromPublicArea=True&amp;isModal=true&amp;asPopupView=true</v>
      </c>
    </row>
    <row r="288" spans="2:19" ht="60" x14ac:dyDescent="0.2">
      <c r="B288" s="8" t="s">
        <v>301</v>
      </c>
      <c r="C288" s="17" t="str">
        <f>VLOOKUP(B288,'[1]EJECUCIÓN 2026'!$D:$CZ,3,FALSE)</f>
        <v>Contrato de Prestacion De Servicios Profesionales</v>
      </c>
      <c r="D288" s="9" t="str">
        <f>VLOOKUP(B288,'[1]EJECUCIÓN 2026'!$D:$CZ,5,FALSE)</f>
        <v>DANIELA DE JESUS ARTEAGA SEGURA</v>
      </c>
      <c r="E288" s="10" t="str">
        <f>VLOOKUP(B288,'[1]EJECUCIÓN 2026'!$D:$CZ,18,FALSE)</f>
        <v>COLOMBIA</v>
      </c>
      <c r="F288" s="10" t="str">
        <f>VLOOKUP(B288,'[1]EJECUCIÓN 2026'!$D:$CZ,17,FALSE)</f>
        <v>LORICA</v>
      </c>
      <c r="G288" s="10" t="str">
        <f>VLOOKUP(B288,'[1]EJECUCIÓN 2026'!$D:$CZ,15,FALSE)</f>
        <v>ABOGADO</v>
      </c>
      <c r="H288" s="10" t="s">
        <v>339</v>
      </c>
      <c r="I288" s="10" t="str">
        <f>VLOOKUP(B288,'[1]EJECUCIÓN 2026'!$D:$CZ,27,FALSE)</f>
        <v>Dirección de Vocaciones y Formación</v>
      </c>
      <c r="J288" s="15" t="s">
        <v>13</v>
      </c>
      <c r="K288" s="20">
        <v>6016258480</v>
      </c>
      <c r="L288" s="10" t="str">
        <f>VLOOKUP(B288,'[1]EJECUCIÓN 2026'!$D:$CZ,23,FALSE)</f>
        <v>Titulo profesional + titulo especializacion de 0 meses de experiencia profesional a 22 meses de experiencia profesional (Resolución 861 de 2025)</v>
      </c>
      <c r="M288" s="16" t="str">
        <f>VLOOKUP(B288,'[1]EJECUCIÓN 2026'!$D:$CZ,24,FALSE)</f>
        <v>El CONTRATISTA se obliga a prestar a LA ENTIDAD, con plena autonomía técnica y administrativa, servicios profesionales especializados para apoyar los diferentes programas y proyectos de la Dirección de Vocaciones y Formación en lo referente a población con enfoque diferencial.</v>
      </c>
      <c r="N288" s="12">
        <f>VLOOKUP(B288,'[1]EJECUCIÓN 2026'!$D:$CZ,37,FALSE)</f>
        <v>6897969</v>
      </c>
      <c r="O288" s="11">
        <f>VLOOKUP(B288,'[1]EJECUCIÓN 2026'!$D:$CZ,31,FALSE)</f>
        <v>46050</v>
      </c>
      <c r="P288" s="11">
        <f>VLOOKUP(B288,'[1]EJECUCIÓN 2026'!$D:$CZ,32,FALSE)</f>
        <v>46051</v>
      </c>
      <c r="Q288" s="11">
        <f>VLOOKUP(B288,'[1]EJECUCIÓN 2026'!$D:$CZ,33,FALSE)</f>
        <v>46231</v>
      </c>
      <c r="R288" s="10" t="str">
        <f>VLOOKUP(B288,'[1]EJECUCIÓN 2026'!$D:$CZ,95,FALSE)</f>
        <v>En Ejecucion</v>
      </c>
      <c r="S288" s="13" t="str">
        <f>VLOOKUP(B288,'[1]EJECUCIÓN 2026'!$D:$CZ,94,FALSE)</f>
        <v>https://community.secop.gov.co/Public/Tendering/OpportunityDetail/Index?noticeUID=CO1.NTC.9831601&amp;isFromPublicArea=True&amp;isModal=true&amp;asPopupView=true</v>
      </c>
    </row>
    <row r="289" spans="2:19" ht="120" x14ac:dyDescent="0.2">
      <c r="B289" s="8" t="s">
        <v>302</v>
      </c>
      <c r="C289" s="17" t="str">
        <f>VLOOKUP(B289,'[1]EJECUCIÓN 2026'!$D:$CZ,3,FALSE)</f>
        <v>Contrato de Prestacion De Servicios Profesionales</v>
      </c>
      <c r="D289" s="9" t="str">
        <f>VLOOKUP(B289,'[1]EJECUCIÓN 2026'!$D:$CZ,5,FALSE)</f>
        <v xml:space="preserve">LINA FERNANDA RINCON OLAYA </v>
      </c>
      <c r="E289" s="10" t="str">
        <f>VLOOKUP(B289,'[1]EJECUCIÓN 2026'!$D:$CZ,18,FALSE)</f>
        <v>COLOMBIA</v>
      </c>
      <c r="F289" s="10" t="str">
        <f>VLOOKUP(B289,'[1]EJECUCIÓN 2026'!$D:$CZ,17,FALSE)</f>
        <v>BOGOTA D.C.</v>
      </c>
      <c r="G289" s="10" t="str">
        <f>VLOOKUP(B289,'[1]EJECUCIÓN 2026'!$D:$CZ,15,FALSE)</f>
        <v>ABOGADO - COMUNICADOR SOCIAL</v>
      </c>
      <c r="H289" s="10" t="s">
        <v>339</v>
      </c>
      <c r="I289" s="10" t="str">
        <f>VLOOKUP(B289,'[1]EJECUCIÓN 2026'!$D:$CZ,27,FALSE)</f>
        <v>Oficina Asesora de Comunicaciones</v>
      </c>
      <c r="J289" s="15" t="s">
        <v>13</v>
      </c>
      <c r="K289" s="20">
        <v>6016258480</v>
      </c>
      <c r="L289" s="10" t="str">
        <f>VLOOKUP(B289,'[1]EJECUCIÓN 2026'!$D:$CZ,23,FALSE)</f>
        <v>Titulo profesional de 22 o mas meses de experiencia profesional (Resolución 861 de 2025)</v>
      </c>
      <c r="M289" s="16" t="str">
        <f>VLOOKUP(B289,'[1]EJECUCIÓN 2026'!$D:$CZ,24,FALSE)</f>
        <v>El CONTRATISTA se obliga a prestar a la ENTIDAD, con plena autonomía, técnica y administrativa, los servicios profesionales a la Oficina Asesora de Comunicaciones, para apoyar la generación, revisión y seguimiento de los contenidos de comunicación con el fin de fortalecer la comunicación interna del Ministerio, mediante el apoyo técnico en la planeación de tácticas comunicativas, generación de contenidos para canales institucionales, despliegue de campañas de cultura organizacional y la medición  del impacto de las estrategias, asegurando su alineación con el Plan Estratégico de Comunicaciones.</v>
      </c>
      <c r="N289" s="12">
        <f>VLOOKUP(B289,'[1]EJECUCIÓN 2026'!$D:$CZ,37,FALSE)</f>
        <v>5027004</v>
      </c>
      <c r="O289" s="11">
        <f>VLOOKUP(B289,'[1]EJECUCIÓN 2026'!$D:$CZ,31,FALSE)</f>
        <v>46050</v>
      </c>
      <c r="P289" s="11">
        <f>VLOOKUP(B289,'[1]EJECUCIÓN 2026'!$D:$CZ,32,FALSE)</f>
        <v>46051</v>
      </c>
      <c r="Q289" s="11">
        <f>VLOOKUP(B289,'[1]EJECUCIÓN 2026'!$D:$CZ,33,FALSE)</f>
        <v>46231</v>
      </c>
      <c r="R289" s="10" t="str">
        <f>VLOOKUP(B289,'[1]EJECUCIÓN 2026'!$D:$CZ,95,FALSE)</f>
        <v>En Ejecucion</v>
      </c>
      <c r="S289" s="13" t="str">
        <f>VLOOKUP(B289,'[1]EJECUCIÓN 2026'!$D:$CZ,94,FALSE)</f>
        <v>https://community.secop.gov.co/Public/Tendering/OpportunityDetail/Index?noticeUID=CO1.NTC.9846806&amp;isFromPublicArea=True&amp;isModal=true&amp;asPopupView=true</v>
      </c>
    </row>
    <row r="290" spans="2:19" ht="84" x14ac:dyDescent="0.2">
      <c r="B290" s="8" t="s">
        <v>303</v>
      </c>
      <c r="C290" s="17" t="str">
        <f>VLOOKUP(B290,'[1]EJECUCIÓN 2026'!$D:$CZ,3,FALSE)</f>
        <v>Contrato de Prestacion De Servicios Profesionales</v>
      </c>
      <c r="D290" s="9" t="str">
        <f>VLOOKUP(B290,'[1]EJECUCIÓN 2026'!$D:$CZ,5,FALSE)</f>
        <v>BENJAMIN MATEUS BARRETO</v>
      </c>
      <c r="E290" s="10" t="str">
        <f>VLOOKUP(B290,'[1]EJECUCIÓN 2026'!$D:$CZ,18,FALSE)</f>
        <v>COLOMBIA</v>
      </c>
      <c r="F290" s="10" t="str">
        <f>VLOOKUP(B290,'[1]EJECUCIÓN 2026'!$D:$CZ,17,FALSE)</f>
        <v>MONTERREY</v>
      </c>
      <c r="G290" s="10" t="str">
        <f>VLOOKUP(B290,'[1]EJECUCIÓN 2026'!$D:$CZ,15,FALSE)</f>
        <v>ECONOMISTA</v>
      </c>
      <c r="H290" s="10" t="s">
        <v>339</v>
      </c>
      <c r="I290" s="10" t="str">
        <f>VLOOKUP(B290,'[1]EJECUCIÓN 2026'!$D:$CZ,27,FALSE)</f>
        <v>Dirección de Desarrollo Tecnológico e Innovación</v>
      </c>
      <c r="J290" s="15" t="s">
        <v>13</v>
      </c>
      <c r="K290" s="20">
        <v>6016258480</v>
      </c>
      <c r="L290" s="10" t="str">
        <f>VLOOKUP(B290,'[1]EJECUCIÓN 2026'!$D:$CZ,23,FALSE)</f>
        <v>Titulo profesional + titulo especializacion de 22 meses de experiencia profesional a 32 meses de experiencia profesional (Resolución 861 de 2025)</v>
      </c>
      <c r="M290" s="16" t="str">
        <f>VLOOKUP(B290,'[1]EJECUCIÓN 2026'!$D:$CZ,24,FALSE)</f>
        <v>El CONTRATISTA se obliga a prestar a la ENTIDAD, con plena autonomía técnica y administrativa, servicios profesionales especializados orientados a brindar apoyo técnico en la estructuración y formulación de políticas públicas en materia de beneficios tributarios de ciencia, tecnología e innovación, en el marco de la Dirección de Desarrollo Tecnológico e Innovación del Ministerio.</v>
      </c>
      <c r="N290" s="12">
        <f>VLOOKUP(B290,'[1]EJECUCIÓN 2026'!$D:$CZ,37,FALSE)</f>
        <v>9000000</v>
      </c>
      <c r="O290" s="11">
        <f>VLOOKUP(B290,'[1]EJECUCIÓN 2026'!$D:$CZ,31,FALSE)</f>
        <v>46050</v>
      </c>
      <c r="P290" s="11">
        <f>VLOOKUP(B290,'[1]EJECUCIÓN 2026'!$D:$CZ,32,FALSE)</f>
        <v>46051</v>
      </c>
      <c r="Q290" s="11">
        <f>VLOOKUP(B290,'[1]EJECUCIÓN 2026'!$D:$CZ,33,FALSE)</f>
        <v>46231</v>
      </c>
      <c r="R290" s="10" t="str">
        <f>VLOOKUP(B290,'[1]EJECUCIÓN 2026'!$D:$CZ,95,FALSE)</f>
        <v>En Ejecucion</v>
      </c>
      <c r="S290" s="13" t="str">
        <f>VLOOKUP(B290,'[1]EJECUCIÓN 2026'!$D:$CZ,94,FALSE)</f>
        <v>https://community.secop.gov.co/Public/Tendering/OpportunityDetail/Index?noticeUID=CO1.NTC.9839244&amp;isFromPublicArea=True&amp;isModal=true&amp;asPopupView=true</v>
      </c>
    </row>
    <row r="291" spans="2:19" ht="60" x14ac:dyDescent="0.2">
      <c r="B291" s="8" t="s">
        <v>304</v>
      </c>
      <c r="C291" s="17" t="str">
        <f>VLOOKUP(B291,'[1]EJECUCIÓN 2026'!$D:$CZ,3,FALSE)</f>
        <v>Contrato de Prestacion De Servicios Profesionales</v>
      </c>
      <c r="D291" s="9" t="str">
        <f>VLOOKUP(B291,'[1]EJECUCIÓN 2026'!$D:$CZ,5,FALSE)</f>
        <v>JUAN CAMILO GIOVANNI FERNANDEZ DE VICTORIA</v>
      </c>
      <c r="E291" s="10" t="str">
        <f>VLOOKUP(B291,'[1]EJECUCIÓN 2026'!$D:$CZ,18,FALSE)</f>
        <v>COLOMBIA</v>
      </c>
      <c r="F291" s="10" t="str">
        <f>VLOOKUP(B291,'[1]EJECUCIÓN 2026'!$D:$CZ,17,FALSE)</f>
        <v>POPAYAN</v>
      </c>
      <c r="G291" s="10" t="str">
        <f>VLOOKUP(B291,'[1]EJECUCIÓN 2026'!$D:$CZ,15,FALSE)</f>
        <v>ABOGADO</v>
      </c>
      <c r="H291" s="10" t="s">
        <v>339</v>
      </c>
      <c r="I291" s="10" t="str">
        <f>VLOOKUP(B291,'[1]EJECUCIÓN 2026'!$D:$CZ,27,FALSE)</f>
        <v>Dirección de Vocaciones y Formación</v>
      </c>
      <c r="J291" s="15" t="s">
        <v>13</v>
      </c>
      <c r="K291" s="20">
        <v>6016258480</v>
      </c>
      <c r="L291" s="10" t="str">
        <f>VLOOKUP(B291,'[1]EJECUCIÓN 2026'!$D:$CZ,23,FALSE)</f>
        <v>Titulo profesional + titulo especializacion de 22 meses de experiencia profesional a 32 meses de experiencia profesional (Resolución 861 de 2025)</v>
      </c>
      <c r="M291" s="16" t="str">
        <f>VLOOKUP(B291,'[1]EJECUCIÓN 2026'!$D:$CZ,24,FALSE)</f>
        <v>El CONTRATISTA se obliga a prestar a LA ENTIDAD, con plena autonomía técnica y administrativa servicios profesionales especializados para apoyar jurídicamente los diferentes programas y proyectos, así como la supervisión de contratos y/o convenios a cargo de la Dirección de Vocaciones y Formación en CTeI.</v>
      </c>
      <c r="N291" s="12">
        <f>VLOOKUP(B291,'[1]EJECUCIÓN 2026'!$D:$CZ,37,FALSE)</f>
        <v>8000000</v>
      </c>
      <c r="O291" s="11">
        <f>VLOOKUP(B291,'[1]EJECUCIÓN 2026'!$D:$CZ,31,FALSE)</f>
        <v>46050</v>
      </c>
      <c r="P291" s="11">
        <f>VLOOKUP(B291,'[1]EJECUCIÓN 2026'!$D:$CZ,32,FALSE)</f>
        <v>46051</v>
      </c>
      <c r="Q291" s="11">
        <f>VLOOKUP(B291,'[1]EJECUCIÓN 2026'!$D:$CZ,33,FALSE)</f>
        <v>46231</v>
      </c>
      <c r="R291" s="10" t="str">
        <f>VLOOKUP(B291,'[1]EJECUCIÓN 2026'!$D:$CZ,95,FALSE)</f>
        <v>En Ejecucion</v>
      </c>
      <c r="S291" s="13" t="str">
        <f>VLOOKUP(B291,'[1]EJECUCIÓN 2026'!$D:$CZ,94,FALSE)</f>
        <v>https://community.secop.gov.co/Public/Tendering/OpportunityDetail/Index?noticeUID=CO1.NTC.9846859&amp;isFromPublicArea=True&amp;isModal=true&amp;asPopupView=true</v>
      </c>
    </row>
    <row r="292" spans="2:19" ht="84" x14ac:dyDescent="0.2">
      <c r="B292" s="8" t="s">
        <v>305</v>
      </c>
      <c r="C292" s="17" t="str">
        <f>VLOOKUP(B292,'[1]EJECUCIÓN 2026'!$D:$CZ,3,FALSE)</f>
        <v>Contrato de Prestacion De Servicios Profesionales</v>
      </c>
      <c r="D292" s="9" t="str">
        <f>VLOOKUP(B292,'[1]EJECUCIÓN 2026'!$D:$CZ,5,FALSE)</f>
        <v>ARGEMIRO REYES CORREA</v>
      </c>
      <c r="E292" s="10" t="str">
        <f>VLOOKUP(B292,'[1]EJECUCIÓN 2026'!$D:$CZ,18,FALSE)</f>
        <v>COLOMBIA</v>
      </c>
      <c r="F292" s="10" t="str">
        <f>VLOOKUP(B292,'[1]EJECUCIÓN 2026'!$D:$CZ,17,FALSE)</f>
        <v>BUCARAMANGA</v>
      </c>
      <c r="G292" s="10" t="str">
        <f>VLOOKUP(B292,'[1]EJECUCIÓN 2026'!$D:$CZ,15,FALSE)</f>
        <v>DISEÑADOR GRAFICO</v>
      </c>
      <c r="H292" s="10" t="s">
        <v>339</v>
      </c>
      <c r="I292" s="10" t="str">
        <f>VLOOKUP(B292,'[1]EJECUCIÓN 2026'!$D:$CZ,27,FALSE)</f>
        <v>Dirección de Talento Humano</v>
      </c>
      <c r="J292" s="15" t="s">
        <v>13</v>
      </c>
      <c r="K292" s="20">
        <v>6016258480</v>
      </c>
      <c r="L292" s="10" t="str">
        <f>VLOOKUP(B292,'[1]EJECUCIÓN 2026'!$D:$CZ,23,FALSE)</f>
        <v>Titulo profesional + titulo especializacion de 22 meses de experiencia profesional a 32 meses de experiencia profesional (Resolución 861 de 2025)</v>
      </c>
      <c r="M292" s="16" t="str">
        <f>VLOOKUP(B292,'[1]EJECUCIÓN 2026'!$D:$CZ,24,FALSE)</f>
        <v>El CONTRATISTA se obliga a prestar a la ENTIDAD, con plena autonomía, técnica y administrativa, los servicios profesionales especializados de diseño gráfico en la Dirección de Talento Humano, para apoyar la creación de estrategias de comunicación internas y externas, campañas, conceptualización e ilustración de piezas para diferentes públicos en pro de los procedimientos definidos por el Ministerio de Ciencia Tecnología e Innovación.</v>
      </c>
      <c r="N292" s="12">
        <f>VLOOKUP(B292,'[1]EJECUCIÓN 2026'!$D:$CZ,37,FALSE)</f>
        <v>8500000</v>
      </c>
      <c r="O292" s="11">
        <f>VLOOKUP(B292,'[1]EJECUCIÓN 2026'!$D:$CZ,31,FALSE)</f>
        <v>46050</v>
      </c>
      <c r="P292" s="11">
        <f>VLOOKUP(B292,'[1]EJECUCIÓN 2026'!$D:$CZ,32,FALSE)</f>
        <v>46051</v>
      </c>
      <c r="Q292" s="11">
        <f>VLOOKUP(B292,'[1]EJECUCIÓN 2026'!$D:$CZ,33,FALSE)</f>
        <v>46231</v>
      </c>
      <c r="R292" s="10" t="str">
        <f>VLOOKUP(B292,'[1]EJECUCIÓN 2026'!$D:$CZ,95,FALSE)</f>
        <v>En Ejecucion</v>
      </c>
      <c r="S292" s="13" t="str">
        <f>VLOOKUP(B292,'[1]EJECUCIÓN 2026'!$D:$CZ,94,FALSE)</f>
        <v>https://community.secop.gov.co/Public/Tendering/OpportunityDetail/Index?noticeUID=CO1.NTC.9852319&amp;isFromPublicArea=True&amp;isModal=true&amp;asPopupView=true</v>
      </c>
    </row>
    <row r="293" spans="2:19" ht="96" x14ac:dyDescent="0.2">
      <c r="B293" s="8" t="s">
        <v>306</v>
      </c>
      <c r="C293" s="17" t="str">
        <f>VLOOKUP(B293,'[1]EJECUCIÓN 2026'!$D:$CZ,3,FALSE)</f>
        <v>Contrato de Prestacion De Servicios Profesionales</v>
      </c>
      <c r="D293" s="9" t="str">
        <f>VLOOKUP(B293,'[1]EJECUCIÓN 2026'!$D:$CZ,5,FALSE)</f>
        <v xml:space="preserve">MARIA FERNANDA CORREDOR BENAVIDES </v>
      </c>
      <c r="E293" s="10" t="str">
        <f>VLOOKUP(B293,'[1]EJECUCIÓN 2026'!$D:$CZ,18,FALSE)</f>
        <v>COLOMBIA</v>
      </c>
      <c r="F293" s="10" t="str">
        <f>VLOOKUP(B293,'[1]EJECUCIÓN 2026'!$D:$CZ,17,FALSE)</f>
        <v>BOGOTA D.C.</v>
      </c>
      <c r="G293" s="10" t="str">
        <f>VLOOKUP(B293,'[1]EJECUCIÓN 2026'!$D:$CZ,15,FALSE)</f>
        <v>DISEÑADOR GRAFICO</v>
      </c>
      <c r="H293" s="10" t="s">
        <v>339</v>
      </c>
      <c r="I293" s="10" t="str">
        <f>VLOOKUP(B293,'[1]EJECUCIÓN 2026'!$D:$CZ,27,FALSE)</f>
        <v>Oficina Asesora de Comunicaciones</v>
      </c>
      <c r="J293" s="15" t="s">
        <v>13</v>
      </c>
      <c r="K293" s="20">
        <v>6016258480</v>
      </c>
      <c r="L293" s="10" t="str">
        <f>VLOOKUP(B293,'[1]EJECUCIÓN 2026'!$D:$CZ,23,FALSE)</f>
        <v>Titulo profesional + titulo especializacion de 0 meses de experiencia profesional a 22 meses de experiencia profesional (Resolución 861 de 2025)</v>
      </c>
      <c r="M293" s="16" t="str">
        <f>VLOOKUP(B293,'[1]EJECUCIÓN 2026'!$D:$CZ,24,FALSE)</f>
        <v>El CONTRATISTA se obliga a prestar a la ENTIDAD, con plena autonomía, técnica y administrativa, sus servicios profesionales especializados en la Oficina Asesora de Comunicaciones para apoyar la creación, estructuración, e ilustración de piezas y contenidos gráficos para diferentes públicos con el fin de promover información generada por las dependencias del ministerio bajo el plan estratégico de Minciencias, de conformidad con los lineamientos y normas definidas por el mismo</v>
      </c>
      <c r="N293" s="12">
        <f>VLOOKUP(B293,'[1]EJECUCIÓN 2026'!$D:$CZ,37,FALSE)</f>
        <v>6000000</v>
      </c>
      <c r="O293" s="11">
        <f>VLOOKUP(B293,'[1]EJECUCIÓN 2026'!$D:$CZ,31,FALSE)</f>
        <v>46051</v>
      </c>
      <c r="P293" s="11">
        <f>VLOOKUP(B293,'[1]EJECUCIÓN 2026'!$D:$CZ,32,FALSE)</f>
        <v>46052</v>
      </c>
      <c r="Q293" s="11">
        <f>VLOOKUP(B293,'[1]EJECUCIÓN 2026'!$D:$CZ,33,FALSE)</f>
        <v>46232</v>
      </c>
      <c r="R293" s="10" t="str">
        <f>VLOOKUP(B293,'[1]EJECUCIÓN 2026'!$D:$CZ,95,FALSE)</f>
        <v>En Ejecucion</v>
      </c>
      <c r="S293" s="13" t="str">
        <f>VLOOKUP(B293,'[1]EJECUCIÓN 2026'!$D:$CZ,94,FALSE)</f>
        <v>https://community.secop.gov.co/Public/Tendering/OpportunityDetail/Index?noticeUID=CO1.NTC.9852640&amp;isFromPublicArea=True&amp;isModal=true&amp;asPopupView=true</v>
      </c>
    </row>
    <row r="294" spans="2:19" ht="96" x14ac:dyDescent="0.2">
      <c r="B294" s="8" t="s">
        <v>307</v>
      </c>
      <c r="C294" s="17" t="str">
        <f>VLOOKUP(B294,'[1]EJECUCIÓN 2026'!$D:$CZ,3,FALSE)</f>
        <v>Contrato de Prestacion De Servicios Profesionales</v>
      </c>
      <c r="D294" s="9" t="str">
        <f>VLOOKUP(B294,'[1]EJECUCIÓN 2026'!$D:$CZ,5,FALSE)</f>
        <v>ELSA ROCIO JOYA JIMENEZ</v>
      </c>
      <c r="E294" s="10" t="str">
        <f>VLOOKUP(B294,'[1]EJECUCIÓN 2026'!$D:$CZ,18,FALSE)</f>
        <v>COLOMBIA</v>
      </c>
      <c r="F294" s="10" t="str">
        <f>VLOOKUP(B294,'[1]EJECUCIÓN 2026'!$D:$CZ,17,FALSE)</f>
        <v>BUCARAMANGA</v>
      </c>
      <c r="G294" s="10" t="str">
        <f>VLOOKUP(B294,'[1]EJECUCIÓN 2026'!$D:$CZ,15,FALSE)</f>
        <v>ECONOMISTA</v>
      </c>
      <c r="H294" s="10" t="s">
        <v>339</v>
      </c>
      <c r="I294" s="10" t="str">
        <f>VLOOKUP(B294,'[1]EJECUCIÓN 2026'!$D:$CZ,27,FALSE)</f>
        <v>Dirección de Desarrollo Tecnológico e Innovación</v>
      </c>
      <c r="J294" s="15" t="s">
        <v>13</v>
      </c>
      <c r="K294" s="20">
        <v>6016258480</v>
      </c>
      <c r="L294" s="10" t="str">
        <f>VLOOKUP(B294,'[1]EJECUCIÓN 2026'!$D:$CZ,23,FALSE)</f>
        <v>Titulo profesional + titulo especializacion de 33 o mas meses de experiencia profesional (Resolución 861 de 2025)</v>
      </c>
      <c r="M294" s="16" t="str">
        <f>VLOOKUP(B294,'[1]EJECUCIÓN 2026'!$D:$CZ,24,FALSE)</f>
        <v>El CONTRATISTA se obliga a prestar a la ENTIDAD, con plena autonomía técnica y administrativa, servicios profesionales especializados orientados a apoyar las actividades de supervisión, seguimiento y gestión contractual de los programas y proyectos derivados de los mecanismos e instrumentos de Ciencia, Tecnología e Innovación CTeI que se formulen, ejecuten o administren en el marco de las competencias de la Dirección de Desarrollo Tecnológico e Innovación del Ministerio de Ciencia, Tecnología e Innovación.</v>
      </c>
      <c r="N294" s="12">
        <f>VLOOKUP(B294,'[1]EJECUCIÓN 2026'!$D:$CZ,37,FALSE)</f>
        <v>10000000</v>
      </c>
      <c r="O294" s="11">
        <f>VLOOKUP(B294,'[1]EJECUCIÓN 2026'!$D:$CZ,31,FALSE)</f>
        <v>46051</v>
      </c>
      <c r="P294" s="11">
        <f>VLOOKUP(B294,'[1]EJECUCIÓN 2026'!$D:$CZ,32,FALSE)</f>
        <v>46052</v>
      </c>
      <c r="Q294" s="11">
        <f>VLOOKUP(B294,'[1]EJECUCIÓN 2026'!$D:$CZ,33,FALSE)</f>
        <v>46232</v>
      </c>
      <c r="R294" s="10" t="str">
        <f>VLOOKUP(B294,'[1]EJECUCIÓN 2026'!$D:$CZ,95,FALSE)</f>
        <v>En Ejecucion</v>
      </c>
      <c r="S294" s="13" t="str">
        <f>VLOOKUP(B294,'[1]EJECUCIÓN 2026'!$D:$CZ,94,FALSE)</f>
        <v>https://community.secop.gov.co/Public/Tendering/OpportunityDetail/Index?noticeUID=CO1.NTC.9875020&amp;isFromPublicArea=True&amp;isModal=true&amp;asPopupView=true</v>
      </c>
    </row>
    <row r="295" spans="2:19" ht="132" x14ac:dyDescent="0.2">
      <c r="B295" s="8" t="s">
        <v>308</v>
      </c>
      <c r="C295" s="17" t="str">
        <f>VLOOKUP(B295,'[1]EJECUCIÓN 2026'!$D:$CZ,3,FALSE)</f>
        <v>Contrato de Prestacion De Servicios Profesionales</v>
      </c>
      <c r="D295" s="9" t="str">
        <f>VLOOKUP(B295,'[1]EJECUCIÓN 2026'!$D:$CZ,5,FALSE)</f>
        <v>OSCAR ROBERTO MURCIA MARTINEZ</v>
      </c>
      <c r="E295" s="10" t="str">
        <f>VLOOKUP(B295,'[1]EJECUCIÓN 2026'!$D:$CZ,18,FALSE)</f>
        <v>COLOMBIA</v>
      </c>
      <c r="F295" s="10" t="str">
        <f>VLOOKUP(B295,'[1]EJECUCIÓN 2026'!$D:$CZ,17,FALSE)</f>
        <v>BOGOTA D.C.</v>
      </c>
      <c r="G295" s="10" t="str">
        <f>VLOOKUP(B295,'[1]EJECUCIÓN 2026'!$D:$CZ,15,FALSE)</f>
        <v>INGENIERO INDUSTRIAL</v>
      </c>
      <c r="H295" s="10" t="s">
        <v>339</v>
      </c>
      <c r="I295" s="10" t="str">
        <f>VLOOKUP(B295,'[1]EJECUCIÓN 2026'!$D:$CZ,27,FALSE)</f>
        <v>Secretaría General</v>
      </c>
      <c r="J295" s="15" t="s">
        <v>13</v>
      </c>
      <c r="K295" s="20">
        <v>6016258480</v>
      </c>
      <c r="L295" s="10" t="str">
        <f>VLOOKUP(B295,'[1]EJECUCIÓN 2026'!$D:$CZ,23,FALSE)</f>
        <v>Titulo profesional de 0 a 21 mas meses de experiencia profesional (Resolución 861 de 2025)</v>
      </c>
      <c r="M295" s="16" t="str">
        <f>VLOOKUP(B295,'[1]EJECUCIÓN 2026'!$D:$CZ,24,FALSE)</f>
        <v xml:space="preserve">El CONTRATISTA se obliga a prestar a la ENTIDAD, con plena autonomía, técnica y administrativa, los servicios profesionales a la Secretaría General del Ministerio de Ciencia, Tecnología e Innovación, en el proceso de orientación y servicio a la ciudadanía a través de los diferentes canales de atención dispuestos por la entidad, así como el trámite oportuno, radicación de las peticiones, quejas, reclamos, denuncias y sugerencias allegadas por los grupos de interés y de valor y gestión de calidad en el proceso, acorde con los procesos,
procedimientos definidos, las normas y políticas que regulan la materia. </v>
      </c>
      <c r="N295" s="12">
        <f>VLOOKUP(B295,'[1]EJECUCIÓN 2026'!$D:$CZ,37,FALSE)</f>
        <v>4500000</v>
      </c>
      <c r="O295" s="11">
        <f>VLOOKUP(B295,'[1]EJECUCIÓN 2026'!$D:$CZ,31,FALSE)</f>
        <v>46051</v>
      </c>
      <c r="P295" s="11">
        <f>VLOOKUP(B295,'[1]EJECUCIÓN 2026'!$D:$CZ,32,FALSE)</f>
        <v>46052</v>
      </c>
      <c r="Q295" s="11">
        <f>VLOOKUP(B295,'[1]EJECUCIÓN 2026'!$D:$CZ,33,FALSE)</f>
        <v>46232</v>
      </c>
      <c r="R295" s="10" t="str">
        <f>VLOOKUP(B295,'[1]EJECUCIÓN 2026'!$D:$CZ,95,FALSE)</f>
        <v>En Ejecucion</v>
      </c>
      <c r="S295" s="13" t="str">
        <f>VLOOKUP(B295,'[1]EJECUCIÓN 2026'!$D:$CZ,94,FALSE)</f>
        <v>https://community.secop.gov.co/Public/Tendering/OpportunityDetail/Index?noticeUID=CO1.NTC.9876876&amp;isFromPublicArea=True&amp;isModal=true&amp;asPopupView=true</v>
      </c>
    </row>
    <row r="296" spans="2:19" ht="132" x14ac:dyDescent="0.2">
      <c r="B296" s="8" t="s">
        <v>309</v>
      </c>
      <c r="C296" s="17" t="str">
        <f>VLOOKUP(B296,'[1]EJECUCIÓN 2026'!$D:$CZ,3,FALSE)</f>
        <v>Contrato de Prestacion De Servicios Profesionales</v>
      </c>
      <c r="D296" s="9" t="str">
        <f>VLOOKUP(B296,'[1]EJECUCIÓN 2026'!$D:$CZ,5,FALSE)</f>
        <v>JUAN ESTEBAN MENESES GUASTAR</v>
      </c>
      <c r="E296" s="10" t="str">
        <f>VLOOKUP(B296,'[1]EJECUCIÓN 2026'!$D:$CZ,18,FALSE)</f>
        <v>COLOMBIA</v>
      </c>
      <c r="F296" s="10" t="str">
        <f>VLOOKUP(B296,'[1]EJECUCIÓN 2026'!$D:$CZ,17,FALSE)</f>
        <v>PASTO</v>
      </c>
      <c r="G296" s="10" t="str">
        <f>VLOOKUP(B296,'[1]EJECUCIÓN 2026'!$D:$CZ,15,FALSE)</f>
        <v>INGENIERO ELECTRONICO</v>
      </c>
      <c r="H296" s="10" t="s">
        <v>339</v>
      </c>
      <c r="I296" s="10" t="str">
        <f>VLOOKUP(B296,'[1]EJECUCIÓN 2026'!$D:$CZ,27,FALSE)</f>
        <v>Dirección de Ciencia</v>
      </c>
      <c r="J296" s="15" t="s">
        <v>13</v>
      </c>
      <c r="K296" s="20">
        <v>6016258480</v>
      </c>
      <c r="L296" s="10" t="str">
        <f>VLOOKUP(B296,'[1]EJECUCIÓN 2026'!$D:$CZ,23,FALSE)</f>
        <v>Titulo profesional + titulo especializacion de 22 meses de experiencia profesional a 32 meses de experiencia profesional (Resolución 861 de 2025)</v>
      </c>
      <c r="M296" s="16" t="str">
        <f>VLOOKUP(B296,'[1]EJECUCIÓN 2026'!$D:$CZ,24,FALSE)</f>
        <v>Prestar a la entidad, con plena autonomía, técnica y administrativa, servicios profesionales para brindar apoyo, acompañamiento y soporte a la Dirección de Ciencia en las actividades relacionadas con la generación de información, consultas técnicas, análisis de información, actualización de visualizadores de información, producción de datos abiertos y para el desarrollo de modelos matemáticos en el marco de la implementación de los modelos Cienciométricos de grupos, investigadores, pares evaluadores, publicaciones y actores del Sistema Nacional de Ciencia, Tecnología e Innovación – SNCTeI , dando estricto cumplimiento al proceso y procedimientos establecidos por la Entidad.</v>
      </c>
      <c r="N296" s="12">
        <f>VLOOKUP(B296,'[1]EJECUCIÓN 2026'!$D:$CZ,37,FALSE)</f>
        <v>8256750</v>
      </c>
      <c r="O296" s="11">
        <f>VLOOKUP(B296,'[1]EJECUCIÓN 2026'!$D:$CZ,31,FALSE)</f>
        <v>46051</v>
      </c>
      <c r="P296" s="11">
        <f>VLOOKUP(B296,'[1]EJECUCIÓN 2026'!$D:$CZ,32,FALSE)</f>
        <v>46052</v>
      </c>
      <c r="Q296" s="11">
        <f>VLOOKUP(B296,'[1]EJECUCIÓN 2026'!$D:$CZ,33,FALSE)</f>
        <v>46232</v>
      </c>
      <c r="R296" s="10" t="str">
        <f>VLOOKUP(B296,'[1]EJECUCIÓN 2026'!$D:$CZ,95,FALSE)</f>
        <v>En Ejecucion</v>
      </c>
      <c r="S296" s="13" t="str">
        <f>VLOOKUP(B296,'[1]EJECUCIÓN 2026'!$D:$CZ,94,FALSE)</f>
        <v>https://community.secop.gov.co/Public/Tendering/OpportunityDetail/Index?noticeUID=CO1.NTC.9877183&amp;isFromPublicArea=True&amp;isModal=true&amp;asPopupView=true</v>
      </c>
    </row>
    <row r="297" spans="2:19" ht="108" x14ac:dyDescent="0.2">
      <c r="B297" s="8" t="s">
        <v>310</v>
      </c>
      <c r="C297" s="17" t="str">
        <f>VLOOKUP(B297,'[1]EJECUCIÓN 2026'!$D:$CZ,3,FALSE)</f>
        <v>Contrato de Prestacion De Servicios Profesionales</v>
      </c>
      <c r="D297" s="9" t="str">
        <f>VLOOKUP(B297,'[1]EJECUCIÓN 2026'!$D:$CZ,5,FALSE)</f>
        <v>LEIDY CAROLINA PACHECO LEON</v>
      </c>
      <c r="E297" s="10" t="str">
        <f>VLOOKUP(B297,'[1]EJECUCIÓN 2026'!$D:$CZ,18,FALSE)</f>
        <v>COLOMBIA</v>
      </c>
      <c r="F297" s="10" t="str">
        <f>VLOOKUP(B297,'[1]EJECUCIÓN 2026'!$D:$CZ,17,FALSE)</f>
        <v>BOGOTA D.C.</v>
      </c>
      <c r="G297" s="10" t="str">
        <f>VLOOKUP(B297,'[1]EJECUCIÓN 2026'!$D:$CZ,15,FALSE)</f>
        <v>INGENIERO ELECTRONICO</v>
      </c>
      <c r="H297" s="10" t="s">
        <v>339</v>
      </c>
      <c r="I297" s="10" t="str">
        <f>VLOOKUP(B297,'[1]EJECUCIÓN 2026'!$D:$CZ,27,FALSE)</f>
        <v>Oficina de Tecnologías y Sistemas de Información</v>
      </c>
      <c r="J297" s="15" t="s">
        <v>13</v>
      </c>
      <c r="K297" s="20">
        <v>6016258480</v>
      </c>
      <c r="L297" s="10" t="str">
        <f>VLOOKUP(B297,'[1]EJECUCIÓN 2026'!$D:$CZ,23,FALSE)</f>
        <v>Titulo profesional + titulo especializacion de 22 meses de experiencia profesional a 32 meses de experiencia profesional (Resolución 861 de 2025)</v>
      </c>
      <c r="M297" s="16" t="str">
        <f>VLOOKUP(B297,'[1]EJECUCIÓN 2026'!$D:$CZ,24,FALSE)</f>
        <v>EL CONTRATISTA se compromete a prestar a la ENTIDAD, con plena autonomía técnica y administrativa, servicios profesionales especializados para orientar la implementación de la Política de Gobierno Digital y la estrategia de transformación digital institucional, apoyando la planeación, estructuración, seguimiento y articulación de los habilitadores de Gobierno Digital, el Plan Estratégico de Tecnologías de la Información (PETI) y la articulación con MinTIC, conforme a los lineamientos del Ministerio de Ciencia, Tecnología e Innovación.</v>
      </c>
      <c r="N297" s="12">
        <f>VLOOKUP(B297,'[1]EJECUCIÓN 2026'!$D:$CZ,37,FALSE)</f>
        <v>8500000</v>
      </c>
      <c r="O297" s="11">
        <f>VLOOKUP(B297,'[1]EJECUCIÓN 2026'!$D:$CZ,31,FALSE)</f>
        <v>46051</v>
      </c>
      <c r="P297" s="11">
        <f>VLOOKUP(B297,'[1]EJECUCIÓN 2026'!$D:$CZ,32,FALSE)</f>
        <v>46051</v>
      </c>
      <c r="Q297" s="11">
        <f>VLOOKUP(B297,'[1]EJECUCIÓN 2026'!$D:$CZ,33,FALSE)</f>
        <v>46231</v>
      </c>
      <c r="R297" s="10" t="str">
        <f>VLOOKUP(B297,'[1]EJECUCIÓN 2026'!$D:$CZ,95,FALSE)</f>
        <v>En Ejecucion</v>
      </c>
      <c r="S297" s="13" t="str">
        <f>VLOOKUP(B297,'[1]EJECUCIÓN 2026'!$D:$CZ,94,FALSE)</f>
        <v>https://community.secop.gov.co/Public/Tendering/OpportunityDetail/Index?noticeUID=CO1.NTC.9865863&amp;isFromPublicArea=True&amp;isModal=true&amp;asPopupView=true</v>
      </c>
    </row>
    <row r="298" spans="2:19" ht="108" x14ac:dyDescent="0.2">
      <c r="B298" s="8" t="s">
        <v>311</v>
      </c>
      <c r="C298" s="17" t="str">
        <f>VLOOKUP(B298,'[1]EJECUCIÓN 2026'!$D:$CZ,3,FALSE)</f>
        <v>Contrato de Prestacion De Servicios Profesionales</v>
      </c>
      <c r="D298" s="9" t="str">
        <f>VLOOKUP(B298,'[1]EJECUCIÓN 2026'!$D:$CZ,5,FALSE)</f>
        <v>GINA LORENA LOPEZ CASTRO
CEDIDO A:
CRISTIAN JAVIER ORTIZ OROZCO</v>
      </c>
      <c r="E298" s="10" t="str">
        <f>VLOOKUP(B298,'[1]EJECUCIÓN 2026'!$D:$CZ,18,FALSE)</f>
        <v>COLOMBIA</v>
      </c>
      <c r="F298" s="10" t="str">
        <f>VLOOKUP(B298,'[1]EJECUCIÓN 2026'!$D:$CZ,17,FALSE)</f>
        <v>ARAUCA</v>
      </c>
      <c r="G298" s="10" t="str">
        <f>VLOOKUP(B298,'[1]EJECUCIÓN 2026'!$D:$CZ,15,FALSE)</f>
        <v>ABOGADO</v>
      </c>
      <c r="H298" s="10" t="s">
        <v>339</v>
      </c>
      <c r="I298" s="10" t="str">
        <f>VLOOKUP(B298,'[1]EJECUCIÓN 2026'!$D:$CZ,27,FALSE)</f>
        <v>Dirección de Talento Humano</v>
      </c>
      <c r="J298" s="15" t="s">
        <v>13</v>
      </c>
      <c r="K298" s="20">
        <v>6016258480</v>
      </c>
      <c r="L298" s="10" t="str">
        <f>VLOOKUP(B298,'[1]EJECUCIÓN 2026'!$D:$CZ,23,FALSE)</f>
        <v>Titulo profesional + titulo especializacion de 22 meses de experiencia profesional a 32 meses de experiencia profesional (Resolución 861 de 2025)</v>
      </c>
      <c r="M298" s="16" t="str">
        <f>VLOOKUP(B298,'[1]EJECUCIÓN 2026'!$D:$CZ,24,FALSE)</f>
        <v>EL LA CONTRATISTA se obliga a prestar a la ENTIDAD, con plena autonomía técnica y administrativa, servicios profesionales especializados a la Dirección de Talento Humano, destinados a la asesoría jurídica especializada, el acompañamiento técnico- estratégico, el soporte normativo y la articulación integral de los procesos jurídicos asociados a la gestión del Talento Humano, en concordancia con los lineamientos institucionales, los procedimientos definidos por el Ministerio y el marco normativo
vigente que regula la materia.</v>
      </c>
      <c r="N298" s="12">
        <f>VLOOKUP(B298,'[1]EJECUCIÓN 2026'!$D:$CZ,37,FALSE)</f>
        <v>7725000</v>
      </c>
      <c r="O298" s="11">
        <f>VLOOKUP(B298,'[1]EJECUCIÓN 2026'!$D:$CZ,31,FALSE)</f>
        <v>46051</v>
      </c>
      <c r="P298" s="11">
        <f>VLOOKUP(B298,'[1]EJECUCIÓN 2026'!$D:$CZ,32,FALSE)</f>
        <v>46059</v>
      </c>
      <c r="Q298" s="11">
        <f>VLOOKUP(B298,'[1]EJECUCIÓN 2026'!$D:$CZ,33,FALSE)</f>
        <v>46239</v>
      </c>
      <c r="R298" s="10" t="str">
        <f>VLOOKUP(B298,'[1]EJECUCIÓN 2026'!$D:$CZ,95,FALSE)</f>
        <v>En Ejecucion</v>
      </c>
      <c r="S298" s="13" t="str">
        <f>VLOOKUP(B298,'[1]EJECUCIÓN 2026'!$D:$CZ,94,FALSE)</f>
        <v>https://community.secop.gov.co/Public/Tendering/OpportunityDetail/Index?noticeUID=CO1.NTC.9865742&amp;isFromPublicArea=True&amp;isModal=true&amp;asPopupView=true</v>
      </c>
    </row>
    <row r="299" spans="2:19" ht="132" x14ac:dyDescent="0.2">
      <c r="B299" s="8" t="s">
        <v>312</v>
      </c>
      <c r="C299" s="17" t="str">
        <f>VLOOKUP(B299,'[1]EJECUCIÓN 2026'!$D:$CZ,3,FALSE)</f>
        <v>Contrato de Prestacion De Servicios Profesionales</v>
      </c>
      <c r="D299" s="9" t="str">
        <f>VLOOKUP(B299,'[1]EJECUCIÓN 2026'!$D:$CZ,5,FALSE)</f>
        <v>HAROLD STICK ORTIZ ARENIZ
CEDIDO A:
JANNETH GONZALEZ QUIJANO</v>
      </c>
      <c r="E299" s="10" t="str">
        <f>VLOOKUP(B299,'[1]EJECUCIÓN 2026'!$D:$CZ,18,FALSE)</f>
        <v>COLOMBIA</v>
      </c>
      <c r="F299" s="10" t="str">
        <f>VLOOKUP(B299,'[1]EJECUCIÓN 2026'!$D:$CZ,17,FALSE)</f>
        <v>BOGOTA D.C.</v>
      </c>
      <c r="G299" s="10" t="str">
        <f>VLOOKUP(B299,'[1]EJECUCIÓN 2026'!$D:$CZ,15,FALSE)</f>
        <v>CONTADOR PUBLICO</v>
      </c>
      <c r="H299" s="10" t="s">
        <v>339</v>
      </c>
      <c r="I299" s="10" t="str">
        <f>VLOOKUP(B299,'[1]EJECUCIÓN 2026'!$D:$CZ,27,FALSE)</f>
        <v>Dirección Administrativa y Financiera</v>
      </c>
      <c r="J299" s="15" t="s">
        <v>13</v>
      </c>
      <c r="K299" s="20">
        <v>6016258480</v>
      </c>
      <c r="L299" s="10" t="str">
        <f>VLOOKUP(B299,'[1]EJECUCIÓN 2026'!$D:$CZ,23,FALSE)</f>
        <v>Titulo profesional + titulo especializacion de 0 meses de experiencia profesional a 22 meses de experiencia profesional (Resolución 861 de 2025)</v>
      </c>
      <c r="M299" s="16" t="str">
        <f>VLOOKUP(B299,'[1]EJECUCIÓN 2026'!$D:$CZ,24,FALSE)</f>
        <v>El CONTRATISTA se obliga a prestar, con plena autonomía técnica, administrativa y financiera y por sus propios medios, los servicios profesionales especializados al Ministerio de Ciencia, Tecnología e Innovación, para ejecutar el análisis financiero y económico de los procesos de contratación a cargo de la Entidad, así como para el levantamiento, diseño, desarrollo e implementación de herramientas, instrumentos y/o tableros de control orientados al seguimiento y control de la gestión presupuestal, financiera, contable y contractual. De igual manera, deberá brindar apoyo técnico al Grupo Interno de Apoyo Financiero y Presupuestal en la ejecución de las actividades propias de su competencia.</v>
      </c>
      <c r="N299" s="12">
        <f>VLOOKUP(B299,'[1]EJECUCIÓN 2026'!$D:$CZ,37,FALSE)</f>
        <v>6500000</v>
      </c>
      <c r="O299" s="11">
        <f>VLOOKUP(B299,'[1]EJECUCIÓN 2026'!$D:$CZ,31,FALSE)</f>
        <v>46051</v>
      </c>
      <c r="P299" s="11">
        <f>VLOOKUP(B299,'[1]EJECUCIÓN 2026'!$D:$CZ,32,FALSE)</f>
        <v>46051</v>
      </c>
      <c r="Q299" s="11">
        <f>VLOOKUP(B299,'[1]EJECUCIÓN 2026'!$D:$CZ,33,FALSE)</f>
        <v>46231</v>
      </c>
      <c r="R299" s="10" t="str">
        <f>VLOOKUP(B299,'[1]EJECUCIÓN 2026'!$D:$CZ,95,FALSE)</f>
        <v>En Ejecucion</v>
      </c>
      <c r="S299" s="13" t="str">
        <f>VLOOKUP(B299,'[1]EJECUCIÓN 2026'!$D:$CZ,94,FALSE)</f>
        <v>https://community.secop.gov.co/Public/Tendering/OpportunityDetail/Index?noticeUID=CO1.NTC.9866436&amp;isFromPublicArea=True&amp;isModal=true&amp;asPopupView=true</v>
      </c>
    </row>
    <row r="300" spans="2:19" ht="120" x14ac:dyDescent="0.2">
      <c r="B300" s="8" t="s">
        <v>313</v>
      </c>
      <c r="C300" s="17" t="str">
        <f>VLOOKUP(B300,'[1]EJECUCIÓN 2026'!$D:$CZ,3,FALSE)</f>
        <v>Contrato de Prestacion De Servicios Profesionales</v>
      </c>
      <c r="D300" s="9" t="str">
        <f>VLOOKUP(B300,'[1]EJECUCIÓN 2026'!$D:$CZ,5,FALSE)</f>
        <v>MARTHA CECILIA GARCIA DURAN
CEDIDO A:
JOSE JAIME SILVA BARRIOS</v>
      </c>
      <c r="E300" s="10" t="str">
        <f>VLOOKUP(B300,'[1]EJECUCIÓN 2026'!$D:$CZ,18,FALSE)</f>
        <v>COLOMBIA</v>
      </c>
      <c r="F300" s="10" t="str">
        <f>VLOOKUP(B300,'[1]EJECUCIÓN 2026'!$D:$CZ,17,FALSE)</f>
        <v>BOGOTA D.C.</v>
      </c>
      <c r="G300" s="10" t="str">
        <f>VLOOKUP(B300,'[1]EJECUCIÓN 2026'!$D:$CZ,15,FALSE)</f>
        <v>ABOGADO</v>
      </c>
      <c r="H300" s="10" t="s">
        <v>339</v>
      </c>
      <c r="I300" s="10" t="str">
        <f>VLOOKUP(B300,'[1]EJECUCIÓN 2026'!$D:$CZ,27,FALSE)</f>
        <v>Dirección de Talento Humano</v>
      </c>
      <c r="J300" s="15" t="s">
        <v>13</v>
      </c>
      <c r="K300" s="20">
        <v>6016258480</v>
      </c>
      <c r="L300" s="10" t="str">
        <f>VLOOKUP(B300,'[1]EJECUCIÓN 2026'!$D:$CZ,23,FALSE)</f>
        <v>Titulo profesional + titulo especializacion de 22 meses de experiencia profesional a 32 meses de experiencia profesional (Resolución 861 de 2025)</v>
      </c>
      <c r="M300" s="16" t="str">
        <f>VLOOKUP(B300,'[1]EJECUCIÓN 2026'!$D:$CZ,24,FALSE)</f>
        <v>EL/LA CONTRATISTA se obliga a prestar a la ENTIDAD, con plena autonomía técnica y administrativa, servicios profesionales especializados a la Dirección de Talento Humano, orientados a brindar apoyo, asesoría y acompañamiento jurídico en los asuntos relacionados con las relaciones sindicales, las situaciones administrativas y los movimientos de personal de los servidores públicos, en atención de las actuaciones derivadas de la gestión del talento humano, de conformidad con los procesos y procedimientos definidos por el Ministerio y la normatividad vigente que regula la materia.</v>
      </c>
      <c r="N300" s="12">
        <f>VLOOKUP(B300,'[1]EJECUCIÓN 2026'!$D:$CZ,37,FALSE)</f>
        <v>7725000</v>
      </c>
      <c r="O300" s="11">
        <f>VLOOKUP(B300,'[1]EJECUCIÓN 2026'!$D:$CZ,31,FALSE)</f>
        <v>46051</v>
      </c>
      <c r="P300" s="11">
        <f>VLOOKUP(B300,'[1]EJECUCIÓN 2026'!$D:$CZ,32,FALSE)</f>
        <v>46052</v>
      </c>
      <c r="Q300" s="11">
        <f>VLOOKUP(B300,'[1]EJECUCIÓN 2026'!$D:$CZ,33,FALSE)</f>
        <v>46232</v>
      </c>
      <c r="R300" s="10" t="str">
        <f>VLOOKUP(B300,'[1]EJECUCIÓN 2026'!$D:$CZ,95,FALSE)</f>
        <v>En Ejecucion</v>
      </c>
      <c r="S300" s="13" t="str">
        <f>VLOOKUP(B300,'[1]EJECUCIÓN 2026'!$D:$CZ,94,FALSE)</f>
        <v>https://community.secop.gov.co/Public/Tendering/OpportunityDetail/Index?noticeUID=CO1.NTC.9866268&amp;isFromPublicArea=True&amp;isModal=true&amp;asPopupView=true</v>
      </c>
    </row>
    <row r="301" spans="2:19" ht="72" x14ac:dyDescent="0.2">
      <c r="B301" s="8" t="s">
        <v>314</v>
      </c>
      <c r="C301" s="17" t="str">
        <f>VLOOKUP(B301,'[1]EJECUCIÓN 2026'!$D:$CZ,3,FALSE)</f>
        <v>Contrato de Prestacion De Servicios Profesionales</v>
      </c>
      <c r="D301" s="9" t="str">
        <f>VLOOKUP(B301,'[1]EJECUCIÓN 2026'!$D:$CZ,5,FALSE)</f>
        <v>YISED MARTINEZ CASTAÑO</v>
      </c>
      <c r="E301" s="10" t="str">
        <f>VLOOKUP(B301,'[1]EJECUCIÓN 2026'!$D:$CZ,18,FALSE)</f>
        <v>COLOMBIA</v>
      </c>
      <c r="F301" s="10" t="str">
        <f>VLOOKUP(B301,'[1]EJECUCIÓN 2026'!$D:$CZ,17,FALSE)</f>
        <v>CALI</v>
      </c>
      <c r="G301" s="10" t="str">
        <f>VLOOKUP(B301,'[1]EJECUCIÓN 2026'!$D:$CZ,15,FALSE)</f>
        <v>LICENCIADO (A) EN LENGUA CASTELLANA</v>
      </c>
      <c r="H301" s="10" t="s">
        <v>339</v>
      </c>
      <c r="I301" s="10" t="str">
        <f>VLOOKUP(B301,'[1]EJECUCIÓN 2026'!$D:$CZ,27,FALSE)</f>
        <v>Dirección de Talento Humano</v>
      </c>
      <c r="J301" s="15" t="s">
        <v>13</v>
      </c>
      <c r="K301" s="20">
        <v>6016258480</v>
      </c>
      <c r="L301" s="10" t="str">
        <f>VLOOKUP(B301,'[1]EJECUCIÓN 2026'!$D:$CZ,23,FALSE)</f>
        <v>Titulo profesional + titulo especializacion de 0 meses de experiencia profesional a 22 meses de experiencia profesional (Resolución 861 de 2025)</v>
      </c>
      <c r="M301" s="16" t="str">
        <f>VLOOKUP(B301,'[1]EJECUCIÓN 2026'!$D:$CZ,24,FALSE)</f>
        <v>El/La CONTRATISTA se obliga a prestar a la ENTIDAD, con plena autonomía, técnica y administrativa los servicios profesionales especializados para apoyar el proceso del sistema de gestión de calidad, lineamientos MIPG, desarrollo de planes, así como el apoyo técnico a los procesos de carrera administrativa de la Dirección de Talento Humano.</v>
      </c>
      <c r="N301" s="12">
        <f>VLOOKUP(B301,'[1]EJECUCIÓN 2026'!$D:$CZ,37,FALSE)</f>
        <v>5834950</v>
      </c>
      <c r="O301" s="11">
        <f>VLOOKUP(B301,'[1]EJECUCIÓN 2026'!$D:$CZ,31,FALSE)</f>
        <v>46051</v>
      </c>
      <c r="P301" s="11">
        <f>VLOOKUP(B301,'[1]EJECUCIÓN 2026'!$D:$CZ,32,FALSE)</f>
        <v>46051</v>
      </c>
      <c r="Q301" s="11">
        <f>VLOOKUP(B301,'[1]EJECUCIÓN 2026'!$D:$CZ,33,FALSE)</f>
        <v>46231</v>
      </c>
      <c r="R301" s="10" t="str">
        <f>VLOOKUP(B301,'[1]EJECUCIÓN 2026'!$D:$CZ,95,FALSE)</f>
        <v>En Ejecucion</v>
      </c>
      <c r="S301" s="13" t="str">
        <f>VLOOKUP(B301,'[1]EJECUCIÓN 2026'!$D:$CZ,94,FALSE)</f>
        <v>https://community.secop.gov.co/Public/Tendering/OpportunityDetail/Index?noticeUID=CO1.NTC.9875656&amp;isFromPublicArea=True&amp;isModal=true&amp;asPopupView=true</v>
      </c>
    </row>
    <row r="302" spans="2:19" ht="84" x14ac:dyDescent="0.2">
      <c r="B302" s="8" t="s">
        <v>315</v>
      </c>
      <c r="C302" s="17" t="str">
        <f>VLOOKUP(B302,'[1]EJECUCIÓN 2026'!$D:$CZ,3,FALSE)</f>
        <v>Contrato de Prestacion De Servicios Profesionales</v>
      </c>
      <c r="D302" s="9" t="str">
        <f>VLOOKUP(B302,'[1]EJECUCIÓN 2026'!$D:$CZ,5,FALSE)</f>
        <v>ANGELA MARIA CASTAÑEDA CAÑON</v>
      </c>
      <c r="E302" s="10" t="str">
        <f>VLOOKUP(B302,'[1]EJECUCIÓN 2026'!$D:$CZ,18,FALSE)</f>
        <v>COLOMBIA</v>
      </c>
      <c r="F302" s="10" t="str">
        <f>VLOOKUP(B302,'[1]EJECUCIÓN 2026'!$D:$CZ,17,FALSE)</f>
        <v>IBAGUE</v>
      </c>
      <c r="G302" s="10" t="str">
        <f>VLOOKUP(B302,'[1]EJECUCIÓN 2026'!$D:$CZ,15,FALSE)</f>
        <v>CONTADOR PUBLICO</v>
      </c>
      <c r="H302" s="10" t="s">
        <v>339</v>
      </c>
      <c r="I302" s="10" t="str">
        <f>VLOOKUP(B302,'[1]EJECUCIÓN 2026'!$D:$CZ,27,FALSE)</f>
        <v>Dirección Administrativa y Financiera</v>
      </c>
      <c r="J302" s="15" t="s">
        <v>13</v>
      </c>
      <c r="K302" s="20">
        <v>6016258480</v>
      </c>
      <c r="L302" s="10" t="str">
        <f>VLOOKUP(B302,'[1]EJECUCIÓN 2026'!$D:$CZ,23,FALSE)</f>
        <v>Titulo profesional + titulo especializacion de 22 meses de experiencia profesional a 32 meses de experiencia profesional (Resolución 861 de 2025)</v>
      </c>
      <c r="M302" s="16" t="str">
        <f>VLOOKUP(B302,'[1]EJECUCIÓN 2026'!$D:$CZ,24,FALSE)</f>
        <v>El/La CONTRATISTA se obliga a prestar los servicios profesionales especializados a la Dirección Administrativa y Financiera - GITAFyP con plena autonomía técnica y administrativa por sus propios medios, en las actividades relacionadas con la revisión, verificación, conciliación y registro de los hechos económicos que afectan la Contabilidad de la entidad; así como en la elaboración, publicación y transmisión de los Estados Financieros y los reportes contables.</v>
      </c>
      <c r="N302" s="12">
        <f>VLOOKUP(B302,'[1]EJECUCIÓN 2026'!$D:$CZ,37,FALSE)</f>
        <v>7000000</v>
      </c>
      <c r="O302" s="11">
        <f>VLOOKUP(B302,'[1]EJECUCIÓN 2026'!$D:$CZ,31,FALSE)</f>
        <v>46051</v>
      </c>
      <c r="P302" s="11">
        <f>VLOOKUP(B302,'[1]EJECUCIÓN 2026'!$D:$CZ,32,FALSE)</f>
        <v>46052</v>
      </c>
      <c r="Q302" s="11">
        <f>VLOOKUP(B302,'[1]EJECUCIÓN 2026'!$D:$CZ,33,FALSE)</f>
        <v>46232</v>
      </c>
      <c r="R302" s="10" t="str">
        <f>VLOOKUP(B302,'[1]EJECUCIÓN 2026'!$D:$CZ,95,FALSE)</f>
        <v>En Ejecucion</v>
      </c>
      <c r="S302" s="13" t="str">
        <f>VLOOKUP(B302,'[1]EJECUCIÓN 2026'!$D:$CZ,94,FALSE)</f>
        <v>https://community.secop.gov.co/Public/Tendering/OpportunityDetail/Index?noticeUID=CO1.NTC.9877932&amp;isFromPublicArea=True&amp;isModal=true&amp;asPopupView=true</v>
      </c>
    </row>
    <row r="303" spans="2:19" ht="144" x14ac:dyDescent="0.2">
      <c r="B303" s="8" t="s">
        <v>316</v>
      </c>
      <c r="C303" s="17" t="str">
        <f>VLOOKUP(B303,'[1]EJECUCIÓN 2026'!$D:$CZ,3,FALSE)</f>
        <v>Contrato de Prestacion De Servicios Profesionales</v>
      </c>
      <c r="D303" s="9" t="str">
        <f>VLOOKUP(B303,'[1]EJECUCIÓN 2026'!$D:$CZ,5,FALSE)</f>
        <v>MARTHA MILENA CORDOBA PUMALPA
CEDIDO A: 
LISETH ANDREA SALAS CARVAJAL</v>
      </c>
      <c r="E303" s="10" t="str">
        <f>VLOOKUP(B303,'[1]EJECUCIÓN 2026'!$D:$CZ,18,FALSE)</f>
        <v>COLOMBIA</v>
      </c>
      <c r="F303" s="10" t="str">
        <f>VLOOKUP(B303,'[1]EJECUCIÓN 2026'!$D:$CZ,17,FALSE)</f>
        <v>ALPUJARRA</v>
      </c>
      <c r="G303" s="10" t="str">
        <f>VLOOKUP(B303,'[1]EJECUCIÓN 2026'!$D:$CZ,15,FALSE)</f>
        <v>POLITOLOGO</v>
      </c>
      <c r="H303" s="10" t="s">
        <v>339</v>
      </c>
      <c r="I303" s="10" t="str">
        <f>VLOOKUP(B303,'[1]EJECUCIÓN 2026'!$D:$CZ,27,FALSE)</f>
        <v>Dirección de Talento Humano</v>
      </c>
      <c r="J303" s="15" t="s">
        <v>13</v>
      </c>
      <c r="K303" s="20">
        <v>6016258480</v>
      </c>
      <c r="L303" s="10" t="str">
        <f>VLOOKUP(B303,'[1]EJECUCIÓN 2026'!$D:$CZ,23,FALSE)</f>
        <v>Titulo profesional + titulo especializacion de 22 meses de experiencia profesional a 32 meses de experiencia profesional (Resolución 861 de 2025)</v>
      </c>
      <c r="M303" s="16" t="str">
        <f>VLOOKUP(B303,'[1]EJECUCIÓN 2026'!$D:$CZ,24,FALSE)</f>
        <v>El/La CONTRATISTA se obliga a prestar a la ENTIDAD, con plena autonomía técnica y administrativa, servicios profesionales especializados en el apoyo transversal a la Dirección de Talento Humano, orientados al fortalecimiento del sistema de gestión de calidad, la implementación de los lineamientos del Modelo Integrado de Planeación y Gestión - MIPG, el desarrollo, seguimiento y mejora de planes, programas y procesos, así como al acompañamiento de los procesos de administración de personal, carrera administrativa y demás actuaciones propias
de la gestión integral del Talento Humano, de conformidad con los procedimientos definidos por la Entidad y la
normativa vigente.</v>
      </c>
      <c r="N303" s="12">
        <f>VLOOKUP(B303,'[1]EJECUCIÓN 2026'!$D:$CZ,37,FALSE)</f>
        <v>7725000</v>
      </c>
      <c r="O303" s="11">
        <f>VLOOKUP(B303,'[1]EJECUCIÓN 2026'!$D:$CZ,31,FALSE)</f>
        <v>46051</v>
      </c>
      <c r="P303" s="11">
        <f>VLOOKUP(B303,'[1]EJECUCIÓN 2026'!$D:$CZ,32,FALSE)</f>
        <v>46052</v>
      </c>
      <c r="Q303" s="11">
        <f>VLOOKUP(B303,'[1]EJECUCIÓN 2026'!$D:$CZ,33,FALSE)</f>
        <v>46232</v>
      </c>
      <c r="R303" s="10" t="str">
        <f>VLOOKUP(B303,'[1]EJECUCIÓN 2026'!$D:$CZ,95,FALSE)</f>
        <v>En Ejecucion</v>
      </c>
      <c r="S303" s="13" t="str">
        <f>VLOOKUP(B303,'[1]EJECUCIÓN 2026'!$D:$CZ,94,FALSE)</f>
        <v>https://community.secop.gov.co/Public/Tendering/OpportunityDetail/Index?noticeUID=CO1.NTC.9878512&amp;isFromPublicArea=True&amp;isModal=true&amp;asPopupView=true</v>
      </c>
    </row>
    <row r="304" spans="2:19" ht="96" x14ac:dyDescent="0.2">
      <c r="B304" s="8" t="s">
        <v>317</v>
      </c>
      <c r="C304" s="17" t="str">
        <f>VLOOKUP(B304,'[1]EJECUCIÓN 2026'!$D:$CZ,3,FALSE)</f>
        <v>Contrato de Prestacion De Servicios De Apoyo a La Gestion</v>
      </c>
      <c r="D304" s="9" t="str">
        <f>VLOOKUP(B304,'[1]EJECUCIÓN 2026'!$D:$CZ,5,FALSE)</f>
        <v>NELSON ALEXANDER CASTRO CARRANZA</v>
      </c>
      <c r="E304" s="10" t="str">
        <f>VLOOKUP(B304,'[1]EJECUCIÓN 2026'!$D:$CZ,18,FALSE)</f>
        <v>COLOMBIA</v>
      </c>
      <c r="F304" s="10" t="str">
        <f>VLOOKUP(B304,'[1]EJECUCIÓN 2026'!$D:$CZ,17,FALSE)</f>
        <v>BELEN</v>
      </c>
      <c r="G304" s="10" t="str">
        <f>VLOOKUP(B304,'[1]EJECUCIÓN 2026'!$D:$CZ,15,FALSE)</f>
        <v>TECNOLOGO EN GESTION DE SEGURIDAD EN REDES DE COMPUTADORES</v>
      </c>
      <c r="H304" s="10" t="s">
        <v>339</v>
      </c>
      <c r="I304" s="10" t="str">
        <f>VLOOKUP(B304,'[1]EJECUCIÓN 2026'!$D:$CZ,27,FALSE)</f>
        <v>Oficina de Tecnologías y Sistemas de Información</v>
      </c>
      <c r="J304" s="15" t="s">
        <v>13</v>
      </c>
      <c r="K304" s="20">
        <v>6016258480</v>
      </c>
      <c r="L304" s="10" t="str">
        <f>VLOOKUP(B304,'[1]EJECUCIÓN 2026'!$D:$CZ,23,FALSE)</f>
        <v>Titulo de tecnologo de 13 o mas meses de experiencia laboral (tecnico o tecnologo) o 36 meses de experiencia laboral relacionada (bachiller) (Resolución 861 de 2025)</v>
      </c>
      <c r="M304" s="16" t="str">
        <f>VLOOKUP(B304,'[1]EJECUCIÓN 2026'!$D:$CZ,24,FALSE)</f>
        <v>EL CONTRATISTA se compromete a prestar a la Entidad con plena autonomía técnica y administrativa los servicios de apoyo a la gestión para la atención, diagnóstico y resolución de incidentes y requerimientos de los usuarios institucionales relacionados con servicios de tecnología de la información, asegurando la atención oportuna, el registro adecuado y el cumplimiento de los niveles de servicio establecidos, conforme a los lineamientos del Ministerio de Ciencia, Tecnología e Innovación.</v>
      </c>
      <c r="N304" s="12">
        <f>VLOOKUP(B304,'[1]EJECUCIÓN 2026'!$D:$CZ,37,FALSE)</f>
        <v>3391629</v>
      </c>
      <c r="O304" s="11">
        <f>VLOOKUP(B304,'[1]EJECUCIÓN 2026'!$D:$CZ,31,FALSE)</f>
        <v>46051</v>
      </c>
      <c r="P304" s="11">
        <f>VLOOKUP(B304,'[1]EJECUCIÓN 2026'!$D:$CZ,32,FALSE)</f>
        <v>46055</v>
      </c>
      <c r="Q304" s="11">
        <f>VLOOKUP(B304,'[1]EJECUCIÓN 2026'!$D:$CZ,33,FALSE)</f>
        <v>46235</v>
      </c>
      <c r="R304" s="10" t="str">
        <f>VLOOKUP(B304,'[1]EJECUCIÓN 2026'!$D:$CZ,95,FALSE)</f>
        <v>En Ejecucion</v>
      </c>
      <c r="S304" s="13" t="str">
        <f>VLOOKUP(B304,'[1]EJECUCIÓN 2026'!$D:$CZ,94,FALSE)</f>
        <v>https://community.secop.gov.co/Public/Tendering/OpportunityDetail/Index?noticeUID=CO1.NTC.9878641&amp;isFromPublicArea=True&amp;isModal=true&amp;asPopupView=true</v>
      </c>
    </row>
    <row r="305" spans="2:19" ht="60" x14ac:dyDescent="0.2">
      <c r="B305" s="8" t="s">
        <v>318</v>
      </c>
      <c r="C305" s="17" t="str">
        <f>VLOOKUP(B305,'[1]EJECUCIÓN 2026'!$D:$CZ,3,FALSE)</f>
        <v>Contrato de Prestacion De Servicios Profesionales</v>
      </c>
      <c r="D305" s="9" t="str">
        <f>VLOOKUP(B305,'[1]EJECUCIÓN 2026'!$D:$CZ,5,FALSE)</f>
        <v>LUZ ADRIANA REMOLINA LEON
CEDIDO A:
BIBIANA CATHERINE VARGAS</v>
      </c>
      <c r="E305" s="10" t="str">
        <f>VLOOKUP(B305,'[1]EJECUCIÓN 2026'!$D:$CZ,18,FALSE)</f>
        <v>COLOMBIA</v>
      </c>
      <c r="F305" s="10" t="str">
        <f>VLOOKUP(B305,'[1]EJECUCIÓN 2026'!$D:$CZ,17,FALSE)</f>
        <v>BOGOTA D.C.</v>
      </c>
      <c r="G305" s="10" t="str">
        <f>VLOOKUP(B305,'[1]EJECUCIÓN 2026'!$D:$CZ,15,FALSE)</f>
        <v xml:space="preserve">PSICOLOGO </v>
      </c>
      <c r="H305" s="10" t="s">
        <v>339</v>
      </c>
      <c r="I305" s="10" t="str">
        <f>VLOOKUP(B305,'[1]EJECUCIÓN 2026'!$D:$CZ,27,FALSE)</f>
        <v>Dirección de Talento Humano</v>
      </c>
      <c r="J305" s="15" t="s">
        <v>13</v>
      </c>
      <c r="K305" s="20">
        <v>6016258480</v>
      </c>
      <c r="L305" s="10" t="str">
        <f>VLOOKUP(B305,'[1]EJECUCIÓN 2026'!$D:$CZ,23,FALSE)</f>
        <v>Titulo profesional + titulo especializacion de 22 meses de experiencia profesional a 32 meses de experiencia profesional (Resolución 861 de 2025)</v>
      </c>
      <c r="M305" s="16" t="str">
        <f>VLOOKUP(B305,'[1]EJECUCIÓN 2026'!$D:$CZ,24,FALSE)</f>
        <v>El /La CONTRATISTA se obliga a prestar a la ENTIDAD, con plena autonomía, técnica y administrativa los servicios profesionales especializados para gestionar las actividades, orientadas a la planeación, ejecución y seguimiento de estrategias para el fortalecimiento del capital humano de la entidad.</v>
      </c>
      <c r="N305" s="12">
        <f>VLOOKUP(B305,'[1]EJECUCIÓN 2026'!$D:$CZ,37,FALSE)</f>
        <v>8500000</v>
      </c>
      <c r="O305" s="11">
        <f>VLOOKUP(B305,'[1]EJECUCIÓN 2026'!$D:$CZ,31,FALSE)</f>
        <v>46051</v>
      </c>
      <c r="P305" s="11">
        <f>VLOOKUP(B305,'[1]EJECUCIÓN 2026'!$D:$CZ,32,FALSE)</f>
        <v>46052</v>
      </c>
      <c r="Q305" s="11">
        <f>VLOOKUP(B305,'[1]EJECUCIÓN 2026'!$D:$CZ,33,FALSE)</f>
        <v>46232</v>
      </c>
      <c r="R305" s="10" t="str">
        <f>VLOOKUP(B305,'[1]EJECUCIÓN 2026'!$D:$CZ,95,FALSE)</f>
        <v>En Ejecucion</v>
      </c>
      <c r="S305" s="13" t="str">
        <f>VLOOKUP(B305,'[1]EJECUCIÓN 2026'!$D:$CZ,94,FALSE)</f>
        <v>https://community.secop.gov.co/Public/Tendering/OpportunityDetail/Index?noticeUID=CO1.NTC.9878071&amp;isFromPublicArea=True&amp;isModal=true&amp;asPopupView=true</v>
      </c>
    </row>
    <row r="306" spans="2:19" ht="96" x14ac:dyDescent="0.2">
      <c r="B306" s="8" t="s">
        <v>319</v>
      </c>
      <c r="C306" s="17" t="str">
        <f>VLOOKUP(B306,'[1]EJECUCIÓN 2026'!$D:$CZ,3,FALSE)</f>
        <v>Contrato de Prestacion De Servicios De Apoyo a La Gestion</v>
      </c>
      <c r="D306" s="9" t="str">
        <f>VLOOKUP(B306,'[1]EJECUCIÓN 2026'!$D:$CZ,5,FALSE)</f>
        <v>VICTOR ALFONSO MACUALO SUAREZ</v>
      </c>
      <c r="E306" s="10" t="str">
        <f>VLOOKUP(B306,'[1]EJECUCIÓN 2026'!$D:$CZ,18,FALSE)</f>
        <v>COLOMBIA</v>
      </c>
      <c r="F306" s="10" t="str">
        <f>VLOOKUP(B306,'[1]EJECUCIÓN 2026'!$D:$CZ,17,FALSE)</f>
        <v>BOGOTA D.C.</v>
      </c>
      <c r="G306" s="10" t="str">
        <f>VLOOKUP(B306,'[1]EJECUCIÓN 2026'!$D:$CZ,15,FALSE)</f>
        <v>BACHILLER</v>
      </c>
      <c r="H306" s="10" t="s">
        <v>339</v>
      </c>
      <c r="I306" s="10" t="str">
        <f>VLOOKUP(B306,'[1]EJECUCIÓN 2026'!$D:$CZ,27,FALSE)</f>
        <v>Oficina de Tecnologías y Sistemas de Información</v>
      </c>
      <c r="J306" s="15" t="s">
        <v>13</v>
      </c>
      <c r="K306" s="20">
        <v>6016258480</v>
      </c>
      <c r="L306" s="10" t="str">
        <f>VLOOKUP(B306,'[1]EJECUCIÓN 2026'!$D:$CZ,23,FALSE)</f>
        <v>Titulo de tecnico de 0 a 12 meses de experiencia laboral (tecnico o tecnologo) o 24 meses de experiencia laboral relacionada (bachiller) (Resolución 861 de 2025)</v>
      </c>
      <c r="M306" s="16" t="str">
        <f>VLOOKUP(B306,'[1]EJECUCIÓN 2026'!$D:$CZ,24,FALSE)</f>
        <v>EL CONTRATISTA se compromete a prestar a la Entidad con plena autonomía técnica y administrativa los servicios de apoyo a la gestión para la atención, diagnóstico y resolución de incidentes y requerimientos de los usuarios institucionales relacionados con servicios de tecnología de la información, asegurando la atención oportuna, el registro adecuado y el cumplimiento de los niveles de servicio establecidos, conforme a los lineamientos del Ministerio de Ciencia, Tecnología e Innovación.</v>
      </c>
      <c r="N306" s="12">
        <f>VLOOKUP(B306,'[1]EJECUCIÓN 2026'!$D:$CZ,37,FALSE)</f>
        <v>3084144</v>
      </c>
      <c r="O306" s="11">
        <f>VLOOKUP(B306,'[1]EJECUCIÓN 2026'!$D:$CZ,31,FALSE)</f>
        <v>46051</v>
      </c>
      <c r="P306" s="11">
        <f>VLOOKUP(B306,'[1]EJECUCIÓN 2026'!$D:$CZ,32,FALSE)</f>
        <v>46052</v>
      </c>
      <c r="Q306" s="11">
        <f>VLOOKUP(B306,'[1]EJECUCIÓN 2026'!$D:$CZ,33,FALSE)</f>
        <v>46232</v>
      </c>
      <c r="R306" s="10" t="str">
        <f>VLOOKUP(B306,'[1]EJECUCIÓN 2026'!$D:$CZ,95,FALSE)</f>
        <v>En Ejecucion</v>
      </c>
      <c r="S306" s="13" t="str">
        <f>VLOOKUP(B306,'[1]EJECUCIÓN 2026'!$D:$CZ,94,FALSE)</f>
        <v>https://community.secop.gov.co/Public/Tendering/OpportunityDetail/Index?noticeUID=CO1.NTC.9884825&amp;isFromPublicArea=True&amp;isModal=true&amp;asPopupView=true</v>
      </c>
    </row>
    <row r="307" spans="2:19" ht="72" x14ac:dyDescent="0.2">
      <c r="B307" s="8" t="s">
        <v>320</v>
      </c>
      <c r="C307" s="17" t="str">
        <f>VLOOKUP(B307,'[1]EJECUCIÓN 2026'!$D:$CZ,3,FALSE)</f>
        <v>Contrato de Prestacion De Servicios Profesionales</v>
      </c>
      <c r="D307" s="9" t="str">
        <f>VLOOKUP(B307,'[1]EJECUCIÓN 2026'!$D:$CZ,5,FALSE)</f>
        <v>JONATHAN ESTEBAN GORDILLO SANCHEZ</v>
      </c>
      <c r="E307" s="10" t="str">
        <f>VLOOKUP(B307,'[1]EJECUCIÓN 2026'!$D:$CZ,18,FALSE)</f>
        <v>COLOMBIA</v>
      </c>
      <c r="F307" s="10" t="str">
        <f>VLOOKUP(B307,'[1]EJECUCIÓN 2026'!$D:$CZ,17,FALSE)</f>
        <v>BOGOTA D.C.</v>
      </c>
      <c r="G307" s="10" t="str">
        <f>VLOOKUP(B307,'[1]EJECUCIÓN 2026'!$D:$CZ,15,FALSE)</f>
        <v>PROFESIONAL EN CIENCIA DE LA INFORMACION -BIBLIOTECOLOGO(A)</v>
      </c>
      <c r="H307" s="10" t="s">
        <v>339</v>
      </c>
      <c r="I307" s="10" t="str">
        <f>VLOOKUP(B307,'[1]EJECUCIÓN 2026'!$D:$CZ,27,FALSE)</f>
        <v>Dirección de Ciencia</v>
      </c>
      <c r="J307" s="15" t="s">
        <v>13</v>
      </c>
      <c r="K307" s="20">
        <v>6016258480</v>
      </c>
      <c r="L307" s="10" t="str">
        <f>VLOOKUP(B307,'[1]EJECUCIÓN 2026'!$D:$CZ,23,FALSE)</f>
        <v>Titulo profesional + titulo especializacion de 22 meses de experiencia profesional a 32 meses de experiencia profesional (Resolución 861 de 2025)</v>
      </c>
      <c r="M307" s="16" t="str">
        <f>VLOOKUP(B307,'[1]EJECUCIÓN 2026'!$D:$CZ,24,FALSE)</f>
        <v>Prestar a la entidad con plena autonomía técnica y administrativa servicios profesionales especializados a la Dirección de Ciencia para apoyar en el análisis y medición de la producción en Ciencia, Tecnología e Innovación CTeI, mediante la implementación de modelos cienciométricos y bibliométricos alternativos, orientados al fortalecimiento de actores del SNCTeI</v>
      </c>
      <c r="N307" s="12">
        <f>VLOOKUP(B307,'[1]EJECUCIÓN 2026'!$D:$CZ,37,FALSE)</f>
        <v>7956750</v>
      </c>
      <c r="O307" s="11">
        <f>VLOOKUP(B307,'[1]EJECUCIÓN 2026'!$D:$CZ,31,FALSE)</f>
        <v>46051</v>
      </c>
      <c r="P307" s="11">
        <f>VLOOKUP(B307,'[1]EJECUCIÓN 2026'!$D:$CZ,32,FALSE)</f>
        <v>46052</v>
      </c>
      <c r="Q307" s="11">
        <f>VLOOKUP(B307,'[1]EJECUCIÓN 2026'!$D:$CZ,33,FALSE)</f>
        <v>46232</v>
      </c>
      <c r="R307" s="10" t="str">
        <f>VLOOKUP(B307,'[1]EJECUCIÓN 2026'!$D:$CZ,95,FALSE)</f>
        <v>En Ejecucion</v>
      </c>
      <c r="S307" s="13" t="str">
        <f>VLOOKUP(B307,'[1]EJECUCIÓN 2026'!$D:$CZ,94,FALSE)</f>
        <v>https://community.secop.gov.co/Public/Tendering/OpportunityDetail/Index?noticeUID=CO1.NTC.9890211&amp;isFromPublicArea=True&amp;isModal=true&amp;asPopupView=true</v>
      </c>
    </row>
    <row r="308" spans="2:19" ht="72" x14ac:dyDescent="0.2">
      <c r="B308" s="8" t="s">
        <v>321</v>
      </c>
      <c r="C308" s="17" t="str">
        <f>VLOOKUP(B308,'[1]EJECUCIÓN 2026'!$D:$CZ,3,FALSE)</f>
        <v>Contrato de Prestacion De Servicios Profesionales</v>
      </c>
      <c r="D308" s="9" t="str">
        <f>VLOOKUP(B308,'[1]EJECUCIÓN 2026'!$D:$CZ,5,FALSE)</f>
        <v>ANGELA ROCIO CAMACHO GOMEZ</v>
      </c>
      <c r="E308" s="10" t="str">
        <f>VLOOKUP(B308,'[1]EJECUCIÓN 2026'!$D:$CZ,18,FALSE)</f>
        <v>COLOMBIA</v>
      </c>
      <c r="F308" s="10" t="str">
        <f>VLOOKUP(B308,'[1]EJECUCIÓN 2026'!$D:$CZ,17,FALSE)</f>
        <v>DUITAMA</v>
      </c>
      <c r="G308" s="10" t="str">
        <f>VLOOKUP(B308,'[1]EJECUCIÓN 2026'!$D:$CZ,15,FALSE)</f>
        <v>SOCIOLOGO(A)</v>
      </c>
      <c r="H308" s="10" t="s">
        <v>339</v>
      </c>
      <c r="I308" s="10" t="str">
        <f>VLOOKUP(B308,'[1]EJECUCIÓN 2026'!$D:$CZ,27,FALSE)</f>
        <v>Dirección de Ciencia</v>
      </c>
      <c r="J308" s="15" t="s">
        <v>13</v>
      </c>
      <c r="K308" s="20">
        <v>6016258480</v>
      </c>
      <c r="L308" s="10" t="str">
        <f>VLOOKUP(B308,'[1]EJECUCIÓN 2026'!$D:$CZ,23,FALSE)</f>
        <v>Titulo profesional + titulo especializacion de 22 meses de experiencia profesional a 32 meses de experiencia profesional (Resolución 861 de 2025)</v>
      </c>
      <c r="M308" s="16" t="str">
        <f>VLOOKUP(B308,'[1]EJECUCIÓN 2026'!$D:$CZ,24,FALSE)</f>
        <v>Prestar servicios profesionales especializados a la Dirección de Ciencia, con plena autonomía técnica y administrativa, orientados a apoyar la estructuración, gestión y seguimiento de las actividades misionales en Ciencia, Tecnología e Innovación CTeI, en especial en los procesos de planeación estratégica y fortalecimiento institucional, para el cumplimiento de los objetivos de la Dirección.</v>
      </c>
      <c r="N308" s="12">
        <f>VLOOKUP(B308,'[1]EJECUCIÓN 2026'!$D:$CZ,37,FALSE)</f>
        <v>8000000</v>
      </c>
      <c r="O308" s="11">
        <f>VLOOKUP(B308,'[1]EJECUCIÓN 2026'!$D:$CZ,31,FALSE)</f>
        <v>46051</v>
      </c>
      <c r="P308" s="11">
        <f>VLOOKUP(B308,'[1]EJECUCIÓN 2026'!$D:$CZ,32,FALSE)</f>
        <v>46052</v>
      </c>
      <c r="Q308" s="11">
        <f>VLOOKUP(B308,'[1]EJECUCIÓN 2026'!$D:$CZ,33,FALSE)</f>
        <v>46232</v>
      </c>
      <c r="R308" s="10" t="str">
        <f>VLOOKUP(B308,'[1]EJECUCIÓN 2026'!$D:$CZ,95,FALSE)</f>
        <v>En Ejecucion</v>
      </c>
      <c r="S308" s="13" t="str">
        <f>VLOOKUP(B308,'[1]EJECUCIÓN 2026'!$D:$CZ,94,FALSE)</f>
        <v>https://community.secop.gov.co/Public/Tendering/OpportunityDetail/Index?noticeUID=CO1.NTC.9890622&amp;isFromPublicArea=True&amp;isModal=true&amp;asPopupView=true</v>
      </c>
    </row>
    <row r="309" spans="2:19" ht="72" x14ac:dyDescent="0.2">
      <c r="B309" s="8" t="s">
        <v>322</v>
      </c>
      <c r="C309" s="17" t="str">
        <f>VLOOKUP(B309,'[1]EJECUCIÓN 2026'!$D:$CZ,3,FALSE)</f>
        <v>Contrato de Prestacion De Servicios Profesionales</v>
      </c>
      <c r="D309" s="9" t="str">
        <f>VLOOKUP(B309,'[1]EJECUCIÓN 2026'!$D:$CZ,5,FALSE)</f>
        <v>GERSON EDUARDO FONSECA RANGE</v>
      </c>
      <c r="E309" s="10" t="str">
        <f>VLOOKUP(B309,'[1]EJECUCIÓN 2026'!$D:$CZ,18,FALSE)</f>
        <v>COLOMBIA</v>
      </c>
      <c r="F309" s="10" t="str">
        <f>VLOOKUP(B309,'[1]EJECUCIÓN 2026'!$D:$CZ,17,FALSE)</f>
        <v>CUCUTA</v>
      </c>
      <c r="G309" s="10" t="str">
        <f>VLOOKUP(B309,'[1]EJECUCIÓN 2026'!$D:$CZ,15,FALSE)</f>
        <v>CONTADOR PUBLICO</v>
      </c>
      <c r="H309" s="10" t="s">
        <v>339</v>
      </c>
      <c r="I309" s="10" t="str">
        <f>VLOOKUP(B309,'[1]EJECUCIÓN 2026'!$D:$CZ,27,FALSE)</f>
        <v>Dirección de Desarrollo Tecnológico e Innovación</v>
      </c>
      <c r="J309" s="15" t="s">
        <v>13</v>
      </c>
      <c r="K309" s="20">
        <v>6016258480</v>
      </c>
      <c r="L309" s="10" t="str">
        <f>VLOOKUP(B309,'[1]EJECUCIÓN 2026'!$D:$CZ,23,FALSE)</f>
        <v>Titulo profesional de 22 o mas meses de experiencia profesional (Resolución 861 de 2025)</v>
      </c>
      <c r="M309" s="16" t="str">
        <f>VLOOKUP(B309,'[1]EJECUCIÓN 2026'!$D:$CZ,24,FALSE)</f>
        <v>El CONTRATISTA se obliga a prestar a la ENTIDAD, con plena autonomía técnica y administrativa, servicios profesionales orientados a brindar apoyo técnico, operativo y administrativo en los procesos de apertura, cierre y seguimiento de las convocatorias que se desarrollen en el marco del instrumento de Beneficios Tributarios de la Dirección de Desarrollo Tecnológico e Innovación del Ministerio.</v>
      </c>
      <c r="N309" s="12">
        <f>VLOOKUP(B309,'[1]EJECUCIÓN 2026'!$D:$CZ,37,FALSE)</f>
        <v>5000000</v>
      </c>
      <c r="O309" s="11">
        <f>VLOOKUP(B309,'[1]EJECUCIÓN 2026'!$D:$CZ,31,FALSE)</f>
        <v>46051</v>
      </c>
      <c r="P309" s="11">
        <f>VLOOKUP(B309,'[1]EJECUCIÓN 2026'!$D:$CZ,32,FALSE)</f>
        <v>46052</v>
      </c>
      <c r="Q309" s="11">
        <f>VLOOKUP(B309,'[1]EJECUCIÓN 2026'!$D:$CZ,33,FALSE)</f>
        <v>46232</v>
      </c>
      <c r="R309" s="10" t="str">
        <f>VLOOKUP(B309,'[1]EJECUCIÓN 2026'!$D:$CZ,95,FALSE)</f>
        <v>En Ejecucion</v>
      </c>
      <c r="S309" s="13" t="str">
        <f>VLOOKUP(B309,'[1]EJECUCIÓN 2026'!$D:$CZ,94,FALSE)</f>
        <v>https://community.secop.gov.co/Public/Tendering/OpportunityDetail/Index?noticeUID=CO1.NTC.9895253&amp;isFromPublicArea=True&amp;isModal=true&amp;asPopupView=true</v>
      </c>
    </row>
    <row r="310" spans="2:19" ht="84" x14ac:dyDescent="0.2">
      <c r="B310" s="8" t="s">
        <v>323</v>
      </c>
      <c r="C310" s="17" t="str">
        <f>VLOOKUP(B310,'[1]EJECUCIÓN 2026'!$D:$CZ,3,FALSE)</f>
        <v>Contrato de Prestacion De Servicios Profesionales</v>
      </c>
      <c r="D310" s="9" t="str">
        <f>VLOOKUP(B310,'[1]EJECUCIÓN 2026'!$D:$CZ,5,FALSE)</f>
        <v xml:space="preserve"> DANIEL ANDRES MONDRAGON DAZA</v>
      </c>
      <c r="E310" s="10" t="str">
        <f>VLOOKUP(B310,'[1]EJECUCIÓN 2026'!$D:$CZ,18,FALSE)</f>
        <v>COLOMBIA</v>
      </c>
      <c r="F310" s="10" t="str">
        <f>VLOOKUP(B310,'[1]EJECUCIÓN 2026'!$D:$CZ,17,FALSE)</f>
        <v>BOGOTA D.C.</v>
      </c>
      <c r="G310" s="10" t="str">
        <f>VLOOKUP(B310,'[1]EJECUCIÓN 2026'!$D:$CZ,15,FALSE)</f>
        <v>COMUNICADOR SOCIAL Y PERIODISTA</v>
      </c>
      <c r="H310" s="10" t="s">
        <v>339</v>
      </c>
      <c r="I310" s="10" t="str">
        <f>VLOOKUP(B310,'[1]EJECUCIÓN 2026'!$D:$CZ,27,FALSE)</f>
        <v>Oficina Asesora de Comunicaciones</v>
      </c>
      <c r="J310" s="15" t="s">
        <v>13</v>
      </c>
      <c r="K310" s="20">
        <v>6016258480</v>
      </c>
      <c r="L310" s="10" t="str">
        <f>VLOOKUP(B310,'[1]EJECUCIÓN 2026'!$D:$CZ,23,FALSE)</f>
        <v>Titulo profesional + titulo especializacion de 0 meses de experiencia profesional a 22 meses de experiencia profesional (Resolución 861 de 2025)</v>
      </c>
      <c r="M310" s="16" t="str">
        <f>VLOOKUP(B310,'[1]EJECUCIÓN 2026'!$D:$CZ,24,FALSE)</f>
        <v>El CONTRATISTA se obliga a prestar a la ENTIDAD, con plena autonomía técnica y administrativa, los servicios profesionales especializados de apoyo a la Oficina Asesora de Comunicaciones, con el fin de fortalecer y optimizar la estrategia de comunicación digital y la gestión de la presencia institucional en redes sociales, de conformidad con las funciones, procesos y procedimientos establecidos por el Ministerio.</v>
      </c>
      <c r="N310" s="12">
        <f>VLOOKUP(B310,'[1]EJECUCIÓN 2026'!$D:$CZ,37,FALSE)</f>
        <v>6000000</v>
      </c>
      <c r="O310" s="11">
        <f>VLOOKUP(B310,'[1]EJECUCIÓN 2026'!$D:$CZ,31,FALSE)</f>
        <v>46051</v>
      </c>
      <c r="P310" s="11">
        <f>VLOOKUP(B310,'[1]EJECUCIÓN 2026'!$D:$CZ,32,FALSE)</f>
        <v>46052</v>
      </c>
      <c r="Q310" s="11">
        <f>VLOOKUP(B310,'[1]EJECUCIÓN 2026'!$D:$CZ,33,FALSE)</f>
        <v>46232</v>
      </c>
      <c r="R310" s="10" t="str">
        <f>VLOOKUP(B310,'[1]EJECUCIÓN 2026'!$D:$CZ,95,FALSE)</f>
        <v>En Ejecucion</v>
      </c>
      <c r="S310" s="13" t="str">
        <f>VLOOKUP(B310,'[1]EJECUCIÓN 2026'!$D:$CZ,94,FALSE)</f>
        <v>https://community.secop.gov.co/Public/Tendering/OpportunityDetail/Index?noticeUID=CO1.NTC.9888102&amp;isFromPublicArea=True&amp;isModal=true&amp;asPopupView=true</v>
      </c>
    </row>
    <row r="311" spans="2:19" ht="96" x14ac:dyDescent="0.2">
      <c r="B311" s="8" t="s">
        <v>324</v>
      </c>
      <c r="C311" s="17" t="str">
        <f>VLOOKUP(B311,'[1]EJECUCIÓN 2026'!$D:$CZ,3,FALSE)</f>
        <v>Contrato de Prestacion De Servicios Profesionales</v>
      </c>
      <c r="D311" s="9" t="str">
        <f>VLOOKUP(B311,'[1]EJECUCIÓN 2026'!$D:$CZ,5,FALSE)</f>
        <v xml:space="preserve"> SEBASTIAN CHINGATE SANCHEZ</v>
      </c>
      <c r="E311" s="10" t="str">
        <f>VLOOKUP(B311,'[1]EJECUCIÓN 2026'!$D:$CZ,18,FALSE)</f>
        <v>COLOMBIA</v>
      </c>
      <c r="F311" s="10" t="str">
        <f>VLOOKUP(B311,'[1]EJECUCIÓN 2026'!$D:$CZ,17,FALSE)</f>
        <v>BOGOTA D.C.</v>
      </c>
      <c r="G311" s="10" t="str">
        <f>VLOOKUP(B311,'[1]EJECUCIÓN 2026'!$D:$CZ,15,FALSE)</f>
        <v>COMUNICADOR SOCIAL</v>
      </c>
      <c r="H311" s="10" t="s">
        <v>339</v>
      </c>
      <c r="I311" s="10" t="str">
        <f>VLOOKUP(B311,'[1]EJECUCIÓN 2026'!$D:$CZ,27,FALSE)</f>
        <v>Oficina Asesora de Comunicaciones</v>
      </c>
      <c r="J311" s="15" t="s">
        <v>13</v>
      </c>
      <c r="K311" s="20">
        <v>6016258480</v>
      </c>
      <c r="L311" s="10" t="str">
        <f>VLOOKUP(B311,'[1]EJECUCIÓN 2026'!$D:$CZ,23,FALSE)</f>
        <v>Titulo profesional + titulo especializacion de 0 meses de experiencia profesional a 22 meses de experiencia profesional (Resolución 861 de 2025)</v>
      </c>
      <c r="M311" s="16" t="str">
        <f>VLOOKUP(B311,'[1]EJECUCIÓN 2026'!$D:$CZ,24,FALSE)</f>
        <v>El CONTRATISTA se obliga a prestar a la ENTIDAD, con plena autonomía, técnica y administrativa, los servicios profesionales especializados a la Oficina Asesora de Comunicaciones del Ministerio de Ciencia Tecnología e Innovación, para la generación, edición, revisión y seguimiento de los contenidos de comunicación así como la organización y ejecución de ruedas de prensa y contactos con medios, en el marco de la estrategia de comunicación interna y externa de la entidad.</v>
      </c>
      <c r="N311" s="12">
        <f>VLOOKUP(B311,'[1]EJECUCIÓN 2026'!$D:$CZ,37,FALSE)</f>
        <v>6500000</v>
      </c>
      <c r="O311" s="11">
        <f>VLOOKUP(B311,'[1]EJECUCIÓN 2026'!$D:$CZ,31,FALSE)</f>
        <v>46051</v>
      </c>
      <c r="P311" s="11">
        <f>VLOOKUP(B311,'[1]EJECUCIÓN 2026'!$D:$CZ,32,FALSE)</f>
        <v>46052</v>
      </c>
      <c r="Q311" s="11">
        <f>VLOOKUP(B311,'[1]EJECUCIÓN 2026'!$D:$CZ,33,FALSE)</f>
        <v>46232</v>
      </c>
      <c r="R311" s="10" t="str">
        <f>VLOOKUP(B311,'[1]EJECUCIÓN 2026'!$D:$CZ,95,FALSE)</f>
        <v>En Ejecucion</v>
      </c>
      <c r="S311" s="13" t="str">
        <f>VLOOKUP(B311,'[1]EJECUCIÓN 2026'!$D:$CZ,94,FALSE)</f>
        <v>https://community.secop.gov.co/Public/Tendering/OpportunityDetail/Index?noticeUID=CO1.NTC.9888616&amp;isFromPublicArea=True&amp;isModal=true&amp;asPopupView=true</v>
      </c>
    </row>
    <row r="312" spans="2:19" ht="84" x14ac:dyDescent="0.2">
      <c r="B312" s="8" t="s">
        <v>325</v>
      </c>
      <c r="C312" s="17" t="str">
        <f>VLOOKUP(B312,'[1]EJECUCIÓN 2026'!$D:$CZ,3,FALSE)</f>
        <v>Contrato de Prestacion De Servicios Profesionales</v>
      </c>
      <c r="D312" s="9" t="str">
        <f>VLOOKUP(B312,'[1]EJECUCIÓN 2026'!$D:$CZ,5,FALSE)</f>
        <v>JESUS LEANDRO TARAZONA MONCADA</v>
      </c>
      <c r="E312" s="10" t="str">
        <f>VLOOKUP(B312,'[1]EJECUCIÓN 2026'!$D:$CZ,18,FALSE)</f>
        <v>COLOMBIA</v>
      </c>
      <c r="F312" s="10" t="str">
        <f>VLOOKUP(B312,'[1]EJECUCIÓN 2026'!$D:$CZ,17,FALSE)</f>
        <v>SAN JOSE DE CUCUTA</v>
      </c>
      <c r="G312" s="10" t="str">
        <f>VLOOKUP(B312,'[1]EJECUCIÓN 2026'!$D:$CZ,15,FALSE)</f>
        <v>ABOGADO</v>
      </c>
      <c r="H312" s="10" t="s">
        <v>339</v>
      </c>
      <c r="I312" s="10" t="str">
        <f>VLOOKUP(B312,'[1]EJECUCIÓN 2026'!$D:$CZ,27,FALSE)</f>
        <v>Dirección de Capacidades y Apropiación del Conocimiento</v>
      </c>
      <c r="J312" s="15" t="s">
        <v>13</v>
      </c>
      <c r="K312" s="20">
        <v>6016258480</v>
      </c>
      <c r="L312" s="10" t="str">
        <f>VLOOKUP(B312,'[1]EJECUCIÓN 2026'!$D:$CZ,23,FALSE)</f>
        <v>Titulo profesional + titulo especializacion de 22 meses de experiencia profesional a 32 meses de experiencia profesional (Resolución 861 de 2025)</v>
      </c>
      <c r="M312" s="16" t="str">
        <f>VLOOKUP(B312,'[1]EJECUCIÓN 2026'!$D:$CZ,24,FALSE)</f>
        <v>El CONTRATISTA se obliga a prestar a LA ENTIDAD, con plena autonomía técnica y administrativa, los servicios profesionales especializados a la Dirección de Capacidades y Apropiación del Conocimiento, para apoyar el componente social en la implementación y seguimiento de los compromisos derivados de la Política Pública de Apropiación Social del Conocimiento, en el marco de la Ciencia, Tecnología e Innovación.</v>
      </c>
      <c r="N312" s="12">
        <f>VLOOKUP(B312,'[1]EJECUCIÓN 2026'!$D:$CZ,37,FALSE)</f>
        <v>8000000</v>
      </c>
      <c r="O312" s="11">
        <f>VLOOKUP(B312,'[1]EJECUCIÓN 2026'!$D:$CZ,31,FALSE)</f>
        <v>46051</v>
      </c>
      <c r="P312" s="11">
        <f>VLOOKUP(B312,'[1]EJECUCIÓN 2026'!$D:$CZ,32,FALSE)</f>
        <v>46052</v>
      </c>
      <c r="Q312" s="11">
        <f>VLOOKUP(B312,'[1]EJECUCIÓN 2026'!$D:$CZ,33,FALSE)</f>
        <v>46232</v>
      </c>
      <c r="R312" s="10" t="str">
        <f>VLOOKUP(B312,'[1]EJECUCIÓN 2026'!$D:$CZ,95,FALSE)</f>
        <v>En Ejecucion</v>
      </c>
      <c r="S312" s="13" t="str">
        <f>VLOOKUP(B312,'[1]EJECUCIÓN 2026'!$D:$CZ,94,FALSE)</f>
        <v>https://community.secop.gov.co/Public/Tendering/OpportunityDetail/Index?noticeUID=CO1.NTC.9896097&amp;isFromPublicArea=True&amp;isModal=true&amp;asPopupView=true</v>
      </c>
    </row>
    <row r="313" spans="2:19" ht="72" x14ac:dyDescent="0.2">
      <c r="B313" s="8" t="s">
        <v>326</v>
      </c>
      <c r="C313" s="17" t="str">
        <f>VLOOKUP(B313,'[1]EJECUCIÓN 2026'!$D:$CZ,3,FALSE)</f>
        <v>Contrato de Prestacion De Servicios De Apoyo a La Gestion</v>
      </c>
      <c r="D313" s="9" t="str">
        <f>VLOOKUP(B313,'[1]EJECUCIÓN 2026'!$D:$CZ,5,FALSE)</f>
        <v xml:space="preserve">JUAN FELIPE MORENO DORADO </v>
      </c>
      <c r="E313" s="10" t="str">
        <f>VLOOKUP(B313,'[1]EJECUCIÓN 2026'!$D:$CZ,18,FALSE)</f>
        <v>COLOMBIA</v>
      </c>
      <c r="F313" s="10" t="str">
        <f>VLOOKUP(B313,'[1]EJECUCIÓN 2026'!$D:$CZ,17,FALSE)</f>
        <v>BOGOTA D.C.</v>
      </c>
      <c r="G313" s="10" t="str">
        <f>VLOOKUP(B313,'[1]EJECUCIÓN 2026'!$D:$CZ,15,FALSE)</f>
        <v>POLITOLOGO</v>
      </c>
      <c r="H313" s="10" t="s">
        <v>339</v>
      </c>
      <c r="I313" s="10" t="str">
        <f>VLOOKUP(B313,'[1]EJECUCIÓN 2026'!$D:$CZ,27,FALSE)</f>
        <v>Dirección de Ciencia</v>
      </c>
      <c r="J313" s="15" t="s">
        <v>13</v>
      </c>
      <c r="K313" s="20">
        <v>6016258480</v>
      </c>
      <c r="L313" s="10" t="str">
        <f>VLOOKUP(B313,'[1]EJECUCIÓN 2026'!$D:$CZ,23,FALSE)</f>
        <v>Titulo de tecnico de 0 a 12 meses de experiencia laboral (tecnico o tecnologo) o 24 meses de experiencia laboral relacionada (bachiller) (Resolución 861 de 2025)</v>
      </c>
      <c r="M313" s="16" t="str">
        <f>VLOOKUP(B313,'[1]EJECUCIÓN 2026'!$D:$CZ,24,FALSE)</f>
        <v>Prestar a la Entidad, con plena autonomía técnica y administrativa, servicios de apoyo a la gestión, en el análisis, trámite y elaboración de respuestas a las peticiones, quejas, reclamos, sugerencias y denuncias PQRSd de competencia de la Dirección de Ciencia, de conformidad con la normatividad vigente, los procedimientos internos y los lineamientos impartidos por la Dirección.</v>
      </c>
      <c r="N313" s="12">
        <f>VLOOKUP(B313,'[1]EJECUCIÓN 2026'!$D:$CZ,37,FALSE)</f>
        <v>3000000</v>
      </c>
      <c r="O313" s="11">
        <f>VLOOKUP(B313,'[1]EJECUCIÓN 2026'!$D:$CZ,31,FALSE)</f>
        <v>46051</v>
      </c>
      <c r="P313" s="11">
        <f>VLOOKUP(B313,'[1]EJECUCIÓN 2026'!$D:$CZ,32,FALSE)</f>
        <v>46052</v>
      </c>
      <c r="Q313" s="11">
        <f>VLOOKUP(B313,'[1]EJECUCIÓN 2026'!$D:$CZ,33,FALSE)</f>
        <v>46232</v>
      </c>
      <c r="R313" s="10" t="str">
        <f>VLOOKUP(B313,'[1]EJECUCIÓN 2026'!$D:$CZ,95,FALSE)</f>
        <v>En Ejecucion</v>
      </c>
      <c r="S313" s="13" t="str">
        <f>VLOOKUP(B313,'[1]EJECUCIÓN 2026'!$D:$CZ,94,FALSE)</f>
        <v>https://community.secop.gov.co/Public/Tendering/OpportunityDetail/Index?noticeUID=CO1.NTC.9895722&amp;isFromPublicArea=True&amp;isModal=true&amp;asPopupView=true</v>
      </c>
    </row>
    <row r="314" spans="2:19" ht="120" x14ac:dyDescent="0.2">
      <c r="B314" s="8" t="s">
        <v>327</v>
      </c>
      <c r="C314" s="17" t="str">
        <f>VLOOKUP(B314,'[1]EJECUCIÓN 2026'!$D:$CZ,3,FALSE)</f>
        <v>Contrato de Prestacion De Servicios Profesionales</v>
      </c>
      <c r="D314" s="9" t="str">
        <f>VLOOKUP(B314,'[1]EJECUCIÓN 2026'!$D:$CZ,5,FALSE)</f>
        <v>LILIANA PAOLA RAMIREZ TORRES</v>
      </c>
      <c r="E314" s="10" t="str">
        <f>VLOOKUP(B314,'[1]EJECUCIÓN 2026'!$D:$CZ,18,FALSE)</f>
        <v>COLOMBIA</v>
      </c>
      <c r="F314" s="10" t="str">
        <f>VLOOKUP(B314,'[1]EJECUCIÓN 2026'!$D:$CZ,17,FALSE)</f>
        <v>ALVARADO</v>
      </c>
      <c r="G314" s="10" t="str">
        <f>VLOOKUP(B314,'[1]EJECUCIÓN 2026'!$D:$CZ,15,FALSE)</f>
        <v>ABOGADO</v>
      </c>
      <c r="H314" s="10" t="s">
        <v>339</v>
      </c>
      <c r="I314" s="10" t="str">
        <f>VLOOKUP(B314,'[1]EJECUCIÓN 2026'!$D:$CZ,27,FALSE)</f>
        <v>Dirección de Talento Humano</v>
      </c>
      <c r="J314" s="15" t="s">
        <v>13</v>
      </c>
      <c r="K314" s="20">
        <v>6016258480</v>
      </c>
      <c r="L314" s="10" t="str">
        <f>VLOOKUP(B314,'[1]EJECUCIÓN 2026'!$D:$CZ,23,FALSE)</f>
        <v>Titulo profesional + titulo especializacion de 0 meses de experiencia profesional a 22 meses de experiencia profesional (Resolución 861 de 2025)</v>
      </c>
      <c r="M314" s="16" t="str">
        <f>VLOOKUP(B314,'[1]EJECUCIÓN 2026'!$D:$CZ,24,FALSE)</f>
        <v>EL/LA CONTRATISTA se obliga a prestar a la ENTIDAD, con plena autonomía técnica y administrativa, servicios profesionales especializados a la Dirección de Talento Humano, orientados al apoyo, acompañamiento y asesoría técnica y jurídica en la planeación, ejecución, seguimiento y fortalecimiento de las estrategias, programas y actividades de Bienestar Social y del Sistema de Gestión de Seguridad y Salud en el Trabajo (SG-SST), de conformidad con los lineamientos institucionales, los procedimientos definidos por el Ministerio y la normatividad vigente que regula la materia.</v>
      </c>
      <c r="N314" s="12">
        <f>VLOOKUP(B314,'[1]EJECUCIÓN 2026'!$D:$CZ,37,FALSE)</f>
        <v>5834950</v>
      </c>
      <c r="O314" s="11">
        <f>VLOOKUP(B314,'[1]EJECUCIÓN 2026'!$D:$CZ,31,FALSE)</f>
        <v>46052</v>
      </c>
      <c r="P314" s="11">
        <f>VLOOKUP(B314,'[1]EJECUCIÓN 2026'!$D:$CZ,32,FALSE)</f>
        <v>46052</v>
      </c>
      <c r="Q314" s="11">
        <f>VLOOKUP(B314,'[1]EJECUCIÓN 2026'!$D:$CZ,33,FALSE)</f>
        <v>46232</v>
      </c>
      <c r="R314" s="10" t="str">
        <f>VLOOKUP(B314,'[1]EJECUCIÓN 2026'!$D:$CZ,95,FALSE)</f>
        <v>En Ejecucion</v>
      </c>
      <c r="S314" s="13" t="str">
        <f>VLOOKUP(B314,'[1]EJECUCIÓN 2026'!$D:$CZ,94,FALSE)</f>
        <v>https://community.secop.gov.co/Public/Tendering/OpportunityDetail/Index?noticeUID=CO1.NTC.9910225&amp;isFromPublicArea=True&amp;isModal=true&amp;asPopupView=true</v>
      </c>
    </row>
    <row r="315" spans="2:19" ht="84" x14ac:dyDescent="0.2">
      <c r="B315" s="8" t="s">
        <v>328</v>
      </c>
      <c r="C315" s="17" t="str">
        <f>VLOOKUP(B315,'[1]EJECUCIÓN 2026'!$D:$CZ,3,FALSE)</f>
        <v>Contrato de Prestacion De Servicios Profesionales</v>
      </c>
      <c r="D315" s="9" t="str">
        <f>VLOOKUP(B315,'[1]EJECUCIÓN 2026'!$D:$CZ,5,FALSE)</f>
        <v>JULIO ENRIQUE CABALLERO SUAREZ</v>
      </c>
      <c r="E315" s="10" t="str">
        <f>VLOOKUP(B315,'[1]EJECUCIÓN 2026'!$D:$CZ,18,FALSE)</f>
        <v>COLOMBIA</v>
      </c>
      <c r="F315" s="10" t="str">
        <f>VLOOKUP(B315,'[1]EJECUCIÓN 2026'!$D:$CZ,17,FALSE)</f>
        <v>BOGOTA D.C.</v>
      </c>
      <c r="G315" s="10" t="str">
        <f>VLOOKUP(B315,'[1]EJECUCIÓN 2026'!$D:$CZ,15,FALSE)</f>
        <v>INGENIERO ELECTRONICO</v>
      </c>
      <c r="H315" s="10" t="s">
        <v>339</v>
      </c>
      <c r="I315" s="10" t="str">
        <f>VLOOKUP(B315,'[1]EJECUCIÓN 2026'!$D:$CZ,27,FALSE)</f>
        <v>Oficina de Tecnologías y Sistemas de Información</v>
      </c>
      <c r="J315" s="15" t="s">
        <v>13</v>
      </c>
      <c r="K315" s="20">
        <v>6016258480</v>
      </c>
      <c r="L315" s="10" t="str">
        <f>VLOOKUP(B315,'[1]EJECUCIÓN 2026'!$D:$CZ,23,FALSE)</f>
        <v>Titulo profesional + titulo especializacion de 22 meses de experiencia profesional a 32 meses de experiencia profesional (Resolución 861 de 2025)</v>
      </c>
      <c r="M315" s="16" t="str">
        <f>VLOOKUP(B315,'[1]EJECUCIÓN 2026'!$D:$CZ,24,FALSE)</f>
        <v>EL CONTRATISTA se compromete a prestar a la ENTIDAD, con plena autonomía técnica y administrativa, servicios profesionales especializados para la gestión de la seguridad perimetral de la infraestructura tecnológica, garantizando la protección, monitoreo y control de accesos a los recursos institucionales, conforme a los lineamientos establecidos por la Oficina de Tecnología y Sistemas de Información del Ministerio de Ciencia, Tecnología e Innovación</v>
      </c>
      <c r="N315" s="12">
        <f>VLOOKUP(B315,'[1]EJECUCIÓN 2026'!$D:$CZ,37,FALSE)</f>
        <v>8500000</v>
      </c>
      <c r="O315" s="11">
        <f>VLOOKUP(B315,'[1]EJECUCIÓN 2026'!$D:$CZ,31,FALSE)</f>
        <v>46052</v>
      </c>
      <c r="P315" s="11">
        <f>VLOOKUP(B315,'[1]EJECUCIÓN 2026'!$D:$CZ,32,FALSE)</f>
        <v>46055</v>
      </c>
      <c r="Q315" s="11">
        <f>VLOOKUP(B315,'[1]EJECUCIÓN 2026'!$D:$CZ,33,FALSE)</f>
        <v>46235</v>
      </c>
      <c r="R315" s="10" t="str">
        <f>VLOOKUP(B315,'[1]EJECUCIÓN 2026'!$D:$CZ,95,FALSE)</f>
        <v>En Ejecucion</v>
      </c>
      <c r="S315" s="13" t="str">
        <f>VLOOKUP(B315,'[1]EJECUCIÓN 2026'!$D:$CZ,94,FALSE)</f>
        <v>https://community.secop.gov.co/Public/Tendering/OpportunityDetail/Index?noticeUID=CO1.NTC.9913552&amp;isFromPublicArea=True&amp;isModal=true&amp;asPopupView=true</v>
      </c>
    </row>
    <row r="316" spans="2:19" ht="96" x14ac:dyDescent="0.2">
      <c r="B316" s="8" t="s">
        <v>329</v>
      </c>
      <c r="C316" s="17" t="str">
        <f>VLOOKUP(B316,'[1]EJECUCIÓN 2026'!$D:$CZ,3,FALSE)</f>
        <v>Contrato de Prestacion De Servicios Profesionales</v>
      </c>
      <c r="D316" s="9" t="str">
        <f>VLOOKUP(B316,'[1]EJECUCIÓN 2026'!$D:$CZ,5,FALSE)</f>
        <v xml:space="preserve">JOSE LEONARDO CARRILLO CORTES </v>
      </c>
      <c r="E316" s="10" t="str">
        <f>VLOOKUP(B316,'[1]EJECUCIÓN 2026'!$D:$CZ,18,FALSE)</f>
        <v>COLOMBIA</v>
      </c>
      <c r="F316" s="10" t="str">
        <f>VLOOKUP(B316,'[1]EJECUCIÓN 2026'!$D:$CZ,17,FALSE)</f>
        <v>BOGOTA D.C.</v>
      </c>
      <c r="G316" s="10" t="str">
        <f>VLOOKUP(B316,'[1]EJECUCIÓN 2026'!$D:$CZ,15,FALSE)</f>
        <v>INGENIERO DE SISTEMAS</v>
      </c>
      <c r="H316" s="10" t="s">
        <v>339</v>
      </c>
      <c r="I316" s="10" t="str">
        <f>VLOOKUP(B316,'[1]EJECUCIÓN 2026'!$D:$CZ,27,FALSE)</f>
        <v>Oficina de Tecnologías y Sistemas de Información</v>
      </c>
      <c r="J316" s="15" t="s">
        <v>13</v>
      </c>
      <c r="K316" s="20">
        <v>6016258480</v>
      </c>
      <c r="L316" s="10" t="str">
        <f>VLOOKUP(B316,'[1]EJECUCIÓN 2026'!$D:$CZ,23,FALSE)</f>
        <v>Titulo profesional + titulo especializacion de 22 meses de experiencia profesional a 32 meses de experiencia profesional (Resolución 861 de 2025)</v>
      </c>
      <c r="M316" s="16" t="str">
        <f>VLOOKUP(B316,'[1]EJECUCIÓN 2026'!$D:$CZ,24,FALSE)</f>
        <v>EL CONTRATISTA se compromete a prestar a la ENTIDAD, con plena autonomía técnica y administrativa, servicios profesionales especializados para orientar la estrategia de seguridad digital institucional y el Sistema de Gestión de Seguridad de la Información, apoyando la gestión de riesgos, continuidad del negocio, cumplimiento normativo y articulación con las diferentes dependencias de la Entidad, conforme a los lineamientos establecidos por la Oficina de Tecnología y Sistemas de Información</v>
      </c>
      <c r="N316" s="12">
        <f>VLOOKUP(B316,'[1]EJECUCIÓN 2026'!$D:$CZ,37,FALSE)</f>
        <v>8500000</v>
      </c>
      <c r="O316" s="11">
        <f>VLOOKUP(B316,'[1]EJECUCIÓN 2026'!$D:$CZ,31,FALSE)</f>
        <v>46052</v>
      </c>
      <c r="P316" s="11">
        <f>VLOOKUP(B316,'[1]EJECUCIÓN 2026'!$D:$CZ,32,FALSE)</f>
        <v>46052</v>
      </c>
      <c r="Q316" s="11">
        <f>VLOOKUP(B316,'[1]EJECUCIÓN 2026'!$D:$CZ,33,FALSE)</f>
        <v>46232</v>
      </c>
      <c r="R316" s="10" t="str">
        <f>VLOOKUP(B316,'[1]EJECUCIÓN 2026'!$D:$CZ,95,FALSE)</f>
        <v>En Ejecucion</v>
      </c>
      <c r="S316" s="13" t="str">
        <f>VLOOKUP(B316,'[1]EJECUCIÓN 2026'!$D:$CZ,94,FALSE)</f>
        <v>https://community.secop.gov.co/Public/Tendering/OpportunityDetail/Index?noticeUID=CO1.NTC.9919081&amp;isFromPublicArea=True&amp;isModal=true&amp;asPopupView=true</v>
      </c>
    </row>
    <row r="317" spans="2:19" ht="96" x14ac:dyDescent="0.2">
      <c r="B317" s="8" t="s">
        <v>330</v>
      </c>
      <c r="C317" s="17" t="str">
        <f>VLOOKUP(B317,'[1]EJECUCIÓN 2026'!$D:$CZ,3,FALSE)</f>
        <v>Contrato de Prestacion De Servicios De Apoyo a La Gestion</v>
      </c>
      <c r="D317" s="9" t="str">
        <f>VLOOKUP(B317,'[1]EJECUCIÓN 2026'!$D:$CZ,5,FALSE)</f>
        <v>YESICA ANDREA ROMERO ALVARADO</v>
      </c>
      <c r="E317" s="10" t="str">
        <f>VLOOKUP(B317,'[1]EJECUCIÓN 2026'!$D:$CZ,18,FALSE)</f>
        <v>COLOMBIA</v>
      </c>
      <c r="F317" s="10" t="str">
        <f>VLOOKUP(B317,'[1]EJECUCIÓN 2026'!$D:$CZ,17,FALSE)</f>
        <v>SANTA FE</v>
      </c>
      <c r="G317" s="10" t="str">
        <f>VLOOKUP(B317,'[1]EJECUCIÓN 2026'!$D:$CZ,15,FALSE)</f>
        <v xml:space="preserve">TECNICO EN VENTAS DE PRODUCTOS Y SERVICIOS	</v>
      </c>
      <c r="H317" s="10" t="s">
        <v>339</v>
      </c>
      <c r="I317" s="10" t="str">
        <f>VLOOKUP(B317,'[1]EJECUCIÓN 2026'!$D:$CZ,27,FALSE)</f>
        <v>Oficina de Tecnologías y Sistemas de Información</v>
      </c>
      <c r="J317" s="15" t="s">
        <v>13</v>
      </c>
      <c r="K317" s="20">
        <v>6016258480</v>
      </c>
      <c r="L317" s="10" t="str">
        <f>VLOOKUP(B317,'[1]EJECUCIÓN 2026'!$D:$CZ,23,FALSE)</f>
        <v>Titulo de tecnologo de 13 o mas meses de experiencia laboral (tecnico o tecnologo) o 36 meses de experiencia laboral relacionada (bachiller) (Resolución 861 de 2025)</v>
      </c>
      <c r="M317" s="16" t="str">
        <f>VLOOKUP(B317,'[1]EJECUCIÓN 2026'!$D:$CZ,24,FALSE)</f>
        <v>EL CONTRATISTA se compromete a prestar a la ENTIDAD, con plena autonomía técnica y administrativa, los servicios de apoyo a la gestión de uso y apropiación del conocimiento tecnológico institucional, apoyando la adopción de soluciones capacitación, transferencia de conocimiento y gestión del cambio, así como brindando apoyo en otras actividades de la OTSI cuando sea requerido, conforme a los lineamientos del Marco de Referencia de Arquitectura Empresarial del Ministerio de Ciencia, Tecnología.</v>
      </c>
      <c r="N317" s="12">
        <f>VLOOKUP(B317,'[1]EJECUCIÓN 2026'!$D:$CZ,37,FALSE)</f>
        <v>3391629</v>
      </c>
      <c r="O317" s="11">
        <f>VLOOKUP(B317,'[1]EJECUCIÓN 2026'!$D:$CZ,31,FALSE)</f>
        <v>46052</v>
      </c>
      <c r="P317" s="11">
        <f>VLOOKUP(B317,'[1]EJECUCIÓN 2026'!$D:$CZ,32,FALSE)</f>
        <v>46055</v>
      </c>
      <c r="Q317" s="11">
        <f>VLOOKUP(B317,'[1]EJECUCIÓN 2026'!$D:$CZ,33,FALSE)</f>
        <v>46235</v>
      </c>
      <c r="R317" s="10" t="str">
        <f>VLOOKUP(B317,'[1]EJECUCIÓN 2026'!$D:$CZ,95,FALSE)</f>
        <v>En Ejecucion</v>
      </c>
      <c r="S317" s="13" t="str">
        <f>VLOOKUP(B317,'[1]EJECUCIÓN 2026'!$D:$CZ,94,FALSE)</f>
        <v>https://community.secop.gov.co/Public/Tendering/OpportunityDetail/Index?noticeUID=CO1.NTC.9925024&amp;isFromPublicArea=True&amp;isModal=true&amp;asPopupView=true</v>
      </c>
    </row>
    <row r="318" spans="2:19" ht="96" x14ac:dyDescent="0.2">
      <c r="B318" s="8" t="s">
        <v>331</v>
      </c>
      <c r="C318" s="17" t="str">
        <f>VLOOKUP(B318,'[1]EJECUCIÓN 2026'!$D:$CZ,3,FALSE)</f>
        <v>Contrato de Prestacion De Servicios Profesionales</v>
      </c>
      <c r="D318" s="9" t="str">
        <f>VLOOKUP(B318,'[1]EJECUCIÓN 2026'!$D:$CZ,5,FALSE)</f>
        <v xml:space="preserve">SANDRO ALVAREZ MUÑOZ </v>
      </c>
      <c r="E318" s="10" t="str">
        <f>VLOOKUP(B318,'[1]EJECUCIÓN 2026'!$D:$CZ,18,FALSE)</f>
        <v>COLOMBIA</v>
      </c>
      <c r="F318" s="10" t="str">
        <f>VLOOKUP(B318,'[1]EJECUCIÓN 2026'!$D:$CZ,17,FALSE)</f>
        <v>CALI</v>
      </c>
      <c r="G318" s="10" t="str">
        <f>VLOOKUP(B318,'[1]EJECUCIÓN 2026'!$D:$CZ,15,FALSE)</f>
        <v>INGENIERO ELECTRONICO</v>
      </c>
      <c r="H318" s="10" t="s">
        <v>339</v>
      </c>
      <c r="I318" s="10" t="str">
        <f>VLOOKUP(B318,'[1]EJECUCIÓN 2026'!$D:$CZ,27,FALSE)</f>
        <v>Oficina de Tecnologías y Sistemas de Información</v>
      </c>
      <c r="J318" s="15" t="s">
        <v>13</v>
      </c>
      <c r="K318" s="20">
        <v>6016258480</v>
      </c>
      <c r="L318" s="10" t="str">
        <f>VLOOKUP(B318,'[1]EJECUCIÓN 2026'!$D:$CZ,23,FALSE)</f>
        <v>Titulo profesional + titulo especializacion de 0 meses de experiencia profesional a 22 meses de experiencia profesional (Resolución 861 de 2025)</v>
      </c>
      <c r="M318" s="16" t="str">
        <f>VLOOKUP(B318,'[1]EJECUCIÓN 2026'!$D:$CZ,24,FALSE)</f>
        <v>EL CONTRATISTA se compromete a prestar a la ENTIDAD, con plena autonomía técnica y administrativa, servicios profesionales especializados para apoyar la gestión de la mesa de servicios de tecnología de la información y los procesos asociados a la operación tecnológica institucional, en articulación con los grupos de la OTSI, conforme a los lineamientos establecidos por la Oficina de Tecnología y Sistemas de Información del Ministerio de Ciencia, Tecnología e Innovación</v>
      </c>
      <c r="N318" s="12">
        <f>VLOOKUP(B318,'[1]EJECUCIÓN 2026'!$D:$CZ,37,FALSE)</f>
        <v>6000000</v>
      </c>
      <c r="O318" s="11">
        <f>VLOOKUP(B318,'[1]EJECUCIÓN 2026'!$D:$CZ,31,FALSE)</f>
        <v>46052</v>
      </c>
      <c r="P318" s="11">
        <f>VLOOKUP(B318,'[1]EJECUCIÓN 2026'!$D:$CZ,32,FALSE)</f>
        <v>46055</v>
      </c>
      <c r="Q318" s="11">
        <f>VLOOKUP(B318,'[1]EJECUCIÓN 2026'!$D:$CZ,33,FALSE)</f>
        <v>46235</v>
      </c>
      <c r="R318" s="10" t="str">
        <f>VLOOKUP(B318,'[1]EJECUCIÓN 2026'!$D:$CZ,95,FALSE)</f>
        <v>En Ejecucion</v>
      </c>
      <c r="S318" s="13" t="str">
        <f>VLOOKUP(B318,'[1]EJECUCIÓN 2026'!$D:$CZ,94,FALSE)</f>
        <v>https://community.secop.gov.co/Public/Tendering/OpportunityDetail/Index?noticeUID=CO1.NTC.9928350&amp;isFromPublicArea=True&amp;isModal=true&amp;asPopupView=true</v>
      </c>
    </row>
    <row r="319" spans="2:19" ht="84" x14ac:dyDescent="0.2">
      <c r="B319" s="8" t="s">
        <v>332</v>
      </c>
      <c r="C319" s="17" t="str">
        <f>VLOOKUP(B319,'[1]EJECUCIÓN 2026'!$D:$CZ,3,FALSE)</f>
        <v>Contrato de Prestacion De Servicios Profesionales</v>
      </c>
      <c r="D319" s="9" t="str">
        <f>VLOOKUP(B319,'[1]EJECUCIÓN 2026'!$D:$CZ,5,FALSE)</f>
        <v xml:space="preserve">JUAN SEBASTIAN MARTINEZ AREVALO </v>
      </c>
      <c r="E319" s="10" t="str">
        <f>VLOOKUP(B319,'[1]EJECUCIÓN 2026'!$D:$CZ,18,FALSE)</f>
        <v>COLOMBIA</v>
      </c>
      <c r="F319" s="10" t="str">
        <f>VLOOKUP(B319,'[1]EJECUCIÓN 2026'!$D:$CZ,17,FALSE)</f>
        <v>YOPAL</v>
      </c>
      <c r="G319" s="10" t="str">
        <f>VLOOKUP(B319,'[1]EJECUCIÓN 2026'!$D:$CZ,15,FALSE)</f>
        <v>FISICO(A)</v>
      </c>
      <c r="H319" s="10" t="s">
        <v>339</v>
      </c>
      <c r="I319" s="10" t="str">
        <f>VLOOKUP(B319,'[1]EJECUCIÓN 2026'!$D:$CZ,27,FALSE)</f>
        <v>Oficina de Tecnologías y Sistemas de Información</v>
      </c>
      <c r="J319" s="15" t="s">
        <v>13</v>
      </c>
      <c r="K319" s="20">
        <v>6016258480</v>
      </c>
      <c r="L319" s="10" t="str">
        <f>VLOOKUP(B319,'[1]EJECUCIÓN 2026'!$D:$CZ,23,FALSE)</f>
        <v>Titulo profesional de 0 a 21 mas meses de experiencia profesional (Resolución 861 de 2025)</v>
      </c>
      <c r="M319" s="16" t="str">
        <f>VLOOKUP(B319,'[1]EJECUCIÓN 2026'!$D:$CZ,24,FALSE)</f>
        <v>EL CONTRATISTA se compromete a prestar a la ENTIDAD, con plena autonomía técnica y administrativa, servicios profesionales para la gestión de plataformas de datos, desarrollo y mantenimiento de procesos de integración y transformación de datos, garantizando la interoperabilidad, seguridad y calidad de las soluciones de datos institucionales, conforme a los lineamientos del Ministerio de Ciencia, Tecnología e Innovación</v>
      </c>
      <c r="N319" s="12">
        <f>VLOOKUP(B319,'[1]EJECUCIÓN 2026'!$D:$CZ,37,FALSE)</f>
        <v>3950000</v>
      </c>
      <c r="O319" s="11">
        <f>VLOOKUP(B319,'[1]EJECUCIÓN 2026'!$D:$CZ,31,FALSE)</f>
        <v>46052</v>
      </c>
      <c r="P319" s="11">
        <f>VLOOKUP(B319,'[1]EJECUCIÓN 2026'!$D:$CZ,32,FALSE)</f>
        <v>46055</v>
      </c>
      <c r="Q319" s="11">
        <f>VLOOKUP(B319,'[1]EJECUCIÓN 2026'!$D:$CZ,33,FALSE)</f>
        <v>46235</v>
      </c>
      <c r="R319" s="10" t="str">
        <f>VLOOKUP(B319,'[1]EJECUCIÓN 2026'!$D:$CZ,95,FALSE)</f>
        <v>En Ejecucion</v>
      </c>
      <c r="S319" s="13" t="str">
        <f>VLOOKUP(B319,'[1]EJECUCIÓN 2026'!$D:$CZ,94,FALSE)</f>
        <v>https://community.secop.gov.co/Public/Tendering/OpportunityDetail/Index?noticeUID=CO1.NTC.9929035&amp;isFromPublicArea=True&amp;isModal=true&amp;asPopupView=true</v>
      </c>
    </row>
    <row r="320" spans="2:19" ht="96" x14ac:dyDescent="0.2">
      <c r="B320" s="8" t="s">
        <v>333</v>
      </c>
      <c r="C320" s="17" t="str">
        <f>VLOOKUP(B320,'[1]EJECUCIÓN 2026'!$D:$CZ,3,FALSE)</f>
        <v>Contrato de Prestacion De Servicios Profesionales</v>
      </c>
      <c r="D320" s="9" t="str">
        <f>VLOOKUP(B320,'[1]EJECUCIÓN 2026'!$D:$CZ,5,FALSE)</f>
        <v>EDWIN JAIR QUIÑONES ORJUELA</v>
      </c>
      <c r="E320" s="10" t="str">
        <f>VLOOKUP(B320,'[1]EJECUCIÓN 2026'!$D:$CZ,18,FALSE)</f>
        <v>COLOMBIA</v>
      </c>
      <c r="F320" s="10" t="str">
        <f>VLOOKUP(B320,'[1]EJECUCIÓN 2026'!$D:$CZ,17,FALSE)</f>
        <v>BOGOTA D.C.</v>
      </c>
      <c r="G320" s="10" t="str">
        <f>VLOOKUP(B320,'[1]EJECUCIÓN 2026'!$D:$CZ,15,FALSE)</f>
        <v>INGENIERO DE SISTEMAS</v>
      </c>
      <c r="H320" s="10" t="s">
        <v>339</v>
      </c>
      <c r="I320" s="10" t="str">
        <f>VLOOKUP(B320,'[1]EJECUCIÓN 2026'!$D:$CZ,27,FALSE)</f>
        <v>Oficina de Tecnologías y Sistemas de Información</v>
      </c>
      <c r="J320" s="15" t="s">
        <v>13</v>
      </c>
      <c r="K320" s="20">
        <v>6016258480</v>
      </c>
      <c r="L320" s="10" t="str">
        <f>VLOOKUP(B320,'[1]EJECUCIÓN 2026'!$D:$CZ,23,FALSE)</f>
        <v>Titulo profesional + titulo especializacion de 22 meses de experiencia profesional a 32 meses de experiencia profesional (Resolución 861 de 2025)</v>
      </c>
      <c r="M320" s="16" t="str">
        <f>VLOOKUP(B320,'[1]EJECUCIÓN 2026'!$D:$CZ,24,FALSE)</f>
        <v>EL CONTRATISTA se compromete a prestar a la ENTIDAD, con plena autonomía técnica y administrativa, servicios profesionales especializado para la gestión y administración de servicios de infraestructura en la nube, garantizando la operación, optimización y disponibilidad de las plataformas cloud institucionales, conforme a los lineamientos establecidos por la Oficina de Tecnología y Sistemas de Información del Ministerio de Ciencia, Tecnología e Innovación.</v>
      </c>
      <c r="N320" s="12">
        <f>VLOOKUP(B320,'[1]EJECUCIÓN 2026'!$D:$CZ,37,FALSE)</f>
        <v>7500000</v>
      </c>
      <c r="O320" s="11">
        <f>VLOOKUP(B320,'[1]EJECUCIÓN 2026'!$D:$CZ,31,FALSE)</f>
        <v>46052</v>
      </c>
      <c r="P320" s="11">
        <f>VLOOKUP(B320,'[1]EJECUCIÓN 2026'!$D:$CZ,32,FALSE)</f>
        <v>46056</v>
      </c>
      <c r="Q320" s="11">
        <f>VLOOKUP(B320,'[1]EJECUCIÓN 2026'!$D:$CZ,33,FALSE)</f>
        <v>46236</v>
      </c>
      <c r="R320" s="10" t="str">
        <f>VLOOKUP(B320,'[1]EJECUCIÓN 2026'!$D:$CZ,95,FALSE)</f>
        <v>En Ejecucion</v>
      </c>
      <c r="S320" s="13" t="str">
        <f>VLOOKUP(B320,'[1]EJECUCIÓN 2026'!$D:$CZ,94,FALSE)</f>
        <v>https://community.secop.gov.co/Public/Tendering/OpportunityDetail/Index?noticeUID=CO1.NTC.9930233&amp;isFromPublicArea=True&amp;isModal=true&amp;asPopupView=true</v>
      </c>
    </row>
    <row r="321" spans="2:19" ht="84" x14ac:dyDescent="0.2">
      <c r="B321" s="8" t="s">
        <v>334</v>
      </c>
      <c r="C321" s="17" t="str">
        <f>VLOOKUP(B321,'[1]EJECUCIÓN 2026'!$D:$CZ,3,FALSE)</f>
        <v>Contrato de Prestacion De Servicios Profesionales</v>
      </c>
      <c r="D321" s="9" t="str">
        <f>VLOOKUP(B321,'[1]EJECUCIÓN 2026'!$D:$CZ,5,FALSE)</f>
        <v xml:space="preserve">FRANCISCO JAVIER SINISTERRA ARAGON </v>
      </c>
      <c r="E321" s="10" t="str">
        <f>VLOOKUP(B321,'[1]EJECUCIÓN 2026'!$D:$CZ,18,FALSE)</f>
        <v>COLOMBIA</v>
      </c>
      <c r="F321" s="10" t="str">
        <f>VLOOKUP(B321,'[1]EJECUCIÓN 2026'!$D:$CZ,17,FALSE)</f>
        <v>SANTANDER DE QUILICHAO</v>
      </c>
      <c r="G321" s="10" t="str">
        <f>VLOOKUP(B321,'[1]EJECUCIÓN 2026'!$D:$CZ,15,FALSE)</f>
        <v>INGENIERO DE SISTEMAS</v>
      </c>
      <c r="H321" s="10" t="s">
        <v>339</v>
      </c>
      <c r="I321" s="10" t="str">
        <f>VLOOKUP(B321,'[1]EJECUCIÓN 2026'!$D:$CZ,27,FALSE)</f>
        <v>Oficina de Tecnologías y Sistemas de Información</v>
      </c>
      <c r="J321" s="15" t="s">
        <v>13</v>
      </c>
      <c r="K321" s="20">
        <v>6016258480</v>
      </c>
      <c r="L321" s="10" t="str">
        <f>VLOOKUP(B321,'[1]EJECUCIÓN 2026'!$D:$CZ,23,FALSE)</f>
        <v>Titulo profesional + titulo especializacion de 22 meses de experiencia profesional a 32 meses de experiencia profesional (Resolución 861 de 2025)</v>
      </c>
      <c r="M321" s="16" t="str">
        <f>VLOOKUP(B321,'[1]EJECUCIÓN 2026'!$D:$CZ,24,FALSE)</f>
        <v>EL CONTRATISTA se compromete a prestar a la ENTIDAD, con plena autonomía técnica y administrativa, servicios profesionales especializados para el desarrollo, mantenimiento, evolución y optimización de soluciones tecnológicas y componentes de software institucionales, garantizando la calidad, funcionalidad y continuidad de las aplicaciones y sistemas de información, conforme a los lineamientos del Ministerio de Ciencia, Tecnología e Innovación</v>
      </c>
      <c r="N321" s="12">
        <f>VLOOKUP(B321,'[1]EJECUCIÓN 2026'!$D:$CZ,37,FALSE)</f>
        <v>8700000</v>
      </c>
      <c r="O321" s="11">
        <f>VLOOKUP(B321,'[1]EJECUCIÓN 2026'!$D:$CZ,31,FALSE)</f>
        <v>46052</v>
      </c>
      <c r="P321" s="11">
        <f>VLOOKUP(B321,'[1]EJECUCIÓN 2026'!$D:$CZ,32,FALSE)</f>
        <v>46055</v>
      </c>
      <c r="Q321" s="11">
        <f>VLOOKUP(B321,'[1]EJECUCIÓN 2026'!$D:$CZ,33,FALSE)</f>
        <v>46235</v>
      </c>
      <c r="R321" s="10" t="str">
        <f>VLOOKUP(B321,'[1]EJECUCIÓN 2026'!$D:$CZ,95,FALSE)</f>
        <v>En Ejecucion</v>
      </c>
      <c r="S321" s="13" t="str">
        <f>VLOOKUP(B321,'[1]EJECUCIÓN 2026'!$D:$CZ,94,FALSE)</f>
        <v>https://community.secop.gov.co/Public/Tendering/OpportunityDetail/Index?noticeUID=CO1.NTC.9933519&amp;isFromPublicArea=True&amp;isModal=true&amp;asPopupView=true</v>
      </c>
    </row>
    <row r="322" spans="2:19" ht="96" x14ac:dyDescent="0.2">
      <c r="B322" s="8" t="s">
        <v>335</v>
      </c>
      <c r="C322" s="17" t="str">
        <f>VLOOKUP(B322,'[1]EJECUCIÓN 2026'!$D:$CZ,3,FALSE)</f>
        <v>Contrato de Prestacion De Servicios De Apoyo a La Gestion</v>
      </c>
      <c r="D322" s="9" t="str">
        <f>VLOOKUP(B322,'[1]EJECUCIÓN 2026'!$D:$CZ,5,FALSE)</f>
        <v>ELDUAR FABIAN NIETO ORJUEL</v>
      </c>
      <c r="E322" s="10" t="str">
        <f>VLOOKUP(B322,'[1]EJECUCIÓN 2026'!$D:$CZ,18,FALSE)</f>
        <v>COLOMBIA</v>
      </c>
      <c r="F322" s="10" t="str">
        <f>VLOOKUP(B322,'[1]EJECUCIÓN 2026'!$D:$CZ,17,FALSE)</f>
        <v>VILLETA</v>
      </c>
      <c r="G322" s="10" t="str">
        <f>VLOOKUP(B322,'[1]EJECUCIÓN 2026'!$D:$CZ,15,FALSE)</f>
        <v>TECNOLOGO(A) EN ADMINISTRACION DEL ENSAMBLE Y MANTENIMIENTO DE COMPUTADORES Y REDES</v>
      </c>
      <c r="H322" s="10" t="s">
        <v>339</v>
      </c>
      <c r="I322" s="10" t="str">
        <f>VLOOKUP(B322,'[1]EJECUCIÓN 2026'!$D:$CZ,27,FALSE)</f>
        <v>Oficina de Tecnologías y Sistemas de Información</v>
      </c>
      <c r="J322" s="15" t="s">
        <v>13</v>
      </c>
      <c r="K322" s="20">
        <v>6016258480</v>
      </c>
      <c r="L322" s="10" t="str">
        <f>VLOOKUP(B322,'[1]EJECUCIÓN 2026'!$D:$CZ,23,FALSE)</f>
        <v>Titulo de tecnologo de 13 o mas meses de experiencia laboral (tecnico o tecnologo) o 36 meses de experiencia laboral relacionada (bachiller) (Resolución 861 de 2025)</v>
      </c>
      <c r="M322" s="16" t="str">
        <f>VLOOKUP(B322,'[1]EJECUCIÓN 2026'!$D:$CZ,24,FALSE)</f>
        <v>EL CONTRATISTA se compromete a prestar a la Entidad con plena autonomía técnica y administrativa los servicios de apoyo a la gestión para la atención, diagnóstico y resolución de incidentes y requerimientos de los usuarios institucionales relacionados con servicios de tecnología de la información, asegurando la atención oportuna, el registro adecuado y el cumplimiento de los niveles de servicio establecidos, conforme a los lineamientos del Ministerio de Ciencia, Tecnología e Innovación</v>
      </c>
      <c r="N322" s="12">
        <f>VLOOKUP(B322,'[1]EJECUCIÓN 2026'!$D:$CZ,37,FALSE)</f>
        <v>3391629</v>
      </c>
      <c r="O322" s="11">
        <f>VLOOKUP(B322,'[1]EJECUCIÓN 2026'!$D:$CZ,31,FALSE)</f>
        <v>46052</v>
      </c>
      <c r="P322" s="11">
        <f>VLOOKUP(B322,'[1]EJECUCIÓN 2026'!$D:$CZ,32,FALSE)</f>
        <v>46056</v>
      </c>
      <c r="Q322" s="11">
        <f>VLOOKUP(B322,'[1]EJECUCIÓN 2026'!$D:$CZ,33,FALSE)</f>
        <v>46236</v>
      </c>
      <c r="R322" s="10" t="str">
        <f>VLOOKUP(B322,'[1]EJECUCIÓN 2026'!$D:$CZ,95,FALSE)</f>
        <v>En Ejecucion</v>
      </c>
      <c r="S322" s="13" t="str">
        <f>VLOOKUP(B322,'[1]EJECUCIÓN 2026'!$D:$CZ,94,FALSE)</f>
        <v>https://community.secop.gov.co/Public/Tendering/OpportunityDetail/Index?noticeUID=CO1.NTC.9937940&amp;isFromPublicArea=True&amp;isModal=true&amp;asPopupView=true</v>
      </c>
    </row>
    <row r="323" spans="2:19" ht="84" x14ac:dyDescent="0.2">
      <c r="B323" s="8" t="s">
        <v>336</v>
      </c>
      <c r="C323" s="17" t="str">
        <f>VLOOKUP(B323,'[1]EJECUCIÓN 2026'!$D:$CZ,3,FALSE)</f>
        <v>Contrato de Prestacion De Servicios Profesionales</v>
      </c>
      <c r="D323" s="9" t="str">
        <f>VLOOKUP(B323,'[1]EJECUCIÓN 2026'!$D:$CZ,5,FALSE)</f>
        <v>ALBA LIGIA GUERRERO NARVAEZ</v>
      </c>
      <c r="E323" s="10" t="str">
        <f>VLOOKUP(B323,'[1]EJECUCIÓN 2026'!$D:$CZ,18,FALSE)</f>
        <v>COLOMBIA</v>
      </c>
      <c r="F323" s="10" t="str">
        <f>VLOOKUP(B323,'[1]EJECUCIÓN 2026'!$D:$CZ,17,FALSE)</f>
        <v>PASTO</v>
      </c>
      <c r="G323" s="10" t="str">
        <f>VLOOKUP(B323,'[1]EJECUCIÓN 2026'!$D:$CZ,15,FALSE)</f>
        <v>INGENIERO DE SISTEMAS</v>
      </c>
      <c r="H323" s="10" t="s">
        <v>339</v>
      </c>
      <c r="I323" s="10" t="str">
        <f>VLOOKUP(B323,'[1]EJECUCIÓN 2026'!$D:$CZ,27,FALSE)</f>
        <v>Oficina de Tecnologías y Sistemas de Información</v>
      </c>
      <c r="J323" s="15" t="s">
        <v>13</v>
      </c>
      <c r="K323" s="20">
        <v>6016258480</v>
      </c>
      <c r="L323" s="10" t="str">
        <f>VLOOKUP(B323,'[1]EJECUCIÓN 2026'!$D:$CZ,23,FALSE)</f>
        <v>Titulo profesional + titulo especializacion de 0 meses de experiencia profesional a 22 meses de experiencia profesional (Resolución 861 de 2025)</v>
      </c>
      <c r="M323" s="16" t="str">
        <f>VLOOKUP(B323,'[1]EJECUCIÓN 2026'!$D:$CZ,24,FALSE)</f>
        <v>EL CONTRATISTA se compromete a prestar a la ENTIDAD, con plena autonomía técnica y administrativa, servicios profesionales para la gestión, administración, operación y soporte funcional de las aplicaciones de apoyo y portales institucionales, atendiendo requerimientos, gestionando incidentes, articulando proveedores y apoyando la operación y mejora continua, conforme a los lineamientos del Ministerio de Ciencia, Tecnología e Innovación</v>
      </c>
      <c r="N323" s="12">
        <f>VLOOKUP(B323,'[1]EJECUCIÓN 2026'!$D:$CZ,37,FALSE)</f>
        <v>6783258</v>
      </c>
      <c r="O323" s="11">
        <f>VLOOKUP(B323,'[1]EJECUCIÓN 2026'!$D:$CZ,31,FALSE)</f>
        <v>46052</v>
      </c>
      <c r="P323" s="11">
        <f>VLOOKUP(B323,'[1]EJECUCIÓN 2026'!$D:$CZ,32,FALSE)</f>
        <v>46055</v>
      </c>
      <c r="Q323" s="11">
        <f>VLOOKUP(B323,'[1]EJECUCIÓN 2026'!$D:$CZ,33,FALSE)</f>
        <v>46235</v>
      </c>
      <c r="R323" s="10" t="str">
        <f>VLOOKUP(B323,'[1]EJECUCIÓN 2026'!$D:$CZ,95,FALSE)</f>
        <v>En Ejecucion</v>
      </c>
      <c r="S323" s="13" t="str">
        <f>VLOOKUP(B323,'[1]EJECUCIÓN 2026'!$D:$CZ,94,FALSE)</f>
        <v>https://community.secop.gov.co/Public/Tendering/OpportunityDetail/Index?noticeUID=CO1.NTC.9938031&amp;isFromPublicArea=True&amp;isModal=true&amp;asPopupView=true</v>
      </c>
    </row>
  </sheetData>
  <autoFilter ref="A1:S323" xr:uid="{00000000-0009-0000-0000-000000000000}"/>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8FFA5C55-C7DC-4F04-9001-4265361AFE6C}">
          <x14:formula1>
            <xm:f>Hoja1!$A$1:$A$11</xm:f>
          </x14:formula1>
          <xm:sqref>L2:L323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B61FC-E726-4EB7-8D2D-373715982850}">
  <dimension ref="A1:A10"/>
  <sheetViews>
    <sheetView workbookViewId="0">
      <selection activeCell="B12" sqref="B12"/>
    </sheetView>
  </sheetViews>
  <sheetFormatPr baseColWidth="10" defaultRowHeight="12.75" x14ac:dyDescent="0.2"/>
  <cols>
    <col min="1" max="1" width="69" customWidth="1"/>
  </cols>
  <sheetData>
    <row r="1" spans="1:1" x14ac:dyDescent="0.2">
      <c r="A1" s="23" t="s">
        <v>346</v>
      </c>
    </row>
    <row r="2" spans="1:1" ht="25.5" x14ac:dyDescent="0.2">
      <c r="A2" s="23" t="s">
        <v>347</v>
      </c>
    </row>
    <row r="3" spans="1:1" ht="25.5" x14ac:dyDescent="0.2">
      <c r="A3" s="23" t="s">
        <v>348</v>
      </c>
    </row>
    <row r="4" spans="1:1" ht="25.5" x14ac:dyDescent="0.2">
      <c r="A4" s="23" t="s">
        <v>349</v>
      </c>
    </row>
    <row r="5" spans="1:1" ht="25.5" x14ac:dyDescent="0.2">
      <c r="A5" s="23" t="s">
        <v>350</v>
      </c>
    </row>
    <row r="6" spans="1:1" ht="25.5" x14ac:dyDescent="0.2">
      <c r="A6" s="23" t="s">
        <v>351</v>
      </c>
    </row>
    <row r="7" spans="1:1" ht="25.5" x14ac:dyDescent="0.2">
      <c r="A7" s="23" t="s">
        <v>352</v>
      </c>
    </row>
    <row r="8" spans="1:1" ht="25.5" x14ac:dyDescent="0.2">
      <c r="A8" s="23" t="s">
        <v>353</v>
      </c>
    </row>
    <row r="9" spans="1:1" ht="25.5" x14ac:dyDescent="0.2">
      <c r="A9" s="23" t="s">
        <v>354</v>
      </c>
    </row>
    <row r="10" spans="1:1" ht="38.25" x14ac:dyDescent="0.2">
      <c r="A10" s="23" t="s">
        <v>355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EJECUCIÓN OPS</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DEIVY BEJARANO</dc:creator>
  <cp:lastModifiedBy>Deivy Yamid Bejarano Vergara</cp:lastModifiedBy>
  <dcterms:created xsi:type="dcterms:W3CDTF">2024-07-30T16:25:09Z</dcterms:created>
  <dcterms:modified xsi:type="dcterms:W3CDTF">2026-06-20T02:14:10Z</dcterms:modified>
</cp:coreProperties>
</file>