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00 OCI ACTIVIDADES A REALIZAR\01 - EJECUCIÓN PRESUPUESTAL\EJECUCIÓN  PRESUPUESTAL SÑO 2021\01 -enero 2021\"/>
    </mc:Choice>
  </mc:AlternateContent>
  <bookViews>
    <workbookView xWindow="0" yWindow="0" windowWidth="15360" windowHeight="6855" tabRatio="597" firstSheet="3" activeTab="4"/>
  </bookViews>
  <sheets>
    <sheet name="TOTAL PRESUPUESTO 2020" sheetId="3" r:id="rId1"/>
    <sheet name="REP_EPG034_EjecucionPresupuesta" sheetId="1" r:id="rId2"/>
    <sheet name="REP EPG034 Ejecución Presupuest" sheetId="5" r:id="rId3"/>
    <sheet name="EJECUCIÓN PRESUPUESTAL" sheetId="6" r:id="rId4"/>
    <sheet name="ENEROI" sheetId="2" r:id="rId5"/>
    <sheet name="COMPARACIÓN MES A MES" sheetId="4" r:id="rId6"/>
    <sheet name="Hoja1" sheetId="7" r:id="rId7"/>
  </sheets>
  <definedNames>
    <definedName name="_xlnm._FilterDatabase" localSheetId="3" hidden="1">'EJECUCIÓN PRESUPUESTAL'!$A$4:$AD$30</definedName>
    <definedName name="_xlnm._FilterDatabase" localSheetId="4" hidden="1">ENEROI!$A$5:$S$6</definedName>
    <definedName name="_xlnm._FilterDatabase" localSheetId="1" hidden="1">REP_EPG034_EjecucionPresupuesta!$C$3:$Z$26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  <c r="K13" i="2"/>
  <c r="K14" i="2"/>
  <c r="K15" i="2"/>
  <c r="K16" i="2"/>
  <c r="K17" i="2"/>
  <c r="K18" i="2"/>
  <c r="K19" i="2"/>
  <c r="K20" i="2"/>
  <c r="K21" i="2"/>
  <c r="K22" i="2"/>
  <c r="O15" i="2"/>
  <c r="B27" i="4" l="1"/>
  <c r="D27" i="4"/>
  <c r="F27" i="4"/>
  <c r="B28" i="4"/>
  <c r="D28" i="4"/>
  <c r="F28" i="4"/>
  <c r="B9" i="4"/>
  <c r="D9" i="4"/>
  <c r="F9" i="4"/>
  <c r="B10" i="4"/>
  <c r="D10" i="4"/>
  <c r="F10" i="4"/>
  <c r="B11" i="4"/>
  <c r="D11" i="4"/>
  <c r="F11" i="4"/>
  <c r="B12" i="4"/>
  <c r="C12" i="4"/>
  <c r="D12" i="4"/>
  <c r="E12" i="4"/>
  <c r="F12" i="4"/>
  <c r="G12" i="4"/>
  <c r="B13" i="4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D17" i="4"/>
  <c r="F17" i="4"/>
  <c r="B18" i="4"/>
  <c r="D18" i="4"/>
  <c r="F18" i="4"/>
  <c r="B19" i="4"/>
  <c r="D19" i="4"/>
  <c r="F19" i="4"/>
  <c r="B20" i="4"/>
  <c r="D20" i="4"/>
  <c r="F20" i="4"/>
  <c r="B21" i="4"/>
  <c r="D21" i="4"/>
  <c r="F21" i="4"/>
  <c r="B22" i="4"/>
  <c r="D22" i="4"/>
  <c r="F22" i="4"/>
  <c r="B23" i="4"/>
  <c r="D23" i="4"/>
  <c r="F23" i="4"/>
  <c r="B24" i="4"/>
  <c r="D24" i="4"/>
  <c r="F24" i="4"/>
  <c r="B25" i="4"/>
  <c r="D25" i="4"/>
  <c r="F25" i="4"/>
  <c r="B26" i="4"/>
  <c r="D26" i="4"/>
  <c r="F26" i="4"/>
  <c r="S23" i="2"/>
  <c r="G23" i="4" s="1"/>
  <c r="S24" i="2"/>
  <c r="G24" i="4" s="1"/>
  <c r="S25" i="2"/>
  <c r="G25" i="4" s="1"/>
  <c r="S26" i="2"/>
  <c r="G26" i="4" s="1"/>
  <c r="S27" i="2"/>
  <c r="G27" i="4" s="1"/>
  <c r="S28" i="2"/>
  <c r="G28" i="4" s="1"/>
  <c r="Q23" i="2"/>
  <c r="E23" i="4" s="1"/>
  <c r="Q24" i="2"/>
  <c r="E24" i="4" s="1"/>
  <c r="Q25" i="2"/>
  <c r="E25" i="4" s="1"/>
  <c r="Q26" i="2"/>
  <c r="E26" i="4" s="1"/>
  <c r="Q27" i="2"/>
  <c r="E27" i="4" s="1"/>
  <c r="Q28" i="2"/>
  <c r="E28" i="4" s="1"/>
  <c r="R29" i="2"/>
  <c r="P29" i="2"/>
  <c r="O23" i="2"/>
  <c r="C23" i="4" s="1"/>
  <c r="O24" i="2"/>
  <c r="C24" i="4" s="1"/>
  <c r="O25" i="2"/>
  <c r="C25" i="4" s="1"/>
  <c r="O26" i="2"/>
  <c r="C26" i="4" s="1"/>
  <c r="O27" i="2"/>
  <c r="C27" i="4" s="1"/>
  <c r="O28" i="2"/>
  <c r="C28" i="4" s="1"/>
  <c r="G29" i="2"/>
  <c r="H29" i="2"/>
  <c r="J29" i="2"/>
  <c r="L29" i="2"/>
  <c r="M29" i="2"/>
  <c r="N29" i="2"/>
  <c r="F29" i="2"/>
  <c r="W35" i="6"/>
  <c r="I37" i="2"/>
  <c r="I38" i="2"/>
  <c r="I39" i="2"/>
  <c r="I40" i="2"/>
  <c r="I41" i="2"/>
  <c r="I42" i="2"/>
  <c r="I43" i="2"/>
  <c r="I44" i="2"/>
  <c r="I45" i="2"/>
  <c r="I46" i="2"/>
  <c r="I47" i="2"/>
  <c r="I36" i="2"/>
  <c r="B8" i="4" l="1"/>
  <c r="B29" i="4" s="1"/>
  <c r="B34" i="4" l="1"/>
  <c r="D34" i="4"/>
  <c r="F34" i="4"/>
  <c r="B35" i="4"/>
  <c r="D35" i="4"/>
  <c r="F35" i="4"/>
  <c r="B36" i="4"/>
  <c r="D36" i="4"/>
  <c r="F36" i="4"/>
  <c r="B37" i="4"/>
  <c r="D37" i="4"/>
  <c r="F37" i="4"/>
  <c r="B38" i="4"/>
  <c r="D38" i="4"/>
  <c r="F38" i="4"/>
  <c r="B39" i="4"/>
  <c r="D39" i="4"/>
  <c r="F39" i="4"/>
  <c r="B40" i="4"/>
  <c r="D40" i="4"/>
  <c r="F40" i="4"/>
  <c r="B41" i="4"/>
  <c r="D41" i="4"/>
  <c r="F41" i="4"/>
  <c r="B42" i="4"/>
  <c r="D42" i="4"/>
  <c r="F42" i="4"/>
  <c r="B43" i="4"/>
  <c r="D43" i="4"/>
  <c r="F43" i="4"/>
  <c r="B44" i="4"/>
  <c r="D44" i="4"/>
  <c r="F44" i="4"/>
  <c r="D33" i="4"/>
  <c r="F33" i="4"/>
  <c r="B33" i="4"/>
  <c r="D8" i="4"/>
  <c r="D29" i="4" s="1"/>
  <c r="F8" i="4"/>
  <c r="F29" i="4" s="1"/>
  <c r="AC30" i="1"/>
  <c r="AC26" i="1"/>
  <c r="AC16" i="1"/>
  <c r="Y30" i="1"/>
  <c r="Z30" i="1"/>
  <c r="AA30" i="1"/>
  <c r="R30" i="1"/>
  <c r="S30" i="1"/>
  <c r="T30" i="1"/>
  <c r="U30" i="1"/>
  <c r="V30" i="1"/>
  <c r="W30" i="1"/>
  <c r="X30" i="1"/>
  <c r="Q30" i="1"/>
  <c r="R48" i="2"/>
  <c r="R51" i="2" s="1"/>
  <c r="K36" i="2"/>
  <c r="M36" i="2" s="1"/>
  <c r="K37" i="2"/>
  <c r="S37" i="2" s="1"/>
  <c r="G34" i="4" s="1"/>
  <c r="K38" i="2"/>
  <c r="S38" i="2" s="1"/>
  <c r="G35" i="4" s="1"/>
  <c r="K39" i="2"/>
  <c r="M39" i="2" s="1"/>
  <c r="K40" i="2"/>
  <c r="M40" i="2" s="1"/>
  <c r="K41" i="2"/>
  <c r="S41" i="2" s="1"/>
  <c r="G38" i="4" s="1"/>
  <c r="K42" i="2"/>
  <c r="S42" i="2" s="1"/>
  <c r="G39" i="4" s="1"/>
  <c r="K43" i="2"/>
  <c r="M43" i="2" s="1"/>
  <c r="K44" i="2"/>
  <c r="M44" i="2" s="1"/>
  <c r="K45" i="2"/>
  <c r="S45" i="2" s="1"/>
  <c r="G42" i="4" s="1"/>
  <c r="K46" i="2"/>
  <c r="S46" i="2" s="1"/>
  <c r="G43" i="4" s="1"/>
  <c r="K47" i="2"/>
  <c r="M47" i="2" s="1"/>
  <c r="K8" i="2"/>
  <c r="K9" i="2"/>
  <c r="K10" i="2"/>
  <c r="P48" i="2"/>
  <c r="N48" i="2"/>
  <c r="F48" i="2"/>
  <c r="G48" i="2"/>
  <c r="H48" i="2"/>
  <c r="G51" i="2"/>
  <c r="H51" i="2"/>
  <c r="J48" i="2"/>
  <c r="J51" i="2" s="1"/>
  <c r="L48" i="2"/>
  <c r="L51" i="2" s="1"/>
  <c r="T48" i="2"/>
  <c r="T51" i="2" s="1"/>
  <c r="U48" i="2"/>
  <c r="U51" i="2" s="1"/>
  <c r="V48" i="2"/>
  <c r="V51" i="2" s="1"/>
  <c r="W48" i="2"/>
  <c r="W51" i="2" s="1"/>
  <c r="X48" i="2"/>
  <c r="X51" i="2" s="1"/>
  <c r="Y48" i="2"/>
  <c r="Y51" i="2" s="1"/>
  <c r="Z48" i="2"/>
  <c r="Z51" i="2" s="1"/>
  <c r="AA48" i="2"/>
  <c r="AA51" i="2" s="1"/>
  <c r="AB48" i="2"/>
  <c r="AB51" i="2" s="1"/>
  <c r="AC48" i="2"/>
  <c r="AC51" i="2" s="1"/>
  <c r="AD48" i="2"/>
  <c r="AD51" i="2" s="1"/>
  <c r="AE48" i="2"/>
  <c r="AE51" i="2" s="1"/>
  <c r="AF48" i="2"/>
  <c r="AF51" i="2" s="1"/>
  <c r="AG48" i="2"/>
  <c r="AG51" i="2" s="1"/>
  <c r="AH48" i="2"/>
  <c r="AH51" i="2" s="1"/>
  <c r="AI48" i="2"/>
  <c r="AI51" i="2" s="1"/>
  <c r="AJ48" i="2"/>
  <c r="AJ51" i="2" s="1"/>
  <c r="AK48" i="2"/>
  <c r="AK51" i="2" s="1"/>
  <c r="AL48" i="2"/>
  <c r="AL51" i="2" s="1"/>
  <c r="AM48" i="2"/>
  <c r="AM51" i="2" s="1"/>
  <c r="AN48" i="2"/>
  <c r="AN51" i="2" s="1"/>
  <c r="AO48" i="2"/>
  <c r="AO51" i="2" s="1"/>
  <c r="AP48" i="2"/>
  <c r="AP51" i="2" s="1"/>
  <c r="AQ48" i="2"/>
  <c r="AQ51" i="2" s="1"/>
  <c r="AR48" i="2"/>
  <c r="AR51" i="2" s="1"/>
  <c r="AS48" i="2"/>
  <c r="AS51" i="2" s="1"/>
  <c r="AT48" i="2"/>
  <c r="AT51" i="2" s="1"/>
  <c r="AU48" i="2"/>
  <c r="AU51" i="2" s="1"/>
  <c r="AV48" i="2"/>
  <c r="AV51" i="2" s="1"/>
  <c r="AW48" i="2"/>
  <c r="AW51" i="2" s="1"/>
  <c r="AX48" i="2"/>
  <c r="AX51" i="2" s="1"/>
  <c r="AY48" i="2"/>
  <c r="AY51" i="2" s="1"/>
  <c r="AZ48" i="2"/>
  <c r="AZ51" i="2" s="1"/>
  <c r="BA48" i="2"/>
  <c r="BA51" i="2" s="1"/>
  <c r="BB48" i="2"/>
  <c r="BB51" i="2" s="1"/>
  <c r="BC48" i="2"/>
  <c r="BC51" i="2" s="1"/>
  <c r="BD48" i="2"/>
  <c r="BD51" i="2" s="1"/>
  <c r="BE48" i="2"/>
  <c r="BE51" i="2" s="1"/>
  <c r="BF48" i="2"/>
  <c r="BF51" i="2" s="1"/>
  <c r="BG48" i="2"/>
  <c r="BG51" i="2" s="1"/>
  <c r="BH48" i="2"/>
  <c r="BH51" i="2" s="1"/>
  <c r="BI48" i="2"/>
  <c r="BI51" i="2" s="1"/>
  <c r="BJ48" i="2"/>
  <c r="BJ51" i="2" s="1"/>
  <c r="BK48" i="2"/>
  <c r="BK51" i="2" s="1"/>
  <c r="BL48" i="2"/>
  <c r="BL51" i="2" s="1"/>
  <c r="BM48" i="2"/>
  <c r="BM51" i="2" s="1"/>
  <c r="BN48" i="2"/>
  <c r="BN51" i="2" s="1"/>
  <c r="BO48" i="2"/>
  <c r="BO51" i="2" s="1"/>
  <c r="BP48" i="2"/>
  <c r="BP51" i="2" s="1"/>
  <c r="BQ48" i="2"/>
  <c r="BQ51" i="2" s="1"/>
  <c r="BR48" i="2"/>
  <c r="BR51" i="2" s="1"/>
  <c r="BS48" i="2"/>
  <c r="BS51" i="2" s="1"/>
  <c r="BT48" i="2"/>
  <c r="BT51" i="2" s="1"/>
  <c r="BU48" i="2"/>
  <c r="BU51" i="2" s="1"/>
  <c r="BV48" i="2"/>
  <c r="BV51" i="2" s="1"/>
  <c r="BW48" i="2"/>
  <c r="BW51" i="2" s="1"/>
  <c r="BX48" i="2"/>
  <c r="BX51" i="2" s="1"/>
  <c r="BY48" i="2"/>
  <c r="BY51" i="2" s="1"/>
  <c r="BZ48" i="2"/>
  <c r="BZ51" i="2" s="1"/>
  <c r="CA48" i="2"/>
  <c r="CA51" i="2" s="1"/>
  <c r="CB48" i="2"/>
  <c r="CB51" i="2" s="1"/>
  <c r="CC48" i="2"/>
  <c r="CC51" i="2" s="1"/>
  <c r="CD48" i="2"/>
  <c r="CD51" i="2" s="1"/>
  <c r="CE48" i="2"/>
  <c r="CE51" i="2" s="1"/>
  <c r="CF48" i="2"/>
  <c r="CF51" i="2" s="1"/>
  <c r="CG48" i="2"/>
  <c r="CG51" i="2" s="1"/>
  <c r="CH48" i="2"/>
  <c r="CH51" i="2" s="1"/>
  <c r="CI48" i="2"/>
  <c r="CI51" i="2" s="1"/>
  <c r="CJ48" i="2"/>
  <c r="CJ51" i="2" s="1"/>
  <c r="CK48" i="2"/>
  <c r="CK51" i="2" s="1"/>
  <c r="CL48" i="2"/>
  <c r="CL51" i="2" s="1"/>
  <c r="CM48" i="2"/>
  <c r="CM51" i="2" s="1"/>
  <c r="CN48" i="2"/>
  <c r="CN51" i="2" s="1"/>
  <c r="CO48" i="2"/>
  <c r="CO51" i="2" s="1"/>
  <c r="CP48" i="2"/>
  <c r="CP51" i="2" s="1"/>
  <c r="CQ48" i="2"/>
  <c r="CQ51" i="2" s="1"/>
  <c r="CR48" i="2"/>
  <c r="CR51" i="2" s="1"/>
  <c r="CS48" i="2"/>
  <c r="CS51" i="2" s="1"/>
  <c r="CT48" i="2"/>
  <c r="CT51" i="2" s="1"/>
  <c r="CU48" i="2"/>
  <c r="CU51" i="2" s="1"/>
  <c r="CV48" i="2"/>
  <c r="CV51" i="2" s="1"/>
  <c r="CW48" i="2"/>
  <c r="CW51" i="2" s="1"/>
  <c r="CX48" i="2"/>
  <c r="CX51" i="2" s="1"/>
  <c r="CY48" i="2"/>
  <c r="CY51" i="2" s="1"/>
  <c r="CZ48" i="2"/>
  <c r="CZ51" i="2" s="1"/>
  <c r="DA48" i="2"/>
  <c r="DA51" i="2"/>
  <c r="DB48" i="2"/>
  <c r="DB51" i="2"/>
  <c r="DC48" i="2"/>
  <c r="DC51" i="2"/>
  <c r="DD48" i="2"/>
  <c r="DD51" i="2"/>
  <c r="DE48" i="2"/>
  <c r="DE51" i="2"/>
  <c r="DF48" i="2"/>
  <c r="DF51" i="2"/>
  <c r="DG48" i="2"/>
  <c r="DG51" i="2"/>
  <c r="DH48" i="2"/>
  <c r="DH51" i="2"/>
  <c r="DI48" i="2"/>
  <c r="DI51" i="2"/>
  <c r="DJ48" i="2"/>
  <c r="DJ51" i="2"/>
  <c r="DK48" i="2"/>
  <c r="DK51" i="2"/>
  <c r="DL48" i="2"/>
  <c r="DL51" i="2"/>
  <c r="DM48" i="2"/>
  <c r="DM51" i="2"/>
  <c r="DN48" i="2"/>
  <c r="DN51" i="2"/>
  <c r="DO48" i="2"/>
  <c r="DO51" i="2"/>
  <c r="DP48" i="2"/>
  <c r="DP51" i="2"/>
  <c r="DQ48" i="2"/>
  <c r="DQ51" i="2"/>
  <c r="DR48" i="2"/>
  <c r="DR51" i="2"/>
  <c r="DS48" i="2"/>
  <c r="DS51" i="2"/>
  <c r="DT48" i="2"/>
  <c r="DT51" i="2"/>
  <c r="DU48" i="2"/>
  <c r="DU51" i="2"/>
  <c r="DV48" i="2"/>
  <c r="DV51" i="2"/>
  <c r="DW48" i="2"/>
  <c r="DW51" i="2"/>
  <c r="DX48" i="2"/>
  <c r="DX51" i="2"/>
  <c r="DY48" i="2"/>
  <c r="DY51" i="2"/>
  <c r="DZ48" i="2"/>
  <c r="DZ51" i="2"/>
  <c r="EA48" i="2"/>
  <c r="EA51" i="2"/>
  <c r="O36" i="2"/>
  <c r="C33" i="4" s="1"/>
  <c r="M45" i="2"/>
  <c r="M37" i="2"/>
  <c r="Q40" i="2" l="1"/>
  <c r="E37" i="4" s="1"/>
  <c r="F48" i="4"/>
  <c r="F50" i="4" s="1"/>
  <c r="B48" i="4"/>
  <c r="S36" i="2"/>
  <c r="G33" i="4" s="1"/>
  <c r="Q44" i="2"/>
  <c r="E41" i="4" s="1"/>
  <c r="D48" i="4"/>
  <c r="K11" i="2"/>
  <c r="K29" i="2" s="1"/>
  <c r="I29" i="2"/>
  <c r="N51" i="2"/>
  <c r="Q36" i="2"/>
  <c r="E33" i="4" s="1"/>
  <c r="M38" i="2"/>
  <c r="M42" i="2"/>
  <c r="M46" i="2"/>
  <c r="O40" i="2"/>
  <c r="C37" i="4" s="1"/>
  <c r="S40" i="2"/>
  <c r="G37" i="4" s="1"/>
  <c r="O44" i="2"/>
  <c r="C41" i="4" s="1"/>
  <c r="S44" i="2"/>
  <c r="G41" i="4" s="1"/>
  <c r="I48" i="2"/>
  <c r="F51" i="2"/>
  <c r="M41" i="2"/>
  <c r="K48" i="2"/>
  <c r="O48" i="2" s="1"/>
  <c r="C48" i="4" s="1"/>
  <c r="P51" i="2"/>
  <c r="Q22" i="2"/>
  <c r="E22" i="4" s="1"/>
  <c r="S22" i="2"/>
  <c r="G22" i="4" s="1"/>
  <c r="O22" i="2"/>
  <c r="C22" i="4" s="1"/>
  <c r="Q20" i="2"/>
  <c r="E20" i="4" s="1"/>
  <c r="O20" i="2"/>
  <c r="C20" i="4" s="1"/>
  <c r="O11" i="2"/>
  <c r="C11" i="4" s="1"/>
  <c r="O21" i="2"/>
  <c r="C21" i="4" s="1"/>
  <c r="S21" i="2"/>
  <c r="G21" i="4" s="1"/>
  <c r="S19" i="2"/>
  <c r="G19" i="4" s="1"/>
  <c r="O19" i="2"/>
  <c r="C19" i="4" s="1"/>
  <c r="Q19" i="2"/>
  <c r="E19" i="4" s="1"/>
  <c r="O17" i="2"/>
  <c r="C17" i="4" s="1"/>
  <c r="Q17" i="2"/>
  <c r="E17" i="4" s="1"/>
  <c r="Q39" i="2"/>
  <c r="E36" i="4" s="1"/>
  <c r="Q43" i="2"/>
  <c r="E40" i="4" s="1"/>
  <c r="Q47" i="2"/>
  <c r="E44" i="4" s="1"/>
  <c r="O39" i="2"/>
  <c r="C36" i="4" s="1"/>
  <c r="S39" i="2"/>
  <c r="G36" i="4" s="1"/>
  <c r="O43" i="2"/>
  <c r="C40" i="4" s="1"/>
  <c r="S43" i="2"/>
  <c r="G40" i="4" s="1"/>
  <c r="O47" i="2"/>
  <c r="C44" i="4" s="1"/>
  <c r="S47" i="2"/>
  <c r="G44" i="4" s="1"/>
  <c r="O37" i="2"/>
  <c r="C34" i="4" s="1"/>
  <c r="Q37" i="2"/>
  <c r="E34" i="4" s="1"/>
  <c r="O41" i="2"/>
  <c r="C38" i="4" s="1"/>
  <c r="Q41" i="2"/>
  <c r="E38" i="4" s="1"/>
  <c r="O45" i="2"/>
  <c r="C42" i="4" s="1"/>
  <c r="Q45" i="2"/>
  <c r="E42" i="4" s="1"/>
  <c r="O38" i="2"/>
  <c r="C35" i="4" s="1"/>
  <c r="Q38" i="2"/>
  <c r="E35" i="4" s="1"/>
  <c r="O42" i="2"/>
  <c r="C39" i="4" s="1"/>
  <c r="Q42" i="2"/>
  <c r="E39" i="4" s="1"/>
  <c r="O46" i="2"/>
  <c r="C43" i="4" s="1"/>
  <c r="Q46" i="2"/>
  <c r="E43" i="4" s="1"/>
  <c r="S18" i="2"/>
  <c r="G18" i="4" s="1"/>
  <c r="Q18" i="2"/>
  <c r="E18" i="4" s="1"/>
  <c r="O18" i="2"/>
  <c r="C18" i="4" s="1"/>
  <c r="Q21" i="2"/>
  <c r="E21" i="4" s="1"/>
  <c r="S17" i="2"/>
  <c r="G17" i="4" s="1"/>
  <c r="S20" i="2"/>
  <c r="G20" i="4" s="1"/>
  <c r="S10" i="2"/>
  <c r="G10" i="4" s="1"/>
  <c r="O10" i="2"/>
  <c r="C10" i="4" s="1"/>
  <c r="Q10" i="2"/>
  <c r="E10" i="4" s="1"/>
  <c r="S8" i="2"/>
  <c r="G8" i="4" s="1"/>
  <c r="Q8" i="2"/>
  <c r="E8" i="4" s="1"/>
  <c r="O8" i="2"/>
  <c r="C8" i="4" s="1"/>
  <c r="S9" i="2"/>
  <c r="G9" i="4" s="1"/>
  <c r="Q9" i="2"/>
  <c r="E9" i="4" s="1"/>
  <c r="O9" i="2"/>
  <c r="C9" i="4" s="1"/>
  <c r="S11" i="2" l="1"/>
  <c r="G11" i="4" s="1"/>
  <c r="Q11" i="2"/>
  <c r="E11" i="4" s="1"/>
  <c r="M48" i="2"/>
  <c r="Q48" i="2"/>
  <c r="E48" i="4" s="1"/>
  <c r="I51" i="2"/>
  <c r="B50" i="4"/>
  <c r="D50" i="4"/>
  <c r="S48" i="2"/>
  <c r="G48" i="4" s="1"/>
  <c r="K51" i="2"/>
  <c r="Q29" i="2"/>
  <c r="E29" i="4" s="1"/>
  <c r="O29" i="2"/>
  <c r="C29" i="4" s="1"/>
  <c r="S29" i="2"/>
  <c r="G29" i="4" s="1"/>
  <c r="M51" i="2"/>
  <c r="S51" i="2" l="1"/>
  <c r="G50" i="4" s="1"/>
  <c r="O51" i="2"/>
  <c r="C50" i="4" s="1"/>
  <c r="Q51" i="2"/>
  <c r="E50" i="4" s="1"/>
</calcChain>
</file>

<file path=xl/sharedStrings.xml><?xml version="1.0" encoding="utf-8"?>
<sst xmlns="http://schemas.openxmlformats.org/spreadsheetml/2006/main" count="1302" uniqueCount="131">
  <si>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</si>
  <si>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</si>
  <si>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</si>
  <si>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</si>
  <si>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</si>
  <si>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</si>
  <si>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</si>
  <si>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</si>
  <si>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</si>
  <si>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</si>
  <si>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</si>
  <si>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</si>
  <si>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</si>
  <si>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</si>
  <si>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</si>
  <si>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</si>
  <si>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</si>
  <si>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</si>
  <si>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</si>
  <si>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</si>
  <si>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</si>
  <si>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</si>
  <si>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</si>
  <si>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</si>
  <si>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</si>
  <si>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</si>
  <si>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</si>
  <si>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</si>
  <si>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</si>
  <si>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</si>
  <si>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</si>
  <si>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</si>
  <si>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</si>
  <si>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MINISTERIO DE CIENCIA, TECNOLOGIA E INNOVACION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</si>
  <si>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</si>
  <si>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</si>
  <si>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</si>
  <si>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</si>
  <si>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</si>
  <si>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</si>
  <si>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</si>
  <si>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</si>
  <si>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</si>
  <si>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</si>
  <si>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</si>
  <si>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</si>
  <si>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</si>
  <si>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</si>
  <si>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</si>
  <si>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</si>
  <si>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</si>
  <si>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</si>
  <si>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</si>
  <si>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04</t>
  </si>
  <si>
    <t>012</t>
  </si>
  <si>
    <t>INCAPACIDADES Y LICENCIAS DE MATERNIDAD Y PATERNIDAD (NO DE PENSIONES)</t>
  </si>
  <si>
    <t>A-03-06-01-008</t>
  </si>
  <si>
    <t>06</t>
  </si>
  <si>
    <t>008</t>
  </si>
  <si>
    <t>CENTRO INTERNACIONAL DE FÍSICA (DECRETO 267 DE 1984)</t>
  </si>
  <si>
    <t>A-03-06-01-009</t>
  </si>
  <si>
    <t>009</t>
  </si>
  <si>
    <t>CENTRO INTERNACIONAL DE INVESTIGACIONES MÉDICAS - CIDEIM (DECRETO 578 DE 1990)</t>
  </si>
  <si>
    <t>A-03-10-01-001</t>
  </si>
  <si>
    <t>001</t>
  </si>
  <si>
    <t>SENTENCIAS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</si>
  <si>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</si>
  <si>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</si>
  <si>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</si>
  <si>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</si>
  <si>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</si>
  <si>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</si>
  <si>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</si>
  <si>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</si>
  <si>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</si>
  <si>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C-3901-1000-5</t>
  </si>
  <si>
    <t>C</t>
  </si>
  <si>
    <t>3901</t>
  </si>
  <si>
    <t>1000</t>
  </si>
  <si>
    <t>5</t>
  </si>
  <si>
    <t>APOYO AL PROCESO DE TRANSFORMACIÓN DIGITAL PARA LA GESTIÓN Y PRESTACIÓN DE SERVICIOS DE TI EN EL SECTOR CTI Y A NIVEL  NACIONAL</t>
  </si>
  <si>
    <t>C-3901-1000-6</t>
  </si>
  <si>
    <t>6</t>
  </si>
  <si>
    <t>ADMINISTRACIÓN SISTEMA NACIONAL DE CIENCIA Y TECNOLOGÍA  NACIONAL</t>
  </si>
  <si>
    <t>C-3901-1000-7</t>
  </si>
  <si>
    <t>7</t>
  </si>
  <si>
    <t>APOYO AL FORTALECIMIENTO DE LA TRANSFERENCIA INTERNACIONAL DE CONOCIMIENTO A LOS ACTORES DEL SNCTI NIVEL NACIONAL  NACIONAL</t>
  </si>
  <si>
    <t>C-3902-1000-5</t>
  </si>
  <si>
    <t>3902</t>
  </si>
  <si>
    <t>16</t>
  </si>
  <si>
    <t>MEJORAMIENTO DEL IMPACTO DE LA INVESTIGACIÓN CIENTÍFICA EN EL SECTOR SALUD.  NACIONAL</t>
  </si>
  <si>
    <t>C-3902-1000-6</t>
  </si>
  <si>
    <t>CAPACITACIÓN DE RECURSOS HUMANOS PARA LA INVESTIGACIÓN  NACIONAL</t>
  </si>
  <si>
    <t>C-3902-1000-7</t>
  </si>
  <si>
    <t>FORTALECIMIENTO DE LAS CAPACIDADES DE LOS ACTORES DEL SNCTEI PARA LA GENERACIÓN DE CONOCIMIENTO A NIVEL  NACIONAL</t>
  </si>
  <si>
    <t>C-3903-1000-4</t>
  </si>
  <si>
    <t>3903</t>
  </si>
  <si>
    <t>4</t>
  </si>
  <si>
    <t>APOYO  A LA SOFISTICACIÓN Y DIVERSIFICACIÓN DE SECTORES PRODUCTIVOS A TRAVÉS DE LA I+D+I   NACIONAL</t>
  </si>
  <si>
    <t>C-3903-1000-5</t>
  </si>
  <si>
    <t>INCREMENTO DE LAS ACTIVIDADES DE CIENCIA, TECNOLOGÍA E INNOVACIÓN EN LA CONSTRUCCIÓN DE LA BIOECONOMÍA A NIVEL   NACIONAL</t>
  </si>
  <si>
    <t>C-3904-1000-4</t>
  </si>
  <si>
    <t>3904</t>
  </si>
  <si>
    <t>DESARROLLO DE VOCACIONES CIENTÍFICAS Y CAPACIDADES PARA LA INVESTIGACIÓN EN NIÑOS Y JÓVENES A NIVEL  NACIONAL</t>
  </si>
  <si>
    <t>C-3904-1000-5</t>
  </si>
  <si>
    <t>APOYO  AL FOMENTO Y DESARROLLO DE LA APROPIACIÓN SOCIAL DE LA CTEI - ASCTI  NACIONAL</t>
  </si>
  <si>
    <t>APR. DEF</t>
  </si>
  <si>
    <t>VALOR</t>
  </si>
  <si>
    <t>%</t>
  </si>
  <si>
    <t xml:space="preserve"> PRESUPUESTO INVERSION</t>
  </si>
  <si>
    <t>PRESUPUESTO FUNCIONAMIENTO</t>
  </si>
  <si>
    <t>TOTAL PRESUPUESTO DE INVERSIÓN</t>
  </si>
  <si>
    <t>TOTAL PRESUPUESTO DE FUNCIONAMIENTO</t>
  </si>
  <si>
    <t>TOTAL PRESUPUESTO (INVERSIÓN + FUNCIONAMIENTO)</t>
  </si>
  <si>
    <t>ESCALA DE INDICADORES DE CUMPLIMIENTO</t>
  </si>
  <si>
    <t>Y</t>
  </si>
  <si>
    <t>OFICINA DE CONTROL INTERNO</t>
  </si>
  <si>
    <t>Febrero - Marzo</t>
  </si>
  <si>
    <t>Enero-Abril</t>
  </si>
  <si>
    <t>SEGUIMIENTO EJECUCION PRESUPUESTAL VIGENCIA 2021</t>
  </si>
  <si>
    <t>FECHA DE CORTE: ENERO 30 2021</t>
  </si>
  <si>
    <t>Enero</t>
  </si>
  <si>
    <t>39-01-01-000</t>
  </si>
  <si>
    <t>MINISTERIO DE CIENCIA, TECNOLOGIA E INNOVACION GESTION GENERAL</t>
  </si>
  <si>
    <t>C-3901-1000-8</t>
  </si>
  <si>
    <t>8</t>
  </si>
  <si>
    <t>FORTALECIMIENTO CAPACIDADES REGIONALES EN CIENCIA, TECNOLOGÍA E INNOVACIÓN NACIONAL</t>
  </si>
  <si>
    <t>C-3903-1000-6</t>
  </si>
  <si>
    <t>FORTALECIMIENTO DE LAS CAPACIDADES DE TRANSFERENCIA Y USO DEL CONOCIMIENTO PARA LA INNOVACIÓN A NIVEL NACIONAL</t>
  </si>
  <si>
    <t>FECHA DE CORTE:ENERO 30 DE 2021</t>
  </si>
  <si>
    <t>PROVISIÓN PARA GASTOS INSTITUCIONALES Y/O SECTORIALES CONTINGENTES- PREVIO CONCEPTO DGPPN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</si>
</sst>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\ #,##0.00_);\(&quot;$&quot;\ #,##0.00\)"/>
    <numFmt numFmtId="165" formatCode="_(* #,##0.00_);_(* \(#,##0.00\);_(* &quot;-&quot;??_);_(@_)"/>
    <numFmt numFmtId="166" formatCode="&quot;$&quot;#,##0.00;[Red]\-&quot;$&quot;#,##0.00"/>
    <numFmt numFmtId="167" formatCode="[$-1240A]&quot;$&quot;\ #,##0.00;\(&quot;$&quot;\ #,##0.00\)"/>
    <numFmt numFmtId="168" formatCode="&quot;$&quot;#,##0.00"/>
    <numFmt numFmtId="169" formatCode="[$-1240A]&quot;$&quot;\ #,##0.00;\-&quot;$&quot;\ #,##0.00"/>
    <numFmt numFmtId="170" formatCode="&quot;$&quot;\ #,##0"/>
    <numFmt numFmtId="171" formatCode="[$-1240A]&quot;$&quot;\ #,##0;\-&quot;$&quot;\ #,##0"/>
    <numFmt numFmtId="172" formatCode="0.0%"/>
    <numFmt numFmtId="173" formatCode="#,##0_ ;\-#,##0\ "/>
  </numFmts>
  <fonts count="2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sz val="8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20"/>
      <color rgb="FF000000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Times New Roman"/>
      <family val="1"/>
    </font>
    <font>
      <sz val="9"/>
      <color rgb="FFFFFFFF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0000"/>
      <name val="Times New Roman"/>
      <family val="1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medium">
        <color theme="3" tint="0.39991454817346722"/>
      </right>
      <top/>
      <bottom style="medium">
        <color theme="3" tint="0.39991454817346722"/>
      </bottom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/>
      <diagonal/>
    </border>
    <border>
      <left style="medium">
        <color rgb="FF538DD5"/>
      </left>
      <right style="medium">
        <color rgb="FF538DD5"/>
      </right>
      <top/>
      <bottom/>
      <diagonal/>
    </border>
    <border>
      <left style="medium">
        <color rgb="FF538DD5"/>
      </left>
      <right style="medium">
        <color rgb="FF538DD5"/>
      </right>
      <top/>
      <bottom style="medium">
        <color rgb="FF538DD5"/>
      </bottom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/>
      <right style="medium">
        <color rgb="FF538DD5"/>
      </right>
      <top/>
      <bottom style="medium">
        <color rgb="FF538DD5"/>
      </bottom>
      <diagonal/>
    </border>
    <border>
      <left/>
      <right/>
      <top style="medium">
        <color rgb="FF95B3D7"/>
      </top>
      <bottom style="medium">
        <color rgb="FF538DD5"/>
      </bottom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88402966399123"/>
      </top>
      <bottom/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88402966399123"/>
      </top>
      <bottom style="thin">
        <color rgb="FFD3D3D3"/>
      </bottom>
      <diagonal/>
    </border>
    <border>
      <left style="medium">
        <color theme="3" tint="0.39988402966399123"/>
      </left>
      <right style="medium">
        <color theme="3" tint="0.39988402966399123"/>
      </right>
      <top/>
      <bottom/>
      <diagonal/>
    </border>
    <border>
      <left style="medium">
        <color theme="3" tint="0.39988402966399123"/>
      </left>
      <right style="medium">
        <color theme="3" tint="0.39988402966399123"/>
      </right>
      <top style="thin">
        <color rgb="FFD3D3D3"/>
      </top>
      <bottom style="thin">
        <color rgb="FFD3D3D3"/>
      </bottom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91454817346722"/>
      </top>
      <bottom style="medium">
        <color theme="3" tint="0.39988402966399123"/>
      </bottom>
      <diagonal/>
    </border>
    <border>
      <left style="medium">
        <color theme="3" tint="0.39988402966399123"/>
      </left>
      <right style="medium">
        <color theme="3" tint="0.39988402966399123"/>
      </right>
      <top/>
      <bottom style="medium">
        <color theme="3" tint="0.39988402966399123"/>
      </bottom>
      <diagonal/>
    </border>
    <border>
      <left/>
      <right style="medium">
        <color theme="3" tint="0.39994506668294322"/>
      </right>
      <top/>
      <bottom style="medium">
        <color theme="3" tint="0.39988402966399123"/>
      </bottom>
      <diagonal/>
    </border>
    <border>
      <left style="medium">
        <color theme="3" tint="0.39991454817346722"/>
      </left>
      <right style="medium">
        <color theme="3" tint="0.39991454817346722"/>
      </right>
      <top/>
      <bottom style="medium">
        <color theme="3" tint="0.39988402966399123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88402966399123"/>
      </bottom>
      <diagonal/>
    </border>
    <border>
      <left style="medium">
        <color theme="3" tint="0.39988402966399123"/>
      </left>
      <right style="medium">
        <color theme="3" tint="0.39988402966399123"/>
      </right>
      <top style="thin">
        <color rgb="FFD3D3D3"/>
      </top>
      <bottom style="medium">
        <color theme="3" tint="0.39988402966399123"/>
      </bottom>
      <diagonal/>
    </border>
    <border>
      <left style="medium">
        <color theme="3" tint="0.39988402966399123"/>
      </left>
      <right/>
      <top style="medium">
        <color theme="3" tint="0.39988402966399123"/>
      </top>
      <bottom/>
      <diagonal/>
    </border>
    <border>
      <left style="medium">
        <color theme="3" tint="0.39988402966399123"/>
      </left>
      <right/>
      <top/>
      <bottom/>
      <diagonal/>
    </border>
    <border>
      <left style="medium">
        <color theme="3" tint="0.39985351115451523"/>
      </left>
      <right style="medium">
        <color theme="3" tint="0.39985351115451523"/>
      </right>
      <top style="medium">
        <color theme="3" tint="0.39985351115451523"/>
      </top>
      <bottom/>
      <diagonal/>
    </border>
    <border>
      <left style="medium">
        <color theme="3" tint="0.39985351115451523"/>
      </left>
      <right style="medium">
        <color theme="3" tint="0.39985351115451523"/>
      </right>
      <top/>
      <bottom/>
      <diagonal/>
    </border>
    <border>
      <left style="medium">
        <color theme="3" tint="0.39985351115451523"/>
      </left>
      <right style="medium">
        <color theme="3" tint="0.39985351115451523"/>
      </right>
      <top/>
      <bottom style="medium">
        <color theme="3" tint="0.3998535111545152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5">
    <xf numFmtId="0" fontId="1" fillId="0" borderId="0" xfId="0" applyFont="1" applyFill="1" applyBorder="1"/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167" fontId="1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10" fontId="8" fillId="0" borderId="17" xfId="1" applyNumberFormat="1" applyFont="1" applyFill="1" applyBorder="1" applyAlignment="1">
      <alignment horizontal="center" vertical="center"/>
    </xf>
    <xf numFmtId="10" fontId="8" fillId="0" borderId="20" xfId="1" applyNumberFormat="1" applyFont="1" applyFill="1" applyBorder="1" applyAlignment="1">
      <alignment horizontal="center" vertical="center"/>
    </xf>
    <xf numFmtId="10" fontId="8" fillId="0" borderId="21" xfId="1" applyNumberFormat="1" applyFont="1" applyFill="1" applyBorder="1" applyAlignment="1">
      <alignment horizontal="center" vertical="center"/>
    </xf>
    <xf numFmtId="10" fontId="8" fillId="0" borderId="22" xfId="1" applyNumberFormat="1" applyFont="1" applyFill="1" applyBorder="1" applyAlignment="1">
      <alignment horizontal="center" vertical="center"/>
    </xf>
    <xf numFmtId="10" fontId="8" fillId="0" borderId="23" xfId="1" applyNumberFormat="1" applyFont="1" applyFill="1" applyBorder="1" applyAlignment="1">
      <alignment horizontal="center" vertical="center"/>
    </xf>
    <xf numFmtId="10" fontId="8" fillId="0" borderId="26" xfId="1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 wrapText="1" readingOrder="1"/>
    </xf>
    <xf numFmtId="0" fontId="5" fillId="4" borderId="0" xfId="0" applyNumberFormat="1" applyFont="1" applyFill="1" applyBorder="1" applyAlignment="1">
      <alignment horizontal="center" vertical="center" wrapText="1" readingOrder="1"/>
    </xf>
    <xf numFmtId="0" fontId="10" fillId="0" borderId="30" xfId="0" applyFont="1" applyFill="1" applyBorder="1" applyAlignment="1">
      <alignment vertical="center"/>
    </xf>
    <xf numFmtId="0" fontId="12" fillId="0" borderId="0" xfId="0" applyFont="1" applyFill="1" applyBorder="1"/>
    <xf numFmtId="167" fontId="12" fillId="0" borderId="0" xfId="0" applyNumberFormat="1" applyFont="1" applyFill="1" applyBorder="1"/>
    <xf numFmtId="167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1" fillId="0" borderId="0" xfId="0" applyFont="1"/>
    <xf numFmtId="0" fontId="20" fillId="0" borderId="0" xfId="0" applyFont="1" applyFill="1" applyBorder="1"/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166" fontId="22" fillId="11" borderId="4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7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4" fontId="14" fillId="0" borderId="0" xfId="0" applyNumberFormat="1" applyFont="1" applyFill="1" applyBorder="1"/>
    <xf numFmtId="165" fontId="1" fillId="0" borderId="0" xfId="2" applyFont="1" applyFill="1" applyBorder="1"/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6" fillId="0" borderId="1" xfId="0" applyNumberFormat="1" applyFont="1" applyFill="1" applyBorder="1" applyAlignment="1">
      <alignment horizontal="right" vertical="center" wrapText="1" readingOrder="1"/>
    </xf>
    <xf numFmtId="166" fontId="23" fillId="0" borderId="37" xfId="0" applyNumberFormat="1" applyFont="1" applyFill="1" applyBorder="1" applyAlignment="1">
      <alignment horizontal="right" vertical="center" wrapText="1"/>
    </xf>
    <xf numFmtId="166" fontId="23" fillId="9" borderId="38" xfId="0" applyNumberFormat="1" applyFont="1" applyFill="1" applyBorder="1" applyAlignment="1">
      <alignment horizontal="right" vertical="center" wrapText="1"/>
    </xf>
    <xf numFmtId="166" fontId="23" fillId="0" borderId="38" xfId="0" applyNumberFormat="1" applyFont="1" applyFill="1" applyBorder="1" applyAlignment="1">
      <alignment horizontal="right" vertical="center" wrapText="1"/>
    </xf>
    <xf numFmtId="10" fontId="23" fillId="0" borderId="37" xfId="0" applyNumberFormat="1" applyFont="1" applyFill="1" applyBorder="1" applyAlignment="1">
      <alignment horizontal="center" vertical="center" wrapText="1"/>
    </xf>
    <xf numFmtId="10" fontId="23" fillId="9" borderId="38" xfId="0" applyNumberFormat="1" applyFont="1" applyFill="1" applyBorder="1" applyAlignment="1">
      <alignment horizontal="center" vertical="center" wrapText="1"/>
    </xf>
    <xf numFmtId="10" fontId="23" fillId="0" borderId="38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168" fontId="27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/>
    <xf numFmtId="167" fontId="27" fillId="0" borderId="0" xfId="0" applyNumberFormat="1" applyFont="1" applyFill="1" applyBorder="1"/>
    <xf numFmtId="169" fontId="3" fillId="0" borderId="1" xfId="0" applyNumberFormat="1" applyFont="1" applyFill="1" applyBorder="1" applyAlignment="1">
      <alignment horizontal="right" vertical="center" wrapText="1" readingOrder="1"/>
    </xf>
    <xf numFmtId="170" fontId="1" fillId="0" borderId="0" xfId="0" applyNumberFormat="1" applyFont="1" applyFill="1" applyBorder="1"/>
    <xf numFmtId="171" fontId="27" fillId="0" borderId="43" xfId="0" applyNumberFormat="1" applyFont="1" applyFill="1" applyBorder="1"/>
    <xf numFmtId="171" fontId="3" fillId="0" borderId="1" xfId="0" applyNumberFormat="1" applyFont="1" applyFill="1" applyBorder="1" applyAlignment="1">
      <alignment horizontal="right" vertical="center" wrapText="1" readingOrder="1"/>
    </xf>
    <xf numFmtId="171" fontId="23" fillId="0" borderId="43" xfId="0" applyNumberFormat="1" applyFont="1" applyFill="1" applyBorder="1" applyAlignment="1">
      <alignment horizontal="right" vertical="center" wrapText="1" readingOrder="1"/>
    </xf>
    <xf numFmtId="171" fontId="27" fillId="0" borderId="45" xfId="0" applyNumberFormat="1" applyFont="1" applyFill="1" applyBorder="1"/>
    <xf numFmtId="171" fontId="23" fillId="0" borderId="45" xfId="0" applyNumberFormat="1" applyFont="1" applyFill="1" applyBorder="1" applyAlignment="1">
      <alignment horizontal="right" vertical="center" wrapText="1" readingOrder="1"/>
    </xf>
    <xf numFmtId="171" fontId="1" fillId="0" borderId="0" xfId="0" applyNumberFormat="1" applyFont="1" applyFill="1" applyBorder="1"/>
    <xf numFmtId="171" fontId="10" fillId="0" borderId="0" xfId="0" applyNumberFormat="1" applyFont="1" applyFill="1" applyBorder="1"/>
    <xf numFmtId="171" fontId="11" fillId="0" borderId="0" xfId="0" applyNumberFormat="1" applyFont="1" applyFill="1" applyBorder="1"/>
    <xf numFmtId="171" fontId="6" fillId="0" borderId="15" xfId="0" applyNumberFormat="1" applyFont="1" applyFill="1" applyBorder="1" applyAlignment="1">
      <alignment horizontal="right" vertical="center" wrapText="1" readingOrder="1"/>
    </xf>
    <xf numFmtId="171" fontId="6" fillId="0" borderId="16" xfId="0" applyNumberFormat="1" applyFont="1" applyFill="1" applyBorder="1" applyAlignment="1">
      <alignment horizontal="right" vertical="center" wrapText="1" readingOrder="1"/>
    </xf>
    <xf numFmtId="171" fontId="1" fillId="4" borderId="0" xfId="0" applyNumberFormat="1" applyFont="1" applyFill="1" applyBorder="1"/>
    <xf numFmtId="171" fontId="27" fillId="0" borderId="0" xfId="0" applyNumberFormat="1" applyFont="1" applyFill="1" applyBorder="1"/>
    <xf numFmtId="171" fontId="7" fillId="0" borderId="0" xfId="0" applyNumberFormat="1" applyFont="1" applyFill="1" applyBorder="1"/>
    <xf numFmtId="171" fontId="16" fillId="5" borderId="14" xfId="0" applyNumberFormat="1" applyFont="1" applyFill="1" applyBorder="1" applyAlignment="1">
      <alignment vertical="center"/>
    </xf>
    <xf numFmtId="172" fontId="7" fillId="3" borderId="32" xfId="1" applyNumberFormat="1" applyFont="1" applyFill="1" applyBorder="1" applyAlignment="1">
      <alignment horizontal="center"/>
    </xf>
    <xf numFmtId="166" fontId="23" fillId="12" borderId="38" xfId="0" applyNumberFormat="1" applyFont="1" applyFill="1" applyBorder="1" applyAlignment="1">
      <alignment horizontal="right" vertical="center" wrapText="1"/>
    </xf>
    <xf numFmtId="10" fontId="23" fillId="12" borderId="38" xfId="0" applyNumberFormat="1" applyFont="1" applyFill="1" applyBorder="1" applyAlignment="1">
      <alignment horizontal="center" vertical="center" wrapText="1"/>
    </xf>
    <xf numFmtId="166" fontId="24" fillId="4" borderId="40" xfId="0" applyNumberFormat="1" applyFont="1" applyFill="1" applyBorder="1" applyAlignment="1">
      <alignment horizontal="right" vertical="center"/>
    </xf>
    <xf numFmtId="10" fontId="23" fillId="4" borderId="40" xfId="0" applyNumberFormat="1" applyFont="1" applyFill="1" applyBorder="1" applyAlignment="1">
      <alignment horizontal="center" vertical="center" wrapText="1"/>
    </xf>
    <xf numFmtId="172" fontId="16" fillId="5" borderId="14" xfId="1" applyNumberFormat="1" applyFont="1" applyFill="1" applyBorder="1" applyAlignment="1">
      <alignment horizontal="center" vertical="center"/>
    </xf>
    <xf numFmtId="172" fontId="22" fillId="11" borderId="40" xfId="1" applyNumberFormat="1" applyFont="1" applyFill="1" applyBorder="1" applyAlignment="1">
      <alignment horizontal="right" vertical="center"/>
    </xf>
    <xf numFmtId="166" fontId="23" fillId="0" borderId="39" xfId="0" applyNumberFormat="1" applyFont="1" applyFill="1" applyBorder="1" applyAlignment="1">
      <alignment horizontal="right" vertical="center" wrapText="1"/>
    </xf>
    <xf numFmtId="10" fontId="23" fillId="0" borderId="39" xfId="0" applyNumberFormat="1" applyFont="1" applyFill="1" applyBorder="1" applyAlignment="1">
      <alignment horizontal="center" vertical="center" wrapText="1"/>
    </xf>
    <xf numFmtId="166" fontId="23" fillId="0" borderId="41" xfId="0" applyNumberFormat="1" applyFont="1" applyFill="1" applyBorder="1" applyAlignment="1">
      <alignment horizontal="right" vertical="center" wrapText="1"/>
    </xf>
    <xf numFmtId="166" fontId="25" fillId="10" borderId="40" xfId="0" applyNumberFormat="1" applyFont="1" applyFill="1" applyBorder="1" applyAlignment="1">
      <alignment horizontal="right" vertical="center"/>
    </xf>
    <xf numFmtId="172" fontId="25" fillId="10" borderId="40" xfId="1" applyNumberFormat="1" applyFont="1" applyFill="1" applyBorder="1" applyAlignment="1">
      <alignment horizontal="right" vertical="center"/>
    </xf>
    <xf numFmtId="0" fontId="5" fillId="5" borderId="27" xfId="0" applyNumberFormat="1" applyFont="1" applyFill="1" applyBorder="1" applyAlignment="1">
      <alignment horizontal="center" vertical="center" wrapText="1" readingOrder="1"/>
    </xf>
    <xf numFmtId="171" fontId="27" fillId="12" borderId="45" xfId="0" applyNumberFormat="1" applyFont="1" applyFill="1" applyBorder="1"/>
    <xf numFmtId="171" fontId="23" fillId="12" borderId="45" xfId="0" applyNumberFormat="1" applyFont="1" applyFill="1" applyBorder="1" applyAlignment="1">
      <alignment horizontal="right" vertical="center" wrapText="1" readingOrder="1"/>
    </xf>
    <xf numFmtId="171" fontId="7" fillId="3" borderId="32" xfId="0" applyNumberFormat="1" applyFont="1" applyFill="1" applyBorder="1"/>
    <xf numFmtId="172" fontId="13" fillId="3" borderId="49" xfId="1" applyNumberFormat="1" applyFont="1" applyFill="1" applyBorder="1" applyAlignment="1">
      <alignment horizontal="center" vertical="center" wrapText="1" readingOrder="1"/>
    </xf>
    <xf numFmtId="171" fontId="7" fillId="3" borderId="50" xfId="0" applyNumberFormat="1" applyFont="1" applyFill="1" applyBorder="1"/>
    <xf numFmtId="172" fontId="13" fillId="3" borderId="51" xfId="1" applyNumberFormat="1" applyFont="1" applyFill="1" applyBorder="1" applyAlignment="1">
      <alignment horizontal="center" vertical="center" wrapText="1" readingOrder="1"/>
    </xf>
    <xf numFmtId="171" fontId="6" fillId="0" borderId="44" xfId="0" applyNumberFormat="1" applyFont="1" applyFill="1" applyBorder="1" applyAlignment="1">
      <alignment vertical="center" wrapText="1" readingOrder="1"/>
    </xf>
    <xf numFmtId="171" fontId="6" fillId="0" borderId="44" xfId="0" applyNumberFormat="1" applyFont="1" applyFill="1" applyBorder="1" applyAlignment="1">
      <alignment horizontal="center" vertical="center" wrapText="1" readingOrder="1"/>
    </xf>
    <xf numFmtId="171" fontId="6" fillId="0" borderId="44" xfId="0" applyNumberFormat="1" applyFont="1" applyFill="1" applyBorder="1" applyAlignment="1">
      <alignment horizontal="left" vertical="center" wrapText="1" readingOrder="1"/>
    </xf>
    <xf numFmtId="171" fontId="6" fillId="0" borderId="44" xfId="0" applyNumberFormat="1" applyFont="1" applyFill="1" applyBorder="1" applyAlignment="1">
      <alignment horizontal="right" vertical="center" wrapText="1" readingOrder="1"/>
    </xf>
    <xf numFmtId="171" fontId="6" fillId="0" borderId="43" xfId="0" applyNumberFormat="1" applyFont="1" applyFill="1" applyBorder="1" applyAlignment="1">
      <alignment horizontal="right" vertical="center" wrapText="1" readingOrder="1"/>
    </xf>
    <xf numFmtId="172" fontId="6" fillId="0" borderId="43" xfId="1" applyNumberFormat="1" applyFont="1" applyFill="1" applyBorder="1" applyAlignment="1">
      <alignment horizontal="center" vertical="center" wrapText="1" readingOrder="1"/>
    </xf>
    <xf numFmtId="171" fontId="6" fillId="12" borderId="46" xfId="0" applyNumberFormat="1" applyFont="1" applyFill="1" applyBorder="1" applyAlignment="1">
      <alignment vertical="center" wrapText="1" readingOrder="1"/>
    </xf>
    <xf numFmtId="171" fontId="6" fillId="12" borderId="46" xfId="0" applyNumberFormat="1" applyFont="1" applyFill="1" applyBorder="1" applyAlignment="1">
      <alignment horizontal="center" vertical="center" wrapText="1" readingOrder="1"/>
    </xf>
    <xf numFmtId="171" fontId="6" fillId="12" borderId="46" xfId="0" applyNumberFormat="1" applyFont="1" applyFill="1" applyBorder="1" applyAlignment="1">
      <alignment horizontal="left" vertical="center" wrapText="1" readingOrder="1"/>
    </xf>
    <xf numFmtId="171" fontId="6" fillId="12" borderId="46" xfId="0" applyNumberFormat="1" applyFont="1" applyFill="1" applyBorder="1" applyAlignment="1">
      <alignment horizontal="right" vertical="center" wrapText="1" readingOrder="1"/>
    </xf>
    <xf numFmtId="171" fontId="6" fillId="12" borderId="45" xfId="0" applyNumberFormat="1" applyFont="1" applyFill="1" applyBorder="1" applyAlignment="1">
      <alignment horizontal="right" vertical="center" wrapText="1" readingOrder="1"/>
    </xf>
    <xf numFmtId="172" fontId="6" fillId="12" borderId="45" xfId="1" applyNumberFormat="1" applyFont="1" applyFill="1" applyBorder="1" applyAlignment="1">
      <alignment horizontal="center" vertical="center" wrapText="1" readingOrder="1"/>
    </xf>
    <xf numFmtId="171" fontId="6" fillId="0" borderId="46" xfId="0" applyNumberFormat="1" applyFont="1" applyFill="1" applyBorder="1" applyAlignment="1">
      <alignment vertical="center" wrapText="1" readingOrder="1"/>
    </xf>
    <xf numFmtId="171" fontId="6" fillId="0" borderId="46" xfId="0" applyNumberFormat="1" applyFont="1" applyFill="1" applyBorder="1" applyAlignment="1">
      <alignment horizontal="center" vertical="center" wrapText="1" readingOrder="1"/>
    </xf>
    <xf numFmtId="171" fontId="6" fillId="0" borderId="46" xfId="0" applyNumberFormat="1" applyFont="1" applyFill="1" applyBorder="1" applyAlignment="1">
      <alignment horizontal="left" vertical="center" wrapText="1" readingOrder="1"/>
    </xf>
    <xf numFmtId="171" fontId="6" fillId="0" borderId="46" xfId="0" applyNumberFormat="1" applyFont="1" applyFill="1" applyBorder="1" applyAlignment="1">
      <alignment horizontal="right" vertical="center" wrapText="1" readingOrder="1"/>
    </xf>
    <xf numFmtId="171" fontId="6" fillId="0" borderId="45" xfId="0" applyNumberFormat="1" applyFont="1" applyFill="1" applyBorder="1" applyAlignment="1">
      <alignment horizontal="right" vertical="center" wrapText="1" readingOrder="1"/>
    </xf>
    <xf numFmtId="172" fontId="6" fillId="0" borderId="45" xfId="1" applyNumberFormat="1" applyFont="1" applyFill="1" applyBorder="1" applyAlignment="1">
      <alignment horizontal="center" vertical="center" wrapText="1" readingOrder="1"/>
    </xf>
    <xf numFmtId="171" fontId="13" fillId="0" borderId="45" xfId="0" applyNumberFormat="1" applyFont="1" applyFill="1" applyBorder="1" applyAlignment="1">
      <alignment horizontal="left" vertical="center" wrapText="1" readingOrder="1"/>
    </xf>
    <xf numFmtId="171" fontId="27" fillId="12" borderId="48" xfId="0" applyNumberFormat="1" applyFont="1" applyFill="1" applyBorder="1"/>
    <xf numFmtId="171" fontId="6" fillId="12" borderId="52" xfId="0" applyNumberFormat="1" applyFont="1" applyFill="1" applyBorder="1" applyAlignment="1">
      <alignment vertical="center" wrapText="1" readingOrder="1"/>
    </xf>
    <xf numFmtId="171" fontId="6" fillId="12" borderId="52" xfId="0" applyNumberFormat="1" applyFont="1" applyFill="1" applyBorder="1" applyAlignment="1">
      <alignment horizontal="center" vertical="center" wrapText="1" readingOrder="1"/>
    </xf>
    <xf numFmtId="171" fontId="6" fillId="12" borderId="52" xfId="0" applyNumberFormat="1" applyFont="1" applyFill="1" applyBorder="1" applyAlignment="1">
      <alignment horizontal="left" vertical="center" wrapText="1" readingOrder="1"/>
    </xf>
    <xf numFmtId="171" fontId="6" fillId="12" borderId="52" xfId="0" applyNumberFormat="1" applyFont="1" applyFill="1" applyBorder="1" applyAlignment="1">
      <alignment horizontal="right" vertical="center" wrapText="1" readingOrder="1"/>
    </xf>
    <xf numFmtId="171" fontId="23" fillId="12" borderId="48" xfId="0" applyNumberFormat="1" applyFont="1" applyFill="1" applyBorder="1" applyAlignment="1">
      <alignment horizontal="right" vertical="center" wrapText="1" readingOrder="1"/>
    </xf>
    <xf numFmtId="171" fontId="6" fillId="12" borderId="48" xfId="0" applyNumberFormat="1" applyFont="1" applyFill="1" applyBorder="1" applyAlignment="1">
      <alignment horizontal="right" vertical="center" wrapText="1" readingOrder="1"/>
    </xf>
    <xf numFmtId="172" fontId="6" fillId="12" borderId="48" xfId="1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1" fontId="11" fillId="3" borderId="32" xfId="0" applyNumberFormat="1" applyFont="1" applyFill="1" applyBorder="1" applyAlignment="1">
      <alignment horizontal="center"/>
    </xf>
    <xf numFmtId="171" fontId="15" fillId="5" borderId="14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 wrapText="1" readingOrder="1"/>
    </xf>
    <xf numFmtId="171" fontId="9" fillId="4" borderId="0" xfId="0" applyNumberFormat="1" applyFont="1" applyFill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 wrapText="1" readingOrder="1"/>
    </xf>
    <xf numFmtId="171" fontId="11" fillId="3" borderId="47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5" borderId="27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11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1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 vertical="center" wrapText="1" readingOrder="1"/>
    </xf>
    <xf numFmtId="0" fontId="5" fillId="2" borderId="29" xfId="0" applyNumberFormat="1" applyFont="1" applyFill="1" applyBorder="1" applyAlignment="1">
      <alignment horizontal="center" vertical="center" wrapText="1" readingOrder="1"/>
    </xf>
    <xf numFmtId="0" fontId="9" fillId="8" borderId="4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 wrapText="1" readingOrder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173" fontId="23" fillId="0" borderId="53" xfId="0" applyNumberFormat="1" applyFont="1" applyFill="1" applyBorder="1" applyAlignment="1">
      <alignment horizontal="center"/>
    </xf>
    <xf numFmtId="173" fontId="23" fillId="12" borderId="54" xfId="0" applyNumberFormat="1" applyFont="1" applyFill="1" applyBorder="1" applyAlignment="1">
      <alignment horizontal="center"/>
    </xf>
    <xf numFmtId="173" fontId="23" fillId="0" borderId="54" xfId="0" applyNumberFormat="1" applyFont="1" applyFill="1" applyBorder="1" applyAlignment="1">
      <alignment horizontal="center"/>
    </xf>
    <xf numFmtId="173" fontId="23" fillId="13" borderId="54" xfId="0" applyNumberFormat="1" applyFont="1" applyFill="1" applyBorder="1" applyAlignment="1">
      <alignment horizontal="center"/>
    </xf>
    <xf numFmtId="171" fontId="11" fillId="3" borderId="48" xfId="0" applyNumberFormat="1" applyFont="1" applyFill="1" applyBorder="1" applyAlignment="1">
      <alignment horizontal="center"/>
    </xf>
    <xf numFmtId="171" fontId="11" fillId="3" borderId="48" xfId="0" applyNumberFormat="1" applyFont="1" applyFill="1" applyBorder="1"/>
    <xf numFmtId="172" fontId="11" fillId="3" borderId="48" xfId="1" applyNumberFormat="1" applyFont="1" applyFill="1" applyBorder="1" applyAlignment="1">
      <alignment horizontal="center"/>
    </xf>
    <xf numFmtId="171" fontId="6" fillId="0" borderId="55" xfId="0" applyNumberFormat="1" applyFont="1" applyFill="1" applyBorder="1" applyAlignment="1">
      <alignment vertical="center" wrapText="1" readingOrder="1"/>
    </xf>
    <xf numFmtId="171" fontId="6" fillId="0" borderId="55" xfId="0" applyNumberFormat="1" applyFont="1" applyFill="1" applyBorder="1" applyAlignment="1">
      <alignment horizontal="center" vertical="center" wrapText="1" readingOrder="1"/>
    </xf>
    <xf numFmtId="171" fontId="6" fillId="0" borderId="55" xfId="0" applyNumberFormat="1" applyFont="1" applyFill="1" applyBorder="1" applyAlignment="1">
      <alignment horizontal="left" vertical="center" wrapText="1" readingOrder="1"/>
    </xf>
    <xf numFmtId="171" fontId="6" fillId="0" borderId="55" xfId="0" applyNumberFormat="1" applyFont="1" applyFill="1" applyBorder="1" applyAlignment="1">
      <alignment horizontal="right" vertical="center" wrapText="1" readingOrder="1"/>
    </xf>
    <xf numFmtId="169" fontId="3" fillId="0" borderId="55" xfId="0" applyNumberFormat="1" applyFont="1" applyFill="1" applyBorder="1" applyAlignment="1">
      <alignment horizontal="right" vertical="center" wrapText="1" readingOrder="1"/>
    </xf>
    <xf numFmtId="171" fontId="23" fillId="0" borderId="55" xfId="0" applyNumberFormat="1" applyFont="1" applyFill="1" applyBorder="1" applyAlignment="1">
      <alignment horizontal="right" vertical="center" wrapText="1" readingOrder="1"/>
    </xf>
    <xf numFmtId="172" fontId="23" fillId="0" borderId="55" xfId="1" applyNumberFormat="1" applyFont="1" applyFill="1" applyBorder="1" applyAlignment="1">
      <alignment horizontal="center" vertical="center" wrapText="1" readingOrder="1"/>
    </xf>
    <xf numFmtId="171" fontId="6" fillId="12" borderId="56" xfId="0" applyNumberFormat="1" applyFont="1" applyFill="1" applyBorder="1" applyAlignment="1">
      <alignment vertical="center" wrapText="1" readingOrder="1"/>
    </xf>
    <xf numFmtId="171" fontId="6" fillId="12" borderId="56" xfId="0" applyNumberFormat="1" applyFont="1" applyFill="1" applyBorder="1" applyAlignment="1">
      <alignment horizontal="center" vertical="center" wrapText="1" readingOrder="1"/>
    </xf>
    <xf numFmtId="171" fontId="6" fillId="12" borderId="56" xfId="0" applyNumberFormat="1" applyFont="1" applyFill="1" applyBorder="1" applyAlignment="1">
      <alignment horizontal="left" vertical="center" wrapText="1" readingOrder="1"/>
    </xf>
    <xf numFmtId="171" fontId="6" fillId="12" borderId="56" xfId="0" applyNumberFormat="1" applyFont="1" applyFill="1" applyBorder="1" applyAlignment="1">
      <alignment horizontal="right" vertical="center" wrapText="1" readingOrder="1"/>
    </xf>
    <xf numFmtId="169" fontId="3" fillId="0" borderId="56" xfId="0" applyNumberFormat="1" applyFont="1" applyFill="1" applyBorder="1" applyAlignment="1">
      <alignment horizontal="right" vertical="center" wrapText="1" readingOrder="1"/>
    </xf>
    <xf numFmtId="171" fontId="23" fillId="12" borderId="56" xfId="0" applyNumberFormat="1" applyFont="1" applyFill="1" applyBorder="1" applyAlignment="1">
      <alignment horizontal="right" vertical="center" wrapText="1" readingOrder="1"/>
    </xf>
    <xf numFmtId="172" fontId="23" fillId="12" borderId="56" xfId="1" applyNumberFormat="1" applyFont="1" applyFill="1" applyBorder="1" applyAlignment="1">
      <alignment horizontal="center" vertical="center" wrapText="1" readingOrder="1"/>
    </xf>
    <xf numFmtId="171" fontId="6" fillId="0" borderId="56" xfId="0" applyNumberFormat="1" applyFont="1" applyFill="1" applyBorder="1" applyAlignment="1">
      <alignment vertical="center" wrapText="1" readingOrder="1"/>
    </xf>
    <xf numFmtId="171" fontId="6" fillId="0" borderId="56" xfId="0" applyNumberFormat="1" applyFont="1" applyFill="1" applyBorder="1" applyAlignment="1">
      <alignment horizontal="center" vertical="center" wrapText="1" readingOrder="1"/>
    </xf>
    <xf numFmtId="171" fontId="6" fillId="0" borderId="56" xfId="0" applyNumberFormat="1" applyFont="1" applyFill="1" applyBorder="1" applyAlignment="1">
      <alignment horizontal="left" vertical="center" wrapText="1" readingOrder="1"/>
    </xf>
    <xf numFmtId="171" fontId="6" fillId="0" borderId="56" xfId="0" applyNumberFormat="1" applyFont="1" applyFill="1" applyBorder="1" applyAlignment="1">
      <alignment horizontal="right" vertical="center" wrapText="1" readingOrder="1"/>
    </xf>
    <xf numFmtId="171" fontId="23" fillId="0" borderId="56" xfId="0" applyNumberFormat="1" applyFont="1" applyFill="1" applyBorder="1" applyAlignment="1">
      <alignment horizontal="right" vertical="center" wrapText="1" readingOrder="1"/>
    </xf>
    <xf numFmtId="172" fontId="23" fillId="0" borderId="56" xfId="1" applyNumberFormat="1" applyFont="1" applyFill="1" applyBorder="1" applyAlignment="1">
      <alignment horizontal="center" vertical="center" wrapText="1" readingOrder="1"/>
    </xf>
    <xf numFmtId="171" fontId="23" fillId="6" borderId="56" xfId="0" applyNumberFormat="1" applyFont="1" applyFill="1" applyBorder="1" applyAlignment="1">
      <alignment horizontal="right" vertical="center" wrapText="1" readingOrder="1"/>
    </xf>
    <xf numFmtId="172" fontId="23" fillId="6" borderId="56" xfId="1" applyNumberFormat="1" applyFont="1" applyFill="1" applyBorder="1" applyAlignment="1">
      <alignment horizontal="center" vertical="center" wrapText="1" readingOrder="1"/>
    </xf>
    <xf numFmtId="171" fontId="6" fillId="0" borderId="57" xfId="0" applyNumberFormat="1" applyFont="1" applyFill="1" applyBorder="1" applyAlignment="1">
      <alignment vertical="center" wrapText="1" readingOrder="1"/>
    </xf>
    <xf numFmtId="171" fontId="6" fillId="0" borderId="57" xfId="0" applyNumberFormat="1" applyFont="1" applyFill="1" applyBorder="1" applyAlignment="1">
      <alignment horizontal="center" vertical="center" wrapText="1" readingOrder="1"/>
    </xf>
    <xf numFmtId="171" fontId="6" fillId="0" borderId="57" xfId="0" applyNumberFormat="1" applyFont="1" applyFill="1" applyBorder="1" applyAlignment="1">
      <alignment horizontal="left" vertical="center" wrapText="1" readingOrder="1"/>
    </xf>
    <xf numFmtId="171" fontId="6" fillId="0" borderId="57" xfId="0" applyNumberFormat="1" applyFont="1" applyFill="1" applyBorder="1" applyAlignment="1">
      <alignment horizontal="right" vertical="center" wrapText="1" readingOrder="1"/>
    </xf>
    <xf numFmtId="171" fontId="23" fillId="6" borderId="57" xfId="0" applyNumberFormat="1" applyFont="1" applyFill="1" applyBorder="1" applyAlignment="1">
      <alignment horizontal="right" vertical="center" wrapText="1" readingOrder="1"/>
    </xf>
    <xf numFmtId="172" fontId="23" fillId="6" borderId="57" xfId="1" applyNumberFormat="1" applyFont="1" applyFill="1" applyBorder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9</xdr:col>
      <xdr:colOff>266700</xdr:colOff>
      <xdr:row>26</xdr:row>
      <xdr:rowOff>137158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93B6376-B80D-4E43-8489-95E4C96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5600700" cy="4709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5" sqref="N35:O3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topLeftCell="Y43" workbookViewId="0">
      <selection activeCell="Y5" sqref="A5:XFD19"/>
    </sheetView>
  </sheetViews>
  <sheetFormatPr baseColWidth="10" defaultRowHeight="15" x14ac:dyDescent="0.25"/>
  <cols>
    <col min="1" max="1" width="9.7109375" style="22" customWidth="1"/>
    <col min="2" max="2" width="27" style="22" customWidth="1"/>
    <col min="3" max="3" width="11.7109375" style="22" customWidth="1"/>
    <col min="4" max="11" width="5.42578125" style="22" customWidth="1"/>
    <col min="12" max="12" width="7" style="22" customWidth="1"/>
    <col min="13" max="13" width="7.140625" style="22" customWidth="1"/>
    <col min="14" max="14" width="6.42578125" style="22" customWidth="1"/>
    <col min="15" max="15" width="7.42578125" style="22" customWidth="1"/>
    <col min="16" max="16" width="34.28515625" style="22" customWidth="1"/>
    <col min="17" max="17" width="19.140625" style="22" customWidth="1"/>
    <col min="18" max="18" width="15.85546875" style="22" customWidth="1"/>
    <col min="19" max="19" width="16.140625" style="22" customWidth="1"/>
    <col min="20" max="20" width="17.28515625" style="22" customWidth="1"/>
    <col min="21" max="21" width="17.7109375" style="22" customWidth="1"/>
    <col min="22" max="22" width="16" style="22" customWidth="1"/>
    <col min="23" max="23" width="17.140625" style="22" customWidth="1"/>
    <col min="24" max="24" width="17.5703125" style="22" customWidth="1"/>
    <col min="25" max="25" width="14.28515625" style="22" customWidth="1"/>
    <col min="26" max="27" width="14.140625" style="22" customWidth="1"/>
    <col min="28" max="28" width="1.85546875" style="22" customWidth="1"/>
    <col min="29" max="29" width="17.5703125" bestFit="1" customWidth="1"/>
  </cols>
  <sheetData>
    <row r="1" spans="1:30" x14ac:dyDescent="0.25">
      <c r="A1" s="20" t="s">
        <v>0</v>
      </c>
      <c r="B1" s="20">
        <v>2020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  <c r="N1" s="21" t="s">
        <v>1</v>
      </c>
      <c r="O1" s="21" t="s">
        <v>1</v>
      </c>
      <c r="P1" s="21" t="s">
        <v>1</v>
      </c>
      <c r="Q1" s="21" t="s">
        <v>1</v>
      </c>
      <c r="R1" s="21" t="s">
        <v>1</v>
      </c>
      <c r="S1" s="21" t="s">
        <v>1</v>
      </c>
      <c r="T1" s="21" t="s">
        <v>1</v>
      </c>
      <c r="U1" s="21" t="s">
        <v>1</v>
      </c>
      <c r="V1" s="21" t="s">
        <v>1</v>
      </c>
      <c r="W1" s="21" t="s">
        <v>1</v>
      </c>
      <c r="X1" s="21" t="s">
        <v>1</v>
      </c>
      <c r="Y1" s="21" t="s">
        <v>1</v>
      </c>
      <c r="Z1" s="21" t="s">
        <v>1</v>
      </c>
      <c r="AA1" s="21" t="s">
        <v>1</v>
      </c>
    </row>
    <row r="2" spans="1:30" x14ac:dyDescent="0.25">
      <c r="A2" s="20" t="s">
        <v>2</v>
      </c>
      <c r="B2" s="20" t="s">
        <v>3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1" t="s">
        <v>1</v>
      </c>
      <c r="R2" s="21" t="s">
        <v>1</v>
      </c>
      <c r="S2" s="21" t="s">
        <v>1</v>
      </c>
      <c r="T2" s="21" t="s">
        <v>1</v>
      </c>
      <c r="U2" s="21" t="s">
        <v>1</v>
      </c>
      <c r="V2" s="21" t="s">
        <v>1</v>
      </c>
      <c r="W2" s="21" t="s">
        <v>1</v>
      </c>
      <c r="X2" s="21" t="s">
        <v>1</v>
      </c>
      <c r="Y2" s="21" t="s">
        <v>1</v>
      </c>
      <c r="Z2" s="21" t="s">
        <v>1</v>
      </c>
      <c r="AA2" s="21" t="s">
        <v>1</v>
      </c>
    </row>
    <row r="3" spans="1:30" x14ac:dyDescent="0.25">
      <c r="A3" s="20" t="s">
        <v>4</v>
      </c>
      <c r="B3" s="20" t="s">
        <v>117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</row>
    <row r="4" spans="1:30" ht="24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8" t="s">
        <v>21</v>
      </c>
      <c r="R4" s="28" t="s">
        <v>22</v>
      </c>
      <c r="S4" s="28" t="s">
        <v>23</v>
      </c>
      <c r="T4" s="28" t="s">
        <v>24</v>
      </c>
      <c r="U4" s="28" t="s">
        <v>25</v>
      </c>
      <c r="V4" s="28" t="s">
        <v>26</v>
      </c>
      <c r="W4" s="28" t="s">
        <v>27</v>
      </c>
      <c r="X4" s="28" t="s">
        <v>28</v>
      </c>
      <c r="Y4" s="28" t="s">
        <v>29</v>
      </c>
      <c r="Z4" s="28" t="s">
        <v>30</v>
      </c>
      <c r="AA4" s="28" t="s">
        <v>31</v>
      </c>
      <c r="AB4"/>
    </row>
    <row r="5" spans="1:30" ht="33.75" x14ac:dyDescent="0.25">
      <c r="A5" s="29" t="s">
        <v>32</v>
      </c>
      <c r="B5" s="30" t="s">
        <v>33</v>
      </c>
      <c r="C5" s="31" t="s">
        <v>34</v>
      </c>
      <c r="D5" s="29" t="s">
        <v>35</v>
      </c>
      <c r="E5" s="29" t="s">
        <v>36</v>
      </c>
      <c r="F5" s="29" t="s">
        <v>36</v>
      </c>
      <c r="G5" s="29" t="s">
        <v>36</v>
      </c>
      <c r="H5" s="29"/>
      <c r="I5" s="29"/>
      <c r="J5" s="29"/>
      <c r="K5" s="29"/>
      <c r="L5" s="29"/>
      <c r="M5" s="29" t="s">
        <v>37</v>
      </c>
      <c r="N5" s="29" t="s">
        <v>38</v>
      </c>
      <c r="O5" s="29" t="s">
        <v>39</v>
      </c>
      <c r="P5" s="30" t="s">
        <v>40</v>
      </c>
      <c r="Q5" s="32">
        <v>8109500000</v>
      </c>
      <c r="R5" s="32">
        <v>889869330</v>
      </c>
      <c r="S5" s="32">
        <v>0</v>
      </c>
      <c r="T5" s="32">
        <v>8999369330</v>
      </c>
      <c r="U5" s="32">
        <v>0</v>
      </c>
      <c r="V5" s="32">
        <v>8999369330</v>
      </c>
      <c r="W5" s="32">
        <v>0</v>
      </c>
      <c r="X5" s="32">
        <v>1787729055</v>
      </c>
      <c r="Y5" s="32">
        <v>1787729055</v>
      </c>
      <c r="Z5" s="32">
        <v>1787729055</v>
      </c>
      <c r="AA5" s="32">
        <v>1787729055</v>
      </c>
      <c r="AB5"/>
    </row>
    <row r="6" spans="1:30" ht="33.75" x14ac:dyDescent="0.25">
      <c r="A6" s="29" t="s">
        <v>32</v>
      </c>
      <c r="B6" s="30" t="s">
        <v>33</v>
      </c>
      <c r="C6" s="31" t="s">
        <v>41</v>
      </c>
      <c r="D6" s="29" t="s">
        <v>35</v>
      </c>
      <c r="E6" s="29" t="s">
        <v>36</v>
      </c>
      <c r="F6" s="29" t="s">
        <v>36</v>
      </c>
      <c r="G6" s="29" t="s">
        <v>42</v>
      </c>
      <c r="H6" s="29"/>
      <c r="I6" s="29"/>
      <c r="J6" s="29"/>
      <c r="K6" s="29"/>
      <c r="L6" s="29"/>
      <c r="M6" s="29" t="s">
        <v>37</v>
      </c>
      <c r="N6" s="29" t="s">
        <v>38</v>
      </c>
      <c r="O6" s="29" t="s">
        <v>39</v>
      </c>
      <c r="P6" s="30" t="s">
        <v>43</v>
      </c>
      <c r="Q6" s="32">
        <v>2824320000</v>
      </c>
      <c r="R6" s="32">
        <v>324235704</v>
      </c>
      <c r="S6" s="32">
        <v>0</v>
      </c>
      <c r="T6" s="32">
        <v>3148555704</v>
      </c>
      <c r="U6" s="32">
        <v>0</v>
      </c>
      <c r="V6" s="32">
        <v>3148555704</v>
      </c>
      <c r="W6" s="32">
        <v>0</v>
      </c>
      <c r="X6" s="32">
        <v>465509273</v>
      </c>
      <c r="Y6" s="32">
        <v>465509273</v>
      </c>
      <c r="Z6" s="32">
        <v>465509273</v>
      </c>
      <c r="AA6" s="32">
        <v>465509273</v>
      </c>
      <c r="AB6"/>
    </row>
    <row r="7" spans="1:30" ht="33.75" x14ac:dyDescent="0.25">
      <c r="A7" s="29" t="s">
        <v>32</v>
      </c>
      <c r="B7" s="30" t="s">
        <v>33</v>
      </c>
      <c r="C7" s="31" t="s">
        <v>44</v>
      </c>
      <c r="D7" s="29" t="s">
        <v>35</v>
      </c>
      <c r="E7" s="29" t="s">
        <v>36</v>
      </c>
      <c r="F7" s="29" t="s">
        <v>36</v>
      </c>
      <c r="G7" s="29" t="s">
        <v>45</v>
      </c>
      <c r="H7" s="29"/>
      <c r="I7" s="29"/>
      <c r="J7" s="29"/>
      <c r="K7" s="29"/>
      <c r="L7" s="29"/>
      <c r="M7" s="29" t="s">
        <v>37</v>
      </c>
      <c r="N7" s="29" t="s">
        <v>38</v>
      </c>
      <c r="O7" s="29" t="s">
        <v>39</v>
      </c>
      <c r="P7" s="30" t="s">
        <v>46</v>
      </c>
      <c r="Q7" s="32">
        <v>1199970000</v>
      </c>
      <c r="R7" s="32">
        <v>285894966</v>
      </c>
      <c r="S7" s="32">
        <v>0</v>
      </c>
      <c r="T7" s="32">
        <v>1485864966</v>
      </c>
      <c r="U7" s="32">
        <v>0</v>
      </c>
      <c r="V7" s="32">
        <v>1485864966</v>
      </c>
      <c r="W7" s="32">
        <v>0</v>
      </c>
      <c r="X7" s="32">
        <v>173522609</v>
      </c>
      <c r="Y7" s="32">
        <v>173522609</v>
      </c>
      <c r="Z7" s="32">
        <v>173522609</v>
      </c>
      <c r="AA7" s="32">
        <v>173522609</v>
      </c>
      <c r="AB7"/>
    </row>
    <row r="8" spans="1:30" ht="33.75" x14ac:dyDescent="0.25">
      <c r="A8" s="29" t="s">
        <v>32</v>
      </c>
      <c r="B8" s="30" t="s">
        <v>33</v>
      </c>
      <c r="C8" s="31" t="s">
        <v>47</v>
      </c>
      <c r="D8" s="29" t="s">
        <v>35</v>
      </c>
      <c r="E8" s="29" t="s">
        <v>42</v>
      </c>
      <c r="F8" s="29" t="s">
        <v>42</v>
      </c>
      <c r="G8" s="29"/>
      <c r="H8" s="29"/>
      <c r="I8" s="29"/>
      <c r="J8" s="29"/>
      <c r="K8" s="29"/>
      <c r="L8" s="29"/>
      <c r="M8" s="29" t="s">
        <v>37</v>
      </c>
      <c r="N8" s="29" t="s">
        <v>38</v>
      </c>
      <c r="O8" s="29" t="s">
        <v>39</v>
      </c>
      <c r="P8" s="30" t="s">
        <v>48</v>
      </c>
      <c r="Q8" s="32">
        <v>9923997065</v>
      </c>
      <c r="R8" s="32">
        <v>0</v>
      </c>
      <c r="S8" s="32">
        <v>1500000000</v>
      </c>
      <c r="T8" s="32">
        <v>8423997065</v>
      </c>
      <c r="U8" s="32">
        <v>0</v>
      </c>
      <c r="V8" s="32">
        <v>4102478997.48</v>
      </c>
      <c r="W8" s="32">
        <v>4321518067.5200005</v>
      </c>
      <c r="X8" s="32">
        <v>2639826321.3000002</v>
      </c>
      <c r="Y8" s="32">
        <v>1283157519.4100001</v>
      </c>
      <c r="Z8" s="32">
        <v>1225061209.4099998</v>
      </c>
      <c r="AA8" s="32">
        <v>1124589217.4099998</v>
      </c>
      <c r="AB8"/>
      <c r="AD8" s="5"/>
    </row>
    <row r="9" spans="1:30" ht="33.75" x14ac:dyDescent="0.25">
      <c r="A9" s="29" t="s">
        <v>32</v>
      </c>
      <c r="B9" s="30" t="s">
        <v>33</v>
      </c>
      <c r="C9" s="31" t="s">
        <v>49</v>
      </c>
      <c r="D9" s="29" t="s">
        <v>35</v>
      </c>
      <c r="E9" s="29" t="s">
        <v>45</v>
      </c>
      <c r="F9" s="29" t="s">
        <v>45</v>
      </c>
      <c r="G9" s="29" t="s">
        <v>36</v>
      </c>
      <c r="H9" s="29" t="s">
        <v>50</v>
      </c>
      <c r="I9" s="29"/>
      <c r="J9" s="29"/>
      <c r="K9" s="29"/>
      <c r="L9" s="29"/>
      <c r="M9" s="29" t="s">
        <v>37</v>
      </c>
      <c r="N9" s="29" t="s">
        <v>38</v>
      </c>
      <c r="O9" s="29" t="s">
        <v>39</v>
      </c>
      <c r="P9" s="30" t="s">
        <v>51</v>
      </c>
      <c r="Q9" s="32">
        <v>961099000</v>
      </c>
      <c r="R9" s="32">
        <v>0</v>
      </c>
      <c r="S9" s="32">
        <v>0</v>
      </c>
      <c r="T9" s="32">
        <v>961099000</v>
      </c>
      <c r="U9" s="32">
        <v>961099000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/>
    </row>
    <row r="10" spans="1:30" ht="33.75" x14ac:dyDescent="0.25">
      <c r="A10" s="29" t="s">
        <v>32</v>
      </c>
      <c r="B10" s="30" t="s">
        <v>33</v>
      </c>
      <c r="C10" s="31" t="s">
        <v>52</v>
      </c>
      <c r="D10" s="29" t="s">
        <v>35</v>
      </c>
      <c r="E10" s="29" t="s">
        <v>45</v>
      </c>
      <c r="F10" s="29" t="s">
        <v>53</v>
      </c>
      <c r="G10" s="29" t="s">
        <v>42</v>
      </c>
      <c r="H10" s="29" t="s">
        <v>54</v>
      </c>
      <c r="I10" s="29"/>
      <c r="J10" s="29"/>
      <c r="K10" s="29"/>
      <c r="L10" s="29"/>
      <c r="M10" s="29" t="s">
        <v>37</v>
      </c>
      <c r="N10" s="29" t="s">
        <v>38</v>
      </c>
      <c r="O10" s="29" t="s">
        <v>39</v>
      </c>
      <c r="P10" s="30" t="s">
        <v>55</v>
      </c>
      <c r="Q10" s="32">
        <v>31000000</v>
      </c>
      <c r="R10" s="32">
        <v>0</v>
      </c>
      <c r="S10" s="32">
        <v>0</v>
      </c>
      <c r="T10" s="32">
        <v>31000000</v>
      </c>
      <c r="U10" s="32">
        <v>0</v>
      </c>
      <c r="V10" s="32">
        <v>31000000</v>
      </c>
      <c r="W10" s="32">
        <v>0</v>
      </c>
      <c r="X10" s="32">
        <v>9920732</v>
      </c>
      <c r="Y10" s="32">
        <v>9920732</v>
      </c>
      <c r="Z10" s="32">
        <v>9920732</v>
      </c>
      <c r="AA10" s="32">
        <v>9920732</v>
      </c>
      <c r="AB10"/>
    </row>
    <row r="11" spans="1:30" ht="33.75" x14ac:dyDescent="0.25">
      <c r="A11" s="29" t="s">
        <v>32</v>
      </c>
      <c r="B11" s="30" t="s">
        <v>33</v>
      </c>
      <c r="C11" s="31" t="s">
        <v>56</v>
      </c>
      <c r="D11" s="29" t="s">
        <v>35</v>
      </c>
      <c r="E11" s="29" t="s">
        <v>45</v>
      </c>
      <c r="F11" s="29" t="s">
        <v>57</v>
      </c>
      <c r="G11" s="29" t="s">
        <v>36</v>
      </c>
      <c r="H11" s="29" t="s">
        <v>58</v>
      </c>
      <c r="I11" s="29"/>
      <c r="J11" s="29"/>
      <c r="K11" s="29"/>
      <c r="L11" s="29"/>
      <c r="M11" s="29" t="s">
        <v>37</v>
      </c>
      <c r="N11" s="29" t="s">
        <v>38</v>
      </c>
      <c r="O11" s="29" t="s">
        <v>39</v>
      </c>
      <c r="P11" s="30" t="s">
        <v>59</v>
      </c>
      <c r="Q11" s="32">
        <v>64890000</v>
      </c>
      <c r="R11" s="32">
        <v>0</v>
      </c>
      <c r="S11" s="32">
        <v>0</v>
      </c>
      <c r="T11" s="32">
        <v>64890000</v>
      </c>
      <c r="U11" s="32">
        <v>0</v>
      </c>
      <c r="V11" s="32">
        <v>64890000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/>
    </row>
    <row r="12" spans="1:30" ht="33.75" x14ac:dyDescent="0.25">
      <c r="A12" s="29" t="s">
        <v>32</v>
      </c>
      <c r="B12" s="30" t="s">
        <v>33</v>
      </c>
      <c r="C12" s="31" t="s">
        <v>60</v>
      </c>
      <c r="D12" s="29" t="s">
        <v>35</v>
      </c>
      <c r="E12" s="29" t="s">
        <v>45</v>
      </c>
      <c r="F12" s="29" t="s">
        <v>57</v>
      </c>
      <c r="G12" s="29" t="s">
        <v>36</v>
      </c>
      <c r="H12" s="29" t="s">
        <v>61</v>
      </c>
      <c r="I12" s="29"/>
      <c r="J12" s="29"/>
      <c r="K12" s="29"/>
      <c r="L12" s="29"/>
      <c r="M12" s="29" t="s">
        <v>37</v>
      </c>
      <c r="N12" s="29" t="s">
        <v>38</v>
      </c>
      <c r="O12" s="29" t="s">
        <v>39</v>
      </c>
      <c r="P12" s="30" t="s">
        <v>62</v>
      </c>
      <c r="Q12" s="32">
        <v>72100000</v>
      </c>
      <c r="R12" s="32">
        <v>0</v>
      </c>
      <c r="S12" s="32">
        <v>0</v>
      </c>
      <c r="T12" s="32">
        <v>72100000</v>
      </c>
      <c r="U12" s="32">
        <v>0</v>
      </c>
      <c r="V12" s="32">
        <v>0</v>
      </c>
      <c r="W12" s="32">
        <v>72100000</v>
      </c>
      <c r="X12" s="32">
        <v>0</v>
      </c>
      <c r="Y12" s="32">
        <v>0</v>
      </c>
      <c r="Z12" s="32">
        <v>0</v>
      </c>
      <c r="AA12" s="32">
        <v>0</v>
      </c>
      <c r="AB12"/>
    </row>
    <row r="13" spans="1:30" ht="33.75" x14ac:dyDescent="0.25">
      <c r="A13" s="29" t="s">
        <v>32</v>
      </c>
      <c r="B13" s="30" t="s">
        <v>33</v>
      </c>
      <c r="C13" s="31" t="s">
        <v>63</v>
      </c>
      <c r="D13" s="29" t="s">
        <v>35</v>
      </c>
      <c r="E13" s="29" t="s">
        <v>45</v>
      </c>
      <c r="F13" s="29" t="s">
        <v>38</v>
      </c>
      <c r="G13" s="29" t="s">
        <v>36</v>
      </c>
      <c r="H13" s="29" t="s">
        <v>64</v>
      </c>
      <c r="I13" s="29"/>
      <c r="J13" s="29"/>
      <c r="K13" s="29"/>
      <c r="L13" s="29"/>
      <c r="M13" s="29" t="s">
        <v>37</v>
      </c>
      <c r="N13" s="29" t="s">
        <v>38</v>
      </c>
      <c r="O13" s="29" t="s">
        <v>39</v>
      </c>
      <c r="P13" s="30" t="s">
        <v>65</v>
      </c>
      <c r="Q13" s="32">
        <v>213210000</v>
      </c>
      <c r="R13" s="32">
        <v>0</v>
      </c>
      <c r="S13" s="32">
        <v>0</v>
      </c>
      <c r="T13" s="32">
        <v>213210000</v>
      </c>
      <c r="U13" s="32">
        <v>0</v>
      </c>
      <c r="V13" s="32">
        <v>0</v>
      </c>
      <c r="W13" s="32">
        <v>213210000</v>
      </c>
      <c r="X13" s="32">
        <v>0</v>
      </c>
      <c r="Y13" s="32">
        <v>0</v>
      </c>
      <c r="Z13" s="32">
        <v>0</v>
      </c>
      <c r="AA13" s="32">
        <v>0</v>
      </c>
      <c r="AB13"/>
    </row>
    <row r="14" spans="1:30" ht="33.75" x14ac:dyDescent="0.25">
      <c r="A14" s="29" t="s">
        <v>32</v>
      </c>
      <c r="B14" s="30" t="s">
        <v>33</v>
      </c>
      <c r="C14" s="31" t="s">
        <v>66</v>
      </c>
      <c r="D14" s="29" t="s">
        <v>35</v>
      </c>
      <c r="E14" s="29" t="s">
        <v>67</v>
      </c>
      <c r="F14" s="29" t="s">
        <v>36</v>
      </c>
      <c r="G14" s="29"/>
      <c r="H14" s="29"/>
      <c r="I14" s="29"/>
      <c r="J14" s="29"/>
      <c r="K14" s="29"/>
      <c r="L14" s="29"/>
      <c r="M14" s="29" t="s">
        <v>37</v>
      </c>
      <c r="N14" s="29" t="s">
        <v>38</v>
      </c>
      <c r="O14" s="29" t="s">
        <v>39</v>
      </c>
      <c r="P14" s="30" t="s">
        <v>68</v>
      </c>
      <c r="Q14" s="32">
        <v>157105000</v>
      </c>
      <c r="R14" s="32">
        <v>0</v>
      </c>
      <c r="S14" s="32">
        <v>0</v>
      </c>
      <c r="T14" s="32">
        <v>157105000</v>
      </c>
      <c r="U14" s="32">
        <v>0</v>
      </c>
      <c r="V14" s="32">
        <v>157105000</v>
      </c>
      <c r="W14" s="32">
        <v>0</v>
      </c>
      <c r="X14" s="32">
        <v>157042000</v>
      </c>
      <c r="Y14" s="32">
        <v>157042000</v>
      </c>
      <c r="Z14" s="32">
        <v>157042000</v>
      </c>
      <c r="AA14" s="32">
        <v>157042000</v>
      </c>
      <c r="AB14"/>
    </row>
    <row r="15" spans="1:30" ht="33.75" x14ac:dyDescent="0.25">
      <c r="A15" s="29" t="s">
        <v>32</v>
      </c>
      <c r="B15" s="30" t="s">
        <v>33</v>
      </c>
      <c r="C15" s="31" t="s">
        <v>69</v>
      </c>
      <c r="D15" s="29" t="s">
        <v>35</v>
      </c>
      <c r="E15" s="29" t="s">
        <v>67</v>
      </c>
      <c r="F15" s="29" t="s">
        <v>45</v>
      </c>
      <c r="G15" s="29"/>
      <c r="H15" s="29"/>
      <c r="I15" s="29"/>
      <c r="J15" s="29"/>
      <c r="K15" s="29"/>
      <c r="L15" s="29"/>
      <c r="M15" s="29" t="s">
        <v>37</v>
      </c>
      <c r="N15" s="29" t="s">
        <v>38</v>
      </c>
      <c r="O15" s="29" t="s">
        <v>39</v>
      </c>
      <c r="P15" s="30" t="s">
        <v>70</v>
      </c>
      <c r="Q15" s="32">
        <v>589200</v>
      </c>
      <c r="R15" s="32">
        <v>0</v>
      </c>
      <c r="S15" s="32">
        <v>0</v>
      </c>
      <c r="T15" s="32">
        <v>589200</v>
      </c>
      <c r="U15" s="32">
        <v>0</v>
      </c>
      <c r="V15" s="32">
        <v>589200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/>
    </row>
    <row r="16" spans="1:30" ht="33.75" x14ac:dyDescent="0.25">
      <c r="A16" s="29" t="s">
        <v>32</v>
      </c>
      <c r="B16" s="30" t="s">
        <v>33</v>
      </c>
      <c r="C16" s="31" t="s">
        <v>71</v>
      </c>
      <c r="D16" s="29" t="s">
        <v>35</v>
      </c>
      <c r="E16" s="29" t="s">
        <v>67</v>
      </c>
      <c r="F16" s="29" t="s">
        <v>53</v>
      </c>
      <c r="G16" s="29" t="s">
        <v>36</v>
      </c>
      <c r="H16" s="29"/>
      <c r="I16" s="29"/>
      <c r="J16" s="29"/>
      <c r="K16" s="29"/>
      <c r="L16" s="29"/>
      <c r="M16" s="29" t="s">
        <v>37</v>
      </c>
      <c r="N16" s="29" t="s">
        <v>72</v>
      </c>
      <c r="O16" s="29" t="s">
        <v>73</v>
      </c>
      <c r="P16" s="30" t="s">
        <v>74</v>
      </c>
      <c r="Q16" s="32">
        <v>614731000</v>
      </c>
      <c r="R16" s="32">
        <v>0</v>
      </c>
      <c r="S16" s="32">
        <v>0</v>
      </c>
      <c r="T16" s="32">
        <v>614731000</v>
      </c>
      <c r="U16" s="32">
        <v>0</v>
      </c>
      <c r="V16" s="32">
        <v>0</v>
      </c>
      <c r="W16" s="32">
        <v>614731000</v>
      </c>
      <c r="X16" s="32">
        <v>0</v>
      </c>
      <c r="Y16" s="32">
        <v>0</v>
      </c>
      <c r="Z16" s="32">
        <v>0</v>
      </c>
      <c r="AA16" s="32">
        <v>0</v>
      </c>
      <c r="AB16"/>
      <c r="AC16" s="5">
        <f>SUM(AA5:AA16)</f>
        <v>3718312886.4099998</v>
      </c>
    </row>
    <row r="17" spans="1:30" ht="56.25" x14ac:dyDescent="0.25">
      <c r="A17" s="29" t="s">
        <v>32</v>
      </c>
      <c r="B17" s="30" t="s">
        <v>33</v>
      </c>
      <c r="C17" s="31" t="s">
        <v>75</v>
      </c>
      <c r="D17" s="29" t="s">
        <v>76</v>
      </c>
      <c r="E17" s="29" t="s">
        <v>77</v>
      </c>
      <c r="F17" s="29" t="s">
        <v>78</v>
      </c>
      <c r="G17" s="29" t="s">
        <v>79</v>
      </c>
      <c r="H17" s="29"/>
      <c r="I17" s="29"/>
      <c r="J17" s="29"/>
      <c r="K17" s="29"/>
      <c r="L17" s="29"/>
      <c r="M17" s="29" t="s">
        <v>37</v>
      </c>
      <c r="N17" s="29" t="s">
        <v>72</v>
      </c>
      <c r="O17" s="29" t="s">
        <v>39</v>
      </c>
      <c r="P17" s="30" t="s">
        <v>80</v>
      </c>
      <c r="Q17" s="32">
        <v>5000000000</v>
      </c>
      <c r="R17" s="32">
        <v>0</v>
      </c>
      <c r="S17" s="32">
        <v>0</v>
      </c>
      <c r="T17" s="32">
        <v>5000000000</v>
      </c>
      <c r="U17" s="32">
        <v>1500000000</v>
      </c>
      <c r="V17" s="32">
        <v>1649613140</v>
      </c>
      <c r="W17" s="32">
        <v>1850386860</v>
      </c>
      <c r="X17" s="32">
        <v>524621851.80000001</v>
      </c>
      <c r="Y17" s="32">
        <v>0</v>
      </c>
      <c r="Z17" s="32">
        <v>0</v>
      </c>
      <c r="AA17" s="32">
        <v>0</v>
      </c>
      <c r="AB17"/>
    </row>
    <row r="18" spans="1:30" ht="33.75" x14ac:dyDescent="0.25">
      <c r="A18" s="29" t="s">
        <v>32</v>
      </c>
      <c r="B18" s="30" t="s">
        <v>33</v>
      </c>
      <c r="C18" s="31" t="s">
        <v>81</v>
      </c>
      <c r="D18" s="29" t="s">
        <v>76</v>
      </c>
      <c r="E18" s="29" t="s">
        <v>77</v>
      </c>
      <c r="F18" s="29" t="s">
        <v>78</v>
      </c>
      <c r="G18" s="29" t="s">
        <v>82</v>
      </c>
      <c r="H18" s="29"/>
      <c r="I18" s="29"/>
      <c r="J18" s="29"/>
      <c r="K18" s="29"/>
      <c r="L18" s="29"/>
      <c r="M18" s="29" t="s">
        <v>37</v>
      </c>
      <c r="N18" s="29" t="s">
        <v>72</v>
      </c>
      <c r="O18" s="29" t="s">
        <v>39</v>
      </c>
      <c r="P18" s="30" t="s">
        <v>83</v>
      </c>
      <c r="Q18" s="32">
        <v>17000000000</v>
      </c>
      <c r="R18" s="32">
        <v>0</v>
      </c>
      <c r="S18" s="32">
        <v>0</v>
      </c>
      <c r="T18" s="32">
        <v>17000000000</v>
      </c>
      <c r="U18" s="32">
        <v>1000000000</v>
      </c>
      <c r="V18" s="32">
        <v>6794595497</v>
      </c>
      <c r="W18" s="32">
        <v>9205404503</v>
      </c>
      <c r="X18" s="32">
        <v>3864606008</v>
      </c>
      <c r="Y18" s="32">
        <v>1960290103</v>
      </c>
      <c r="Z18" s="32">
        <v>1752921250</v>
      </c>
      <c r="AA18" s="32">
        <v>1486758921</v>
      </c>
      <c r="AB18"/>
      <c r="AD18" s="5"/>
    </row>
    <row r="19" spans="1:30" ht="45" x14ac:dyDescent="0.25">
      <c r="A19" s="29" t="s">
        <v>32</v>
      </c>
      <c r="B19" s="30" t="s">
        <v>33</v>
      </c>
      <c r="C19" s="31" t="s">
        <v>84</v>
      </c>
      <c r="D19" s="29" t="s">
        <v>76</v>
      </c>
      <c r="E19" s="29" t="s">
        <v>77</v>
      </c>
      <c r="F19" s="29" t="s">
        <v>78</v>
      </c>
      <c r="G19" s="29" t="s">
        <v>85</v>
      </c>
      <c r="H19" s="29"/>
      <c r="I19" s="29"/>
      <c r="J19" s="29"/>
      <c r="K19" s="29"/>
      <c r="L19" s="29"/>
      <c r="M19" s="29" t="s">
        <v>37</v>
      </c>
      <c r="N19" s="29" t="s">
        <v>72</v>
      </c>
      <c r="O19" s="29" t="s">
        <v>39</v>
      </c>
      <c r="P19" s="30" t="s">
        <v>86</v>
      </c>
      <c r="Q19" s="32">
        <v>6500000000</v>
      </c>
      <c r="R19" s="32">
        <v>0</v>
      </c>
      <c r="S19" s="32">
        <v>0</v>
      </c>
      <c r="T19" s="32">
        <v>6500000000</v>
      </c>
      <c r="U19" s="32">
        <v>3900000000</v>
      </c>
      <c r="V19" s="32">
        <v>2600000000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/>
    </row>
    <row r="20" spans="1:30" ht="33.75" x14ac:dyDescent="0.25">
      <c r="A20" s="29" t="s">
        <v>32</v>
      </c>
      <c r="B20" s="30" t="s">
        <v>33</v>
      </c>
      <c r="C20" s="31" t="s">
        <v>87</v>
      </c>
      <c r="D20" s="29" t="s">
        <v>76</v>
      </c>
      <c r="E20" s="29" t="s">
        <v>88</v>
      </c>
      <c r="F20" s="29" t="s">
        <v>78</v>
      </c>
      <c r="G20" s="29" t="s">
        <v>79</v>
      </c>
      <c r="H20" s="29"/>
      <c r="I20" s="29"/>
      <c r="J20" s="29"/>
      <c r="K20" s="29"/>
      <c r="L20" s="29"/>
      <c r="M20" s="29" t="s">
        <v>37</v>
      </c>
      <c r="N20" s="29" t="s">
        <v>89</v>
      </c>
      <c r="O20" s="29" t="s">
        <v>73</v>
      </c>
      <c r="P20" s="30" t="s">
        <v>90</v>
      </c>
      <c r="Q20" s="32">
        <v>50000000000</v>
      </c>
      <c r="R20" s="32">
        <v>0</v>
      </c>
      <c r="S20" s="32">
        <v>0</v>
      </c>
      <c r="T20" s="32">
        <v>50000000000</v>
      </c>
      <c r="U20" s="32">
        <v>0</v>
      </c>
      <c r="V20" s="32">
        <v>50000000000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/>
    </row>
    <row r="21" spans="1:30" ht="33.75" x14ac:dyDescent="0.25">
      <c r="A21" s="29" t="s">
        <v>32</v>
      </c>
      <c r="B21" s="30" t="s">
        <v>33</v>
      </c>
      <c r="C21" s="31" t="s">
        <v>91</v>
      </c>
      <c r="D21" s="29" t="s">
        <v>76</v>
      </c>
      <c r="E21" s="29" t="s">
        <v>88</v>
      </c>
      <c r="F21" s="29" t="s">
        <v>78</v>
      </c>
      <c r="G21" s="29" t="s">
        <v>82</v>
      </c>
      <c r="H21" s="29"/>
      <c r="I21" s="29"/>
      <c r="J21" s="29"/>
      <c r="K21" s="29"/>
      <c r="L21" s="29"/>
      <c r="M21" s="29" t="s">
        <v>37</v>
      </c>
      <c r="N21" s="29" t="s">
        <v>72</v>
      </c>
      <c r="O21" s="29" t="s">
        <v>39</v>
      </c>
      <c r="P21" s="30" t="s">
        <v>92</v>
      </c>
      <c r="Q21" s="32">
        <v>149454972320</v>
      </c>
      <c r="R21" s="32">
        <v>0</v>
      </c>
      <c r="S21" s="32">
        <v>0</v>
      </c>
      <c r="T21" s="32">
        <v>149454972320</v>
      </c>
      <c r="U21" s="32">
        <v>28316091403</v>
      </c>
      <c r="V21" s="32">
        <v>107580699513</v>
      </c>
      <c r="W21" s="32">
        <v>13558181404</v>
      </c>
      <c r="X21" s="32">
        <v>92822789513</v>
      </c>
      <c r="Y21" s="32">
        <v>0</v>
      </c>
      <c r="Z21" s="32">
        <v>0</v>
      </c>
      <c r="AA21" s="32">
        <v>0</v>
      </c>
      <c r="AB21"/>
    </row>
    <row r="22" spans="1:30" ht="45" x14ac:dyDescent="0.25">
      <c r="A22" s="29" t="s">
        <v>32</v>
      </c>
      <c r="B22" s="30" t="s">
        <v>33</v>
      </c>
      <c r="C22" s="31" t="s">
        <v>93</v>
      </c>
      <c r="D22" s="29" t="s">
        <v>76</v>
      </c>
      <c r="E22" s="29" t="s">
        <v>88</v>
      </c>
      <c r="F22" s="29" t="s">
        <v>78</v>
      </c>
      <c r="G22" s="29" t="s">
        <v>85</v>
      </c>
      <c r="H22" s="29"/>
      <c r="I22" s="29"/>
      <c r="J22" s="29"/>
      <c r="K22" s="29"/>
      <c r="L22" s="29"/>
      <c r="M22" s="29" t="s">
        <v>37</v>
      </c>
      <c r="N22" s="29" t="s">
        <v>72</v>
      </c>
      <c r="O22" s="29" t="s">
        <v>39</v>
      </c>
      <c r="P22" s="30" t="s">
        <v>94</v>
      </c>
      <c r="Q22" s="32">
        <v>90000000000</v>
      </c>
      <c r="R22" s="32">
        <v>0</v>
      </c>
      <c r="S22" s="32">
        <v>0</v>
      </c>
      <c r="T22" s="32">
        <v>90000000000</v>
      </c>
      <c r="U22" s="32">
        <v>72000000000</v>
      </c>
      <c r="V22" s="32">
        <v>0</v>
      </c>
      <c r="W22" s="32">
        <v>18000000000</v>
      </c>
      <c r="X22" s="32">
        <v>0</v>
      </c>
      <c r="Y22" s="32">
        <v>0</v>
      </c>
      <c r="Z22" s="32">
        <v>0</v>
      </c>
      <c r="AA22" s="32">
        <v>0</v>
      </c>
      <c r="AB22"/>
    </row>
    <row r="23" spans="1:30" ht="45" x14ac:dyDescent="0.25">
      <c r="A23" s="29" t="s">
        <v>32</v>
      </c>
      <c r="B23" s="30" t="s">
        <v>33</v>
      </c>
      <c r="C23" s="31" t="s">
        <v>95</v>
      </c>
      <c r="D23" s="29" t="s">
        <v>76</v>
      </c>
      <c r="E23" s="29" t="s">
        <v>96</v>
      </c>
      <c r="F23" s="29" t="s">
        <v>78</v>
      </c>
      <c r="G23" s="29" t="s">
        <v>97</v>
      </c>
      <c r="H23" s="29"/>
      <c r="I23" s="29"/>
      <c r="J23" s="29"/>
      <c r="K23" s="29"/>
      <c r="L23" s="29"/>
      <c r="M23" s="29" t="s">
        <v>37</v>
      </c>
      <c r="N23" s="29" t="s">
        <v>72</v>
      </c>
      <c r="O23" s="29" t="s">
        <v>39</v>
      </c>
      <c r="P23" s="30" t="s">
        <v>98</v>
      </c>
      <c r="Q23" s="32">
        <v>21713007810</v>
      </c>
      <c r="R23" s="32">
        <v>0</v>
      </c>
      <c r="S23" s="32">
        <v>0</v>
      </c>
      <c r="T23" s="32">
        <v>21713007810</v>
      </c>
      <c r="U23" s="32">
        <v>4000000000</v>
      </c>
      <c r="V23" s="32">
        <v>17713007810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/>
    </row>
    <row r="24" spans="1:30" ht="45" x14ac:dyDescent="0.25">
      <c r="A24" s="29" t="s">
        <v>32</v>
      </c>
      <c r="B24" s="30" t="s">
        <v>33</v>
      </c>
      <c r="C24" s="31" t="s">
        <v>99</v>
      </c>
      <c r="D24" s="29" t="s">
        <v>76</v>
      </c>
      <c r="E24" s="29" t="s">
        <v>96</v>
      </c>
      <c r="F24" s="29" t="s">
        <v>78</v>
      </c>
      <c r="G24" s="29" t="s">
        <v>79</v>
      </c>
      <c r="H24" s="29"/>
      <c r="I24" s="29"/>
      <c r="J24" s="29"/>
      <c r="K24" s="29"/>
      <c r="L24" s="29"/>
      <c r="M24" s="29" t="s">
        <v>37</v>
      </c>
      <c r="N24" s="29" t="s">
        <v>72</v>
      </c>
      <c r="O24" s="29" t="s">
        <v>39</v>
      </c>
      <c r="P24" s="30" t="s">
        <v>100</v>
      </c>
      <c r="Q24" s="32">
        <v>3000000000</v>
      </c>
      <c r="R24" s="32">
        <v>0</v>
      </c>
      <c r="S24" s="32">
        <v>0</v>
      </c>
      <c r="T24" s="32">
        <v>3000000000</v>
      </c>
      <c r="U24" s="32">
        <v>1000000000</v>
      </c>
      <c r="V24" s="32">
        <v>0</v>
      </c>
      <c r="W24" s="32">
        <v>2000000000</v>
      </c>
      <c r="X24" s="32">
        <v>0</v>
      </c>
      <c r="Y24" s="32">
        <v>0</v>
      </c>
      <c r="Z24" s="32">
        <v>0</v>
      </c>
      <c r="AA24" s="32">
        <v>0</v>
      </c>
      <c r="AB24"/>
    </row>
    <row r="25" spans="1:30" ht="45" x14ac:dyDescent="0.25">
      <c r="A25" s="29" t="s">
        <v>32</v>
      </c>
      <c r="B25" s="30" t="s">
        <v>33</v>
      </c>
      <c r="C25" s="31" t="s">
        <v>101</v>
      </c>
      <c r="D25" s="29" t="s">
        <v>76</v>
      </c>
      <c r="E25" s="29" t="s">
        <v>102</v>
      </c>
      <c r="F25" s="29" t="s">
        <v>78</v>
      </c>
      <c r="G25" s="29" t="s">
        <v>97</v>
      </c>
      <c r="H25" s="29"/>
      <c r="I25" s="29"/>
      <c r="J25" s="29"/>
      <c r="K25" s="29"/>
      <c r="L25" s="29"/>
      <c r="M25" s="29" t="s">
        <v>37</v>
      </c>
      <c r="N25" s="29" t="s">
        <v>72</v>
      </c>
      <c r="O25" s="29" t="s">
        <v>39</v>
      </c>
      <c r="P25" s="30" t="s">
        <v>103</v>
      </c>
      <c r="Q25" s="32">
        <v>15522123000</v>
      </c>
      <c r="R25" s="32">
        <v>0</v>
      </c>
      <c r="S25" s="32">
        <v>0</v>
      </c>
      <c r="T25" s="32">
        <v>15522123000</v>
      </c>
      <c r="U25" s="32">
        <v>6208849200</v>
      </c>
      <c r="V25" s="32">
        <v>9313273800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/>
    </row>
    <row r="26" spans="1:30" ht="33.75" x14ac:dyDescent="0.25">
      <c r="A26" s="29" t="s">
        <v>32</v>
      </c>
      <c r="B26" s="30" t="s">
        <v>33</v>
      </c>
      <c r="C26" s="31" t="s">
        <v>104</v>
      </c>
      <c r="D26" s="29" t="s">
        <v>76</v>
      </c>
      <c r="E26" s="29" t="s">
        <v>102</v>
      </c>
      <c r="F26" s="29" t="s">
        <v>78</v>
      </c>
      <c r="G26" s="29" t="s">
        <v>79</v>
      </c>
      <c r="H26" s="29"/>
      <c r="I26" s="29"/>
      <c r="J26" s="29"/>
      <c r="K26" s="29"/>
      <c r="L26" s="29"/>
      <c r="M26" s="29" t="s">
        <v>37</v>
      </c>
      <c r="N26" s="29" t="s">
        <v>72</v>
      </c>
      <c r="O26" s="29" t="s">
        <v>39</v>
      </c>
      <c r="P26" s="30" t="s">
        <v>105</v>
      </c>
      <c r="Q26" s="32">
        <v>10000000000</v>
      </c>
      <c r="R26" s="32">
        <v>0</v>
      </c>
      <c r="S26" s="32">
        <v>0</v>
      </c>
      <c r="T26" s="32">
        <v>10000000000</v>
      </c>
      <c r="U26" s="32">
        <v>4000000000</v>
      </c>
      <c r="V26" s="32">
        <v>6000000000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/>
      <c r="AC26" s="5">
        <f>SUM(AA17:AA26)</f>
        <v>1486758921</v>
      </c>
    </row>
    <row r="27" spans="1:30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5"/>
      <c r="AB27"/>
    </row>
    <row r="28" spans="1:30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5"/>
      <c r="W28"/>
      <c r="X28" s="5"/>
      <c r="Y28" s="5"/>
      <c r="Z28"/>
      <c r="AA28" s="5"/>
      <c r="AB28"/>
    </row>
    <row r="29" spans="1:30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30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17">
        <f>SUM(Q5:Q29)</f>
        <v>392362614395</v>
      </c>
      <c r="R30" s="17">
        <f t="shared" ref="R30:X30" si="0">SUM(R5:R29)</f>
        <v>1500000000</v>
      </c>
      <c r="S30" s="17">
        <f t="shared" si="0"/>
        <v>1500000000</v>
      </c>
      <c r="T30" s="17">
        <f t="shared" si="0"/>
        <v>392362614395</v>
      </c>
      <c r="U30" s="17">
        <f t="shared" si="0"/>
        <v>122886039603</v>
      </c>
      <c r="V30" s="17">
        <f t="shared" si="0"/>
        <v>219641042957.47998</v>
      </c>
      <c r="W30" s="17">
        <f t="shared" si="0"/>
        <v>49835531834.520004</v>
      </c>
      <c r="X30" s="17">
        <f t="shared" si="0"/>
        <v>102445567363.10001</v>
      </c>
      <c r="Y30" s="17">
        <f>SUM(Y5:Y29)</f>
        <v>5837171291.4099998</v>
      </c>
      <c r="Z30" s="17">
        <f t="shared" ref="Z30" si="1">SUM(Z5:Z29)</f>
        <v>5571706128.4099998</v>
      </c>
      <c r="AA30" s="17">
        <f t="shared" ref="AA30" si="2">SUM(AA5:AA29)</f>
        <v>5205071807.4099998</v>
      </c>
      <c r="AB30"/>
      <c r="AC30" s="33">
        <f>+AC16+AC26</f>
        <v>5205071807.4099998</v>
      </c>
    </row>
    <row r="31" spans="1:30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30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</sheetData>
  <autoFilter ref="C3:Z2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H8" sqref="H8"/>
    </sheetView>
  </sheetViews>
  <sheetFormatPr baseColWidth="10" defaultRowHeight="15" x14ac:dyDescent="0.25"/>
  <cols>
    <col min="2" max="2" width="35.85546875" customWidth="1"/>
    <col min="16" max="16" width="29.5703125" customWidth="1"/>
    <col min="17" max="17" width="15.28515625" customWidth="1"/>
    <col min="18" max="18" width="14.140625" customWidth="1"/>
    <col min="19" max="19" width="15.42578125" customWidth="1"/>
    <col min="20" max="20" width="14.7109375" customWidth="1"/>
    <col min="21" max="21" width="16.42578125" customWidth="1"/>
    <col min="22" max="22" width="16.140625" customWidth="1"/>
    <col min="23" max="23" width="15.42578125" customWidth="1"/>
    <col min="24" max="24" width="16.140625" customWidth="1"/>
    <col min="25" max="25" width="15.28515625" customWidth="1"/>
    <col min="26" max="26" width="14.28515625" customWidth="1"/>
    <col min="27" max="27" width="16.42578125" customWidth="1"/>
  </cols>
  <sheetData>
    <row r="1" spans="1:27" x14ac:dyDescent="0.25">
      <c r="A1" s="28" t="s">
        <v>0</v>
      </c>
      <c r="B1" s="28">
        <v>2020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</row>
    <row r="2" spans="1:27" x14ac:dyDescent="0.25">
      <c r="A2" s="28" t="s">
        <v>2</v>
      </c>
      <c r="B2" s="28" t="s">
        <v>3</v>
      </c>
      <c r="C2" s="35" t="s">
        <v>1</v>
      </c>
      <c r="D2" s="35" t="s">
        <v>1</v>
      </c>
      <c r="E2" s="35" t="s">
        <v>1</v>
      </c>
      <c r="F2" s="35" t="s">
        <v>1</v>
      </c>
      <c r="G2" s="35" t="s">
        <v>1</v>
      </c>
      <c r="H2" s="35" t="s">
        <v>1</v>
      </c>
      <c r="I2" s="35" t="s">
        <v>1</v>
      </c>
      <c r="J2" s="35" t="s">
        <v>1</v>
      </c>
      <c r="K2" s="35" t="s">
        <v>1</v>
      </c>
      <c r="L2" s="35" t="s">
        <v>1</v>
      </c>
      <c r="M2" s="35" t="s">
        <v>1</v>
      </c>
      <c r="N2" s="35" t="s">
        <v>1</v>
      </c>
      <c r="O2" s="35" t="s">
        <v>1</v>
      </c>
      <c r="P2" s="35" t="s">
        <v>1</v>
      </c>
      <c r="Q2" s="35" t="s">
        <v>1</v>
      </c>
      <c r="R2" s="35" t="s">
        <v>1</v>
      </c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</row>
    <row r="3" spans="1:27" x14ac:dyDescent="0.25">
      <c r="A3" s="28" t="s">
        <v>4</v>
      </c>
      <c r="B3" s="28" t="s">
        <v>118</v>
      </c>
      <c r="C3" s="35" t="s">
        <v>1</v>
      </c>
      <c r="D3" s="35" t="s">
        <v>1</v>
      </c>
      <c r="E3" s="35" t="s">
        <v>1</v>
      </c>
      <c r="F3" s="35" t="s">
        <v>1</v>
      </c>
      <c r="G3" s="35" t="s">
        <v>1</v>
      </c>
      <c r="H3" s="35" t="s">
        <v>1</v>
      </c>
      <c r="I3" s="35" t="s">
        <v>1</v>
      </c>
      <c r="J3" s="35" t="s">
        <v>1</v>
      </c>
      <c r="K3" s="35" t="s">
        <v>1</v>
      </c>
      <c r="L3" s="35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24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8" t="s">
        <v>21</v>
      </c>
      <c r="R4" s="28" t="s">
        <v>22</v>
      </c>
      <c r="S4" s="28" t="s">
        <v>23</v>
      </c>
      <c r="T4" s="28" t="s">
        <v>24</v>
      </c>
      <c r="U4" s="28" t="s">
        <v>25</v>
      </c>
      <c r="V4" s="28" t="s">
        <v>26</v>
      </c>
      <c r="W4" s="28" t="s">
        <v>27</v>
      </c>
      <c r="X4" s="28" t="s">
        <v>28</v>
      </c>
      <c r="Y4" s="28" t="s">
        <v>29</v>
      </c>
      <c r="Z4" s="28" t="s">
        <v>30</v>
      </c>
      <c r="AA4" s="28" t="s">
        <v>31</v>
      </c>
    </row>
    <row r="5" spans="1:27" ht="22.5" x14ac:dyDescent="0.25">
      <c r="A5" s="29" t="s">
        <v>32</v>
      </c>
      <c r="B5" s="30" t="s">
        <v>33</v>
      </c>
      <c r="C5" s="31" t="s">
        <v>34</v>
      </c>
      <c r="D5" s="29" t="s">
        <v>35</v>
      </c>
      <c r="E5" s="29" t="s">
        <v>36</v>
      </c>
      <c r="F5" s="29" t="s">
        <v>36</v>
      </c>
      <c r="G5" s="29" t="s">
        <v>36</v>
      </c>
      <c r="H5" s="29"/>
      <c r="I5" s="29"/>
      <c r="J5" s="29"/>
      <c r="K5" s="29"/>
      <c r="L5" s="29"/>
      <c r="M5" s="29" t="s">
        <v>37</v>
      </c>
      <c r="N5" s="29" t="s">
        <v>38</v>
      </c>
      <c r="O5" s="29" t="s">
        <v>39</v>
      </c>
      <c r="P5" s="30" t="s">
        <v>40</v>
      </c>
      <c r="Q5" s="32">
        <v>8109500000</v>
      </c>
      <c r="R5" s="32">
        <v>889869330</v>
      </c>
      <c r="S5" s="32">
        <v>0</v>
      </c>
      <c r="T5" s="32">
        <v>8999369330</v>
      </c>
      <c r="U5" s="32">
        <v>0</v>
      </c>
      <c r="V5" s="32">
        <v>8999369330</v>
      </c>
      <c r="W5" s="32">
        <v>0</v>
      </c>
      <c r="X5" s="32">
        <v>2483722657</v>
      </c>
      <c r="Y5" s="32">
        <v>2483722657</v>
      </c>
      <c r="Z5" s="32">
        <v>2483722657</v>
      </c>
      <c r="AA5" s="32">
        <v>2483722657</v>
      </c>
    </row>
    <row r="6" spans="1:27" ht="45.75" customHeight="1" x14ac:dyDescent="0.25">
      <c r="A6" s="29" t="s">
        <v>32</v>
      </c>
      <c r="B6" s="30" t="s">
        <v>33</v>
      </c>
      <c r="C6" s="31" t="s">
        <v>41</v>
      </c>
      <c r="D6" s="29" t="s">
        <v>35</v>
      </c>
      <c r="E6" s="29" t="s">
        <v>36</v>
      </c>
      <c r="F6" s="29" t="s">
        <v>36</v>
      </c>
      <c r="G6" s="29" t="s">
        <v>42</v>
      </c>
      <c r="H6" s="29"/>
      <c r="I6" s="29"/>
      <c r="J6" s="29"/>
      <c r="K6" s="29"/>
      <c r="L6" s="29"/>
      <c r="M6" s="29" t="s">
        <v>37</v>
      </c>
      <c r="N6" s="29" t="s">
        <v>38</v>
      </c>
      <c r="O6" s="29" t="s">
        <v>39</v>
      </c>
      <c r="P6" s="30" t="s">
        <v>43</v>
      </c>
      <c r="Q6" s="32">
        <v>2824320000</v>
      </c>
      <c r="R6" s="32">
        <v>324235704</v>
      </c>
      <c r="S6" s="32">
        <v>0</v>
      </c>
      <c r="T6" s="32">
        <v>3148555704</v>
      </c>
      <c r="U6" s="32">
        <v>0</v>
      </c>
      <c r="V6" s="32">
        <v>3148555704</v>
      </c>
      <c r="W6" s="32">
        <v>0</v>
      </c>
      <c r="X6" s="32">
        <v>717979822</v>
      </c>
      <c r="Y6" s="32">
        <v>717979822</v>
      </c>
      <c r="Z6" s="32">
        <v>717837922</v>
      </c>
      <c r="AA6" s="32">
        <v>717837922</v>
      </c>
    </row>
    <row r="7" spans="1:27" ht="40.5" customHeight="1" x14ac:dyDescent="0.25">
      <c r="A7" s="29" t="s">
        <v>32</v>
      </c>
      <c r="B7" s="30" t="s">
        <v>33</v>
      </c>
      <c r="C7" s="31" t="s">
        <v>44</v>
      </c>
      <c r="D7" s="29" t="s">
        <v>35</v>
      </c>
      <c r="E7" s="29" t="s">
        <v>36</v>
      </c>
      <c r="F7" s="29" t="s">
        <v>36</v>
      </c>
      <c r="G7" s="29" t="s">
        <v>45</v>
      </c>
      <c r="H7" s="29"/>
      <c r="I7" s="29"/>
      <c r="J7" s="29"/>
      <c r="K7" s="29"/>
      <c r="L7" s="29"/>
      <c r="M7" s="29" t="s">
        <v>37</v>
      </c>
      <c r="N7" s="29" t="s">
        <v>38</v>
      </c>
      <c r="O7" s="29" t="s">
        <v>39</v>
      </c>
      <c r="P7" s="30" t="s">
        <v>46</v>
      </c>
      <c r="Q7" s="32">
        <v>1199970000</v>
      </c>
      <c r="R7" s="32">
        <v>285894966</v>
      </c>
      <c r="S7" s="32">
        <v>0</v>
      </c>
      <c r="T7" s="32">
        <v>1485864966</v>
      </c>
      <c r="U7" s="32">
        <v>0</v>
      </c>
      <c r="V7" s="32">
        <v>1485864966</v>
      </c>
      <c r="W7" s="32">
        <v>0</v>
      </c>
      <c r="X7" s="32">
        <v>261878295</v>
      </c>
      <c r="Y7" s="32">
        <v>261878295</v>
      </c>
      <c r="Z7" s="32">
        <v>261878295</v>
      </c>
      <c r="AA7" s="32">
        <v>261878295</v>
      </c>
    </row>
    <row r="8" spans="1:27" ht="22.5" x14ac:dyDescent="0.25">
      <c r="A8" s="29" t="s">
        <v>32</v>
      </c>
      <c r="B8" s="30" t="s">
        <v>33</v>
      </c>
      <c r="C8" s="31" t="s">
        <v>47</v>
      </c>
      <c r="D8" s="29" t="s">
        <v>35</v>
      </c>
      <c r="E8" s="29" t="s">
        <v>42</v>
      </c>
      <c r="F8" s="29" t="s">
        <v>42</v>
      </c>
      <c r="G8" s="29"/>
      <c r="H8" s="29"/>
      <c r="I8" s="29"/>
      <c r="J8" s="29"/>
      <c r="K8" s="29"/>
      <c r="L8" s="29"/>
      <c r="M8" s="29" t="s">
        <v>37</v>
      </c>
      <c r="N8" s="29" t="s">
        <v>38</v>
      </c>
      <c r="O8" s="29" t="s">
        <v>39</v>
      </c>
      <c r="P8" s="30" t="s">
        <v>48</v>
      </c>
      <c r="Q8" s="32">
        <v>9923997065</v>
      </c>
      <c r="R8" s="32">
        <v>0</v>
      </c>
      <c r="S8" s="32">
        <v>1500000000</v>
      </c>
      <c r="T8" s="32">
        <v>8423997065</v>
      </c>
      <c r="U8" s="32">
        <v>0</v>
      </c>
      <c r="V8" s="32">
        <v>5111519474.4799995</v>
      </c>
      <c r="W8" s="32">
        <v>3312477590.52</v>
      </c>
      <c r="X8" s="32">
        <v>3961065276.5100002</v>
      </c>
      <c r="Y8" s="32">
        <v>1811968947.5899999</v>
      </c>
      <c r="Z8" s="32">
        <v>1683732062.5899999</v>
      </c>
      <c r="AA8" s="32">
        <v>1529037639.5899999</v>
      </c>
    </row>
    <row r="9" spans="1:27" ht="46.5" customHeight="1" x14ac:dyDescent="0.25">
      <c r="A9" s="29" t="s">
        <v>32</v>
      </c>
      <c r="B9" s="30" t="s">
        <v>33</v>
      </c>
      <c r="C9" s="31" t="s">
        <v>49</v>
      </c>
      <c r="D9" s="29" t="s">
        <v>35</v>
      </c>
      <c r="E9" s="29" t="s">
        <v>45</v>
      </c>
      <c r="F9" s="29" t="s">
        <v>45</v>
      </c>
      <c r="G9" s="29" t="s">
        <v>36</v>
      </c>
      <c r="H9" s="29" t="s">
        <v>50</v>
      </c>
      <c r="I9" s="29"/>
      <c r="J9" s="29"/>
      <c r="K9" s="29"/>
      <c r="L9" s="29"/>
      <c r="M9" s="29" t="s">
        <v>37</v>
      </c>
      <c r="N9" s="29" t="s">
        <v>38</v>
      </c>
      <c r="O9" s="29" t="s">
        <v>39</v>
      </c>
      <c r="P9" s="30" t="s">
        <v>51</v>
      </c>
      <c r="Q9" s="32">
        <v>961099000</v>
      </c>
      <c r="R9" s="32">
        <v>0</v>
      </c>
      <c r="S9" s="32">
        <v>0</v>
      </c>
      <c r="T9" s="32">
        <v>961099000</v>
      </c>
      <c r="U9" s="32">
        <v>961099000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</row>
    <row r="10" spans="1:27" ht="54" customHeight="1" x14ac:dyDescent="0.25">
      <c r="A10" s="29" t="s">
        <v>32</v>
      </c>
      <c r="B10" s="30" t="s">
        <v>33</v>
      </c>
      <c r="C10" s="31" t="s">
        <v>52</v>
      </c>
      <c r="D10" s="29" t="s">
        <v>35</v>
      </c>
      <c r="E10" s="29" t="s">
        <v>45</v>
      </c>
      <c r="F10" s="29" t="s">
        <v>53</v>
      </c>
      <c r="G10" s="29" t="s">
        <v>42</v>
      </c>
      <c r="H10" s="29" t="s">
        <v>54</v>
      </c>
      <c r="I10" s="29"/>
      <c r="J10" s="29"/>
      <c r="K10" s="29"/>
      <c r="L10" s="29"/>
      <c r="M10" s="29" t="s">
        <v>37</v>
      </c>
      <c r="N10" s="29" t="s">
        <v>38</v>
      </c>
      <c r="O10" s="29" t="s">
        <v>39</v>
      </c>
      <c r="P10" s="30" t="s">
        <v>55</v>
      </c>
      <c r="Q10" s="32">
        <v>31000000</v>
      </c>
      <c r="R10" s="32">
        <v>0</v>
      </c>
      <c r="S10" s="32">
        <v>0</v>
      </c>
      <c r="T10" s="32">
        <v>31000000</v>
      </c>
      <c r="U10" s="32">
        <v>0</v>
      </c>
      <c r="V10" s="32">
        <v>31000000</v>
      </c>
      <c r="W10" s="32">
        <v>0</v>
      </c>
      <c r="X10" s="32">
        <v>9920732</v>
      </c>
      <c r="Y10" s="32">
        <v>6496682</v>
      </c>
      <c r="Z10" s="32">
        <v>6496682</v>
      </c>
      <c r="AA10" s="32">
        <v>6496682</v>
      </c>
    </row>
    <row r="11" spans="1:27" ht="36" customHeight="1" x14ac:dyDescent="0.25">
      <c r="A11" s="29" t="s">
        <v>32</v>
      </c>
      <c r="B11" s="30" t="s">
        <v>33</v>
      </c>
      <c r="C11" s="31" t="s">
        <v>56</v>
      </c>
      <c r="D11" s="29" t="s">
        <v>35</v>
      </c>
      <c r="E11" s="29" t="s">
        <v>45</v>
      </c>
      <c r="F11" s="29" t="s">
        <v>57</v>
      </c>
      <c r="G11" s="29" t="s">
        <v>36</v>
      </c>
      <c r="H11" s="29" t="s">
        <v>58</v>
      </c>
      <c r="I11" s="29"/>
      <c r="J11" s="29"/>
      <c r="K11" s="29"/>
      <c r="L11" s="29"/>
      <c r="M11" s="29" t="s">
        <v>37</v>
      </c>
      <c r="N11" s="29" t="s">
        <v>38</v>
      </c>
      <c r="O11" s="29" t="s">
        <v>39</v>
      </c>
      <c r="P11" s="30" t="s">
        <v>59</v>
      </c>
      <c r="Q11" s="32">
        <v>64890000</v>
      </c>
      <c r="R11" s="32">
        <v>0</v>
      </c>
      <c r="S11" s="32">
        <v>0</v>
      </c>
      <c r="T11" s="32">
        <v>64890000</v>
      </c>
      <c r="U11" s="32">
        <v>0</v>
      </c>
      <c r="V11" s="32">
        <v>64890000</v>
      </c>
      <c r="W11" s="32">
        <v>0</v>
      </c>
      <c r="X11" s="32">
        <v>64890000</v>
      </c>
      <c r="Y11" s="32">
        <v>64890000</v>
      </c>
      <c r="Z11" s="32">
        <v>64890000</v>
      </c>
      <c r="AA11" s="32">
        <v>5479600</v>
      </c>
    </row>
    <row r="12" spans="1:27" ht="39.75" customHeight="1" x14ac:dyDescent="0.25">
      <c r="A12" s="29" t="s">
        <v>32</v>
      </c>
      <c r="B12" s="30" t="s">
        <v>33</v>
      </c>
      <c r="C12" s="31" t="s">
        <v>60</v>
      </c>
      <c r="D12" s="29" t="s">
        <v>35</v>
      </c>
      <c r="E12" s="29" t="s">
        <v>45</v>
      </c>
      <c r="F12" s="29" t="s">
        <v>57</v>
      </c>
      <c r="G12" s="29" t="s">
        <v>36</v>
      </c>
      <c r="H12" s="29" t="s">
        <v>61</v>
      </c>
      <c r="I12" s="29"/>
      <c r="J12" s="29"/>
      <c r="K12" s="29"/>
      <c r="L12" s="29"/>
      <c r="M12" s="29" t="s">
        <v>37</v>
      </c>
      <c r="N12" s="29" t="s">
        <v>38</v>
      </c>
      <c r="O12" s="29" t="s">
        <v>39</v>
      </c>
      <c r="P12" s="30" t="s">
        <v>62</v>
      </c>
      <c r="Q12" s="32">
        <v>72100000</v>
      </c>
      <c r="R12" s="32">
        <v>0</v>
      </c>
      <c r="S12" s="32">
        <v>0</v>
      </c>
      <c r="T12" s="32">
        <v>72100000</v>
      </c>
      <c r="U12" s="32">
        <v>0</v>
      </c>
      <c r="V12" s="32">
        <v>0</v>
      </c>
      <c r="W12" s="32">
        <v>72100000</v>
      </c>
      <c r="X12" s="32">
        <v>0</v>
      </c>
      <c r="Y12" s="32">
        <v>0</v>
      </c>
      <c r="Z12" s="32">
        <v>0</v>
      </c>
      <c r="AA12" s="32">
        <v>0</v>
      </c>
    </row>
    <row r="13" spans="1:27" ht="22.5" x14ac:dyDescent="0.25">
      <c r="A13" s="29" t="s">
        <v>32</v>
      </c>
      <c r="B13" s="30" t="s">
        <v>33</v>
      </c>
      <c r="C13" s="31" t="s">
        <v>63</v>
      </c>
      <c r="D13" s="29" t="s">
        <v>35</v>
      </c>
      <c r="E13" s="29" t="s">
        <v>45</v>
      </c>
      <c r="F13" s="29" t="s">
        <v>38</v>
      </c>
      <c r="G13" s="29" t="s">
        <v>36</v>
      </c>
      <c r="H13" s="29" t="s">
        <v>64</v>
      </c>
      <c r="I13" s="29"/>
      <c r="J13" s="29"/>
      <c r="K13" s="29"/>
      <c r="L13" s="29"/>
      <c r="M13" s="29" t="s">
        <v>37</v>
      </c>
      <c r="N13" s="29" t="s">
        <v>38</v>
      </c>
      <c r="O13" s="29" t="s">
        <v>39</v>
      </c>
      <c r="P13" s="30" t="s">
        <v>65</v>
      </c>
      <c r="Q13" s="32">
        <v>213210000</v>
      </c>
      <c r="R13" s="32">
        <v>0</v>
      </c>
      <c r="S13" s="32">
        <v>0</v>
      </c>
      <c r="T13" s="32">
        <v>213210000</v>
      </c>
      <c r="U13" s="32">
        <v>0</v>
      </c>
      <c r="V13" s="32">
        <v>0</v>
      </c>
      <c r="W13" s="32">
        <v>213210000</v>
      </c>
      <c r="X13" s="32">
        <v>0</v>
      </c>
      <c r="Y13" s="32">
        <v>0</v>
      </c>
      <c r="Z13" s="32">
        <v>0</v>
      </c>
      <c r="AA13" s="32">
        <v>0</v>
      </c>
    </row>
    <row r="14" spans="1:27" ht="22.5" x14ac:dyDescent="0.25">
      <c r="A14" s="29" t="s">
        <v>32</v>
      </c>
      <c r="B14" s="30" t="s">
        <v>33</v>
      </c>
      <c r="C14" s="31" t="s">
        <v>66</v>
      </c>
      <c r="D14" s="29" t="s">
        <v>35</v>
      </c>
      <c r="E14" s="29" t="s">
        <v>67</v>
      </c>
      <c r="F14" s="29" t="s">
        <v>36</v>
      </c>
      <c r="G14" s="29"/>
      <c r="H14" s="29"/>
      <c r="I14" s="29"/>
      <c r="J14" s="29"/>
      <c r="K14" s="29"/>
      <c r="L14" s="29"/>
      <c r="M14" s="29" t="s">
        <v>37</v>
      </c>
      <c r="N14" s="29" t="s">
        <v>38</v>
      </c>
      <c r="O14" s="29" t="s">
        <v>39</v>
      </c>
      <c r="P14" s="30" t="s">
        <v>68</v>
      </c>
      <c r="Q14" s="32">
        <v>157105000</v>
      </c>
      <c r="R14" s="32">
        <v>0</v>
      </c>
      <c r="S14" s="32">
        <v>0</v>
      </c>
      <c r="T14" s="32">
        <v>157105000</v>
      </c>
      <c r="U14" s="32">
        <v>0</v>
      </c>
      <c r="V14" s="32">
        <v>157105000</v>
      </c>
      <c r="W14" s="32">
        <v>0</v>
      </c>
      <c r="X14" s="32">
        <v>157042000</v>
      </c>
      <c r="Y14" s="32">
        <v>157042000</v>
      </c>
      <c r="Z14" s="32">
        <v>157042000</v>
      </c>
      <c r="AA14" s="32">
        <v>157042000</v>
      </c>
    </row>
    <row r="15" spans="1:27" ht="22.5" x14ac:dyDescent="0.25">
      <c r="A15" s="29" t="s">
        <v>32</v>
      </c>
      <c r="B15" s="30" t="s">
        <v>33</v>
      </c>
      <c r="C15" s="31" t="s">
        <v>69</v>
      </c>
      <c r="D15" s="29" t="s">
        <v>35</v>
      </c>
      <c r="E15" s="29" t="s">
        <v>67</v>
      </c>
      <c r="F15" s="29" t="s">
        <v>45</v>
      </c>
      <c r="G15" s="29"/>
      <c r="H15" s="29"/>
      <c r="I15" s="29"/>
      <c r="J15" s="29"/>
      <c r="K15" s="29"/>
      <c r="L15" s="29"/>
      <c r="M15" s="29" t="s">
        <v>37</v>
      </c>
      <c r="N15" s="29" t="s">
        <v>38</v>
      </c>
      <c r="O15" s="29" t="s">
        <v>39</v>
      </c>
      <c r="P15" s="30" t="s">
        <v>70</v>
      </c>
      <c r="Q15" s="32">
        <v>589200</v>
      </c>
      <c r="R15" s="32">
        <v>0</v>
      </c>
      <c r="S15" s="32">
        <v>0</v>
      </c>
      <c r="T15" s="32">
        <v>589200</v>
      </c>
      <c r="U15" s="32">
        <v>0</v>
      </c>
      <c r="V15" s="32">
        <v>589200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27" ht="22.5" x14ac:dyDescent="0.25">
      <c r="A16" s="29" t="s">
        <v>32</v>
      </c>
      <c r="B16" s="30" t="s">
        <v>33</v>
      </c>
      <c r="C16" s="31" t="s">
        <v>71</v>
      </c>
      <c r="D16" s="29" t="s">
        <v>35</v>
      </c>
      <c r="E16" s="29" t="s">
        <v>67</v>
      </c>
      <c r="F16" s="29" t="s">
        <v>53</v>
      </c>
      <c r="G16" s="29" t="s">
        <v>36</v>
      </c>
      <c r="H16" s="29"/>
      <c r="I16" s="29"/>
      <c r="J16" s="29"/>
      <c r="K16" s="29"/>
      <c r="L16" s="29"/>
      <c r="M16" s="29" t="s">
        <v>37</v>
      </c>
      <c r="N16" s="29" t="s">
        <v>72</v>
      </c>
      <c r="O16" s="29" t="s">
        <v>73</v>
      </c>
      <c r="P16" s="30" t="s">
        <v>74</v>
      </c>
      <c r="Q16" s="32">
        <v>614731000</v>
      </c>
      <c r="R16" s="32">
        <v>0</v>
      </c>
      <c r="S16" s="32">
        <v>0</v>
      </c>
      <c r="T16" s="32">
        <v>614731000</v>
      </c>
      <c r="U16" s="32">
        <v>0</v>
      </c>
      <c r="V16" s="32">
        <v>0</v>
      </c>
      <c r="W16" s="32">
        <v>614731000</v>
      </c>
      <c r="X16" s="32">
        <v>0</v>
      </c>
      <c r="Y16" s="32">
        <v>0</v>
      </c>
      <c r="Z16" s="32">
        <v>0</v>
      </c>
      <c r="AA16" s="32">
        <v>0</v>
      </c>
    </row>
    <row r="17" spans="17:27" x14ac:dyDescent="0.25">
      <c r="Q17" s="36">
        <v>24172511265</v>
      </c>
      <c r="V17" s="37"/>
    </row>
    <row r="18" spans="17:27" x14ac:dyDescent="0.25">
      <c r="V18" s="37"/>
      <c r="X18" s="5"/>
      <c r="AA18" s="5"/>
    </row>
    <row r="19" spans="17:27" x14ac:dyDescent="0.25"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7:27" x14ac:dyDescent="0.25"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7:27" x14ac:dyDescent="0.25">
      <c r="V21" s="37"/>
    </row>
    <row r="22" spans="17:27" x14ac:dyDescent="0.25">
      <c r="V22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35"/>
  <sheetViews>
    <sheetView zoomScale="75" zoomScaleNormal="75" workbookViewId="0">
      <selection activeCell="P1" sqref="P1:P1048576"/>
    </sheetView>
  </sheetViews>
  <sheetFormatPr baseColWidth="10" defaultRowHeight="15" x14ac:dyDescent="0.25"/>
  <cols>
    <col min="1" max="1" width="13.42578125" customWidth="1"/>
    <col min="2" max="2" width="27" hidden="1" customWidth="1"/>
    <col min="3" max="3" width="21.5703125" customWidth="1"/>
    <col min="4" max="11" width="5.42578125" hidden="1" customWidth="1"/>
    <col min="12" max="12" width="7" hidden="1" customWidth="1"/>
    <col min="13" max="13" width="9.5703125" hidden="1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8" t="s">
        <v>0</v>
      </c>
      <c r="B1" s="28">
        <v>2021</v>
      </c>
      <c r="C1" s="28">
        <v>2021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</row>
    <row r="2" spans="1:27" x14ac:dyDescent="0.25">
      <c r="A2" s="28" t="s">
        <v>2</v>
      </c>
      <c r="B2" s="28" t="s">
        <v>3</v>
      </c>
      <c r="C2" s="28" t="s">
        <v>3</v>
      </c>
      <c r="D2" s="35" t="s">
        <v>1</v>
      </c>
      <c r="E2" s="35" t="s">
        <v>1</v>
      </c>
      <c r="F2" s="35" t="s">
        <v>1</v>
      </c>
      <c r="G2" s="35" t="s">
        <v>1</v>
      </c>
      <c r="H2" s="35" t="s">
        <v>1</v>
      </c>
      <c r="I2" s="35" t="s">
        <v>1</v>
      </c>
      <c r="J2" s="35" t="s">
        <v>1</v>
      </c>
      <c r="K2" s="35" t="s">
        <v>1</v>
      </c>
      <c r="L2" s="35" t="s">
        <v>1</v>
      </c>
      <c r="M2" s="35" t="s">
        <v>1</v>
      </c>
      <c r="N2" s="35" t="s">
        <v>1</v>
      </c>
      <c r="O2" s="35" t="s">
        <v>1</v>
      </c>
      <c r="P2" s="35" t="s">
        <v>1</v>
      </c>
      <c r="Q2" s="35" t="s">
        <v>1</v>
      </c>
      <c r="R2" s="35" t="s">
        <v>1</v>
      </c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</row>
    <row r="3" spans="1:27" x14ac:dyDescent="0.25">
      <c r="A3" s="28" t="s">
        <v>4</v>
      </c>
      <c r="B3" s="28" t="s">
        <v>121</v>
      </c>
      <c r="C3" s="28" t="s">
        <v>121</v>
      </c>
      <c r="D3" s="35" t="s">
        <v>1</v>
      </c>
      <c r="E3" s="35" t="s">
        <v>1</v>
      </c>
      <c r="F3" s="35" t="s">
        <v>1</v>
      </c>
      <c r="G3" s="35" t="s">
        <v>1</v>
      </c>
      <c r="H3" s="35" t="s">
        <v>1</v>
      </c>
      <c r="I3" s="35" t="s">
        <v>1</v>
      </c>
      <c r="J3" s="35" t="s">
        <v>1</v>
      </c>
      <c r="K3" s="35" t="s">
        <v>1</v>
      </c>
      <c r="L3" s="35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24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8" t="s">
        <v>21</v>
      </c>
      <c r="R4" s="28" t="s">
        <v>22</v>
      </c>
      <c r="S4" s="28" t="s">
        <v>23</v>
      </c>
      <c r="T4" s="28" t="s">
        <v>24</v>
      </c>
      <c r="U4" s="28" t="s">
        <v>25</v>
      </c>
      <c r="V4" s="28" t="s">
        <v>26</v>
      </c>
      <c r="W4" s="28" t="s">
        <v>27</v>
      </c>
      <c r="X4" s="28" t="s">
        <v>28</v>
      </c>
      <c r="Y4" s="28" t="s">
        <v>29</v>
      </c>
      <c r="Z4" s="28" t="s">
        <v>30</v>
      </c>
      <c r="AA4" s="28" t="s">
        <v>31</v>
      </c>
    </row>
    <row r="5" spans="1:27" ht="33.75" hidden="1" x14ac:dyDescent="0.25">
      <c r="A5" s="29" t="s">
        <v>122</v>
      </c>
      <c r="B5" s="30" t="s">
        <v>123</v>
      </c>
      <c r="C5" s="31" t="s">
        <v>34</v>
      </c>
      <c r="D5" s="29" t="s">
        <v>35</v>
      </c>
      <c r="E5" s="29" t="s">
        <v>36</v>
      </c>
      <c r="F5" s="29" t="s">
        <v>36</v>
      </c>
      <c r="G5" s="29" t="s">
        <v>36</v>
      </c>
      <c r="H5" s="29"/>
      <c r="I5" s="29"/>
      <c r="J5" s="29"/>
      <c r="K5" s="29"/>
      <c r="L5" s="29"/>
      <c r="M5" s="29" t="s">
        <v>37</v>
      </c>
      <c r="N5" s="29" t="s">
        <v>38</v>
      </c>
      <c r="O5" s="29" t="s">
        <v>39</v>
      </c>
      <c r="P5" s="30" t="s">
        <v>40</v>
      </c>
      <c r="Q5" s="52">
        <v>9215354000</v>
      </c>
      <c r="R5" s="52">
        <v>0</v>
      </c>
      <c r="S5" s="52">
        <v>0</v>
      </c>
      <c r="T5" s="52">
        <v>9215354000</v>
      </c>
      <c r="U5" s="52">
        <v>0</v>
      </c>
      <c r="V5" s="52">
        <v>9215354000</v>
      </c>
      <c r="W5" s="52">
        <v>0</v>
      </c>
      <c r="X5" s="52">
        <v>610998054</v>
      </c>
      <c r="Y5" s="52">
        <v>607786381</v>
      </c>
      <c r="Z5" s="52">
        <v>604574708</v>
      </c>
      <c r="AA5" s="52">
        <v>604574708</v>
      </c>
    </row>
    <row r="6" spans="1:27" ht="33.75" hidden="1" x14ac:dyDescent="0.25">
      <c r="A6" s="29" t="s">
        <v>122</v>
      </c>
      <c r="B6" s="30" t="s">
        <v>123</v>
      </c>
      <c r="C6" s="31" t="s">
        <v>41</v>
      </c>
      <c r="D6" s="29" t="s">
        <v>35</v>
      </c>
      <c r="E6" s="29" t="s">
        <v>36</v>
      </c>
      <c r="F6" s="29" t="s">
        <v>36</v>
      </c>
      <c r="G6" s="29" t="s">
        <v>42</v>
      </c>
      <c r="H6" s="29"/>
      <c r="I6" s="29"/>
      <c r="J6" s="29"/>
      <c r="K6" s="29"/>
      <c r="L6" s="29"/>
      <c r="M6" s="29" t="s">
        <v>37</v>
      </c>
      <c r="N6" s="29" t="s">
        <v>38</v>
      </c>
      <c r="O6" s="29" t="s">
        <v>39</v>
      </c>
      <c r="P6" s="30" t="s">
        <v>43</v>
      </c>
      <c r="Q6" s="52">
        <v>3224121000</v>
      </c>
      <c r="R6" s="52">
        <v>0</v>
      </c>
      <c r="S6" s="52">
        <v>0</v>
      </c>
      <c r="T6" s="52">
        <v>3224121000</v>
      </c>
      <c r="U6" s="52">
        <v>0</v>
      </c>
      <c r="V6" s="52">
        <v>3224121000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</row>
    <row r="7" spans="1:27" ht="33.75" hidden="1" x14ac:dyDescent="0.25">
      <c r="A7" s="29" t="s">
        <v>122</v>
      </c>
      <c r="B7" s="30" t="s">
        <v>123</v>
      </c>
      <c r="C7" s="31" t="s">
        <v>44</v>
      </c>
      <c r="D7" s="29" t="s">
        <v>35</v>
      </c>
      <c r="E7" s="29" t="s">
        <v>36</v>
      </c>
      <c r="F7" s="29" t="s">
        <v>36</v>
      </c>
      <c r="G7" s="29" t="s">
        <v>45</v>
      </c>
      <c r="H7" s="29"/>
      <c r="I7" s="29"/>
      <c r="J7" s="29"/>
      <c r="K7" s="29"/>
      <c r="L7" s="29"/>
      <c r="M7" s="29" t="s">
        <v>37</v>
      </c>
      <c r="N7" s="29" t="s">
        <v>38</v>
      </c>
      <c r="O7" s="29" t="s">
        <v>39</v>
      </c>
      <c r="P7" s="30" t="s">
        <v>46</v>
      </c>
      <c r="Q7" s="52">
        <v>1521526000</v>
      </c>
      <c r="R7" s="52">
        <v>0</v>
      </c>
      <c r="S7" s="52">
        <v>0</v>
      </c>
      <c r="T7" s="52">
        <v>1521526000</v>
      </c>
      <c r="U7" s="52">
        <v>0</v>
      </c>
      <c r="V7" s="52">
        <v>1521526000</v>
      </c>
      <c r="W7" s="52">
        <v>0</v>
      </c>
      <c r="X7" s="52">
        <v>50095549</v>
      </c>
      <c r="Y7" s="52">
        <v>50095549</v>
      </c>
      <c r="Z7" s="52">
        <v>50095549</v>
      </c>
      <c r="AA7" s="52">
        <v>50095549</v>
      </c>
    </row>
    <row r="8" spans="1:27" ht="33.75" hidden="1" x14ac:dyDescent="0.25">
      <c r="A8" s="29" t="s">
        <v>122</v>
      </c>
      <c r="B8" s="30" t="s">
        <v>123</v>
      </c>
      <c r="C8" s="31" t="s">
        <v>47</v>
      </c>
      <c r="D8" s="29" t="s">
        <v>35</v>
      </c>
      <c r="E8" s="29" t="s">
        <v>42</v>
      </c>
      <c r="F8" s="29" t="s">
        <v>42</v>
      </c>
      <c r="G8" s="29"/>
      <c r="H8" s="29"/>
      <c r="I8" s="29"/>
      <c r="J8" s="29"/>
      <c r="K8" s="29"/>
      <c r="L8" s="29"/>
      <c r="M8" s="29" t="s">
        <v>37</v>
      </c>
      <c r="N8" s="29" t="s">
        <v>38</v>
      </c>
      <c r="O8" s="29" t="s">
        <v>39</v>
      </c>
      <c r="P8" s="30" t="s">
        <v>48</v>
      </c>
      <c r="Q8" s="52">
        <v>8423997000</v>
      </c>
      <c r="R8" s="52">
        <v>0</v>
      </c>
      <c r="S8" s="52">
        <v>0</v>
      </c>
      <c r="T8" s="52">
        <v>8423997000</v>
      </c>
      <c r="U8" s="52">
        <v>0</v>
      </c>
      <c r="V8" s="52">
        <v>6267392250.7799997</v>
      </c>
      <c r="W8" s="52">
        <v>2156604749.2199998</v>
      </c>
      <c r="X8" s="52">
        <v>5073579853.9300003</v>
      </c>
      <c r="Y8" s="52">
        <v>69026577.150000006</v>
      </c>
      <c r="Z8" s="52">
        <v>63435517.149999999</v>
      </c>
      <c r="AA8" s="52">
        <v>63435517.149999999</v>
      </c>
    </row>
    <row r="9" spans="1:27" ht="33.75" hidden="1" x14ac:dyDescent="0.25">
      <c r="A9" s="29" t="s">
        <v>122</v>
      </c>
      <c r="B9" s="30" t="s">
        <v>123</v>
      </c>
      <c r="C9" s="31" t="s">
        <v>52</v>
      </c>
      <c r="D9" s="29" t="s">
        <v>35</v>
      </c>
      <c r="E9" s="29" t="s">
        <v>45</v>
      </c>
      <c r="F9" s="29" t="s">
        <v>53</v>
      </c>
      <c r="G9" s="29" t="s">
        <v>42</v>
      </c>
      <c r="H9" s="29" t="s">
        <v>54</v>
      </c>
      <c r="I9" s="29"/>
      <c r="J9" s="29"/>
      <c r="K9" s="29"/>
      <c r="L9" s="29"/>
      <c r="M9" s="29" t="s">
        <v>37</v>
      </c>
      <c r="N9" s="29" t="s">
        <v>38</v>
      </c>
      <c r="O9" s="29" t="s">
        <v>39</v>
      </c>
      <c r="P9" s="30" t="s">
        <v>55</v>
      </c>
      <c r="Q9" s="52">
        <v>31930000</v>
      </c>
      <c r="R9" s="52">
        <v>0</v>
      </c>
      <c r="S9" s="52">
        <v>0</v>
      </c>
      <c r="T9" s="52">
        <v>31930000</v>
      </c>
      <c r="U9" s="52">
        <v>0</v>
      </c>
      <c r="V9" s="52">
        <v>31930000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</row>
    <row r="10" spans="1:27" ht="33.75" hidden="1" x14ac:dyDescent="0.25">
      <c r="A10" s="29" t="s">
        <v>122</v>
      </c>
      <c r="B10" s="30" t="s">
        <v>123</v>
      </c>
      <c r="C10" s="31" t="s">
        <v>56</v>
      </c>
      <c r="D10" s="29" t="s">
        <v>35</v>
      </c>
      <c r="E10" s="29" t="s">
        <v>45</v>
      </c>
      <c r="F10" s="29" t="s">
        <v>57</v>
      </c>
      <c r="G10" s="29" t="s">
        <v>36</v>
      </c>
      <c r="H10" s="29" t="s">
        <v>58</v>
      </c>
      <c r="I10" s="29"/>
      <c r="J10" s="29"/>
      <c r="K10" s="29"/>
      <c r="L10" s="29"/>
      <c r="M10" s="29" t="s">
        <v>37</v>
      </c>
      <c r="N10" s="29" t="s">
        <v>38</v>
      </c>
      <c r="O10" s="29" t="s">
        <v>39</v>
      </c>
      <c r="P10" s="30" t="s">
        <v>59</v>
      </c>
      <c r="Q10" s="52">
        <v>66837000</v>
      </c>
      <c r="R10" s="52">
        <v>0</v>
      </c>
      <c r="S10" s="52">
        <v>0</v>
      </c>
      <c r="T10" s="52">
        <v>66837000</v>
      </c>
      <c r="U10" s="52">
        <v>0</v>
      </c>
      <c r="V10" s="52">
        <v>0</v>
      </c>
      <c r="W10" s="52">
        <v>66837000</v>
      </c>
      <c r="X10" s="52">
        <v>0</v>
      </c>
      <c r="Y10" s="52">
        <v>0</v>
      </c>
      <c r="Z10" s="52">
        <v>0</v>
      </c>
      <c r="AA10" s="52">
        <v>0</v>
      </c>
    </row>
    <row r="11" spans="1:27" ht="33.75" hidden="1" x14ac:dyDescent="0.25">
      <c r="A11" s="29" t="s">
        <v>122</v>
      </c>
      <c r="B11" s="30" t="s">
        <v>123</v>
      </c>
      <c r="C11" s="31" t="s">
        <v>60</v>
      </c>
      <c r="D11" s="29" t="s">
        <v>35</v>
      </c>
      <c r="E11" s="29" t="s">
        <v>45</v>
      </c>
      <c r="F11" s="29" t="s">
        <v>57</v>
      </c>
      <c r="G11" s="29" t="s">
        <v>36</v>
      </c>
      <c r="H11" s="29" t="s">
        <v>61</v>
      </c>
      <c r="I11" s="29"/>
      <c r="J11" s="29"/>
      <c r="K11" s="29"/>
      <c r="L11" s="29"/>
      <c r="M11" s="29" t="s">
        <v>37</v>
      </c>
      <c r="N11" s="29" t="s">
        <v>38</v>
      </c>
      <c r="O11" s="29" t="s">
        <v>39</v>
      </c>
      <c r="P11" s="30" t="s">
        <v>62</v>
      </c>
      <c r="Q11" s="52">
        <v>74263000</v>
      </c>
      <c r="R11" s="52">
        <v>0</v>
      </c>
      <c r="S11" s="52">
        <v>0</v>
      </c>
      <c r="T11" s="52">
        <v>74263000</v>
      </c>
      <c r="U11" s="52">
        <v>0</v>
      </c>
      <c r="V11" s="52">
        <v>0</v>
      </c>
      <c r="W11" s="52">
        <v>74263000</v>
      </c>
      <c r="X11" s="52">
        <v>0</v>
      </c>
      <c r="Y11" s="52">
        <v>0</v>
      </c>
      <c r="Z11" s="52">
        <v>0</v>
      </c>
      <c r="AA11" s="52">
        <v>0</v>
      </c>
    </row>
    <row r="12" spans="1:27" ht="33.75" x14ac:dyDescent="0.25">
      <c r="A12" s="29" t="s">
        <v>122</v>
      </c>
      <c r="B12" s="30" t="s">
        <v>123</v>
      </c>
      <c r="C12" s="31" t="s">
        <v>63</v>
      </c>
      <c r="D12" s="29" t="s">
        <v>35</v>
      </c>
      <c r="E12" s="29" t="s">
        <v>45</v>
      </c>
      <c r="F12" s="29" t="s">
        <v>38</v>
      </c>
      <c r="G12" s="29" t="s">
        <v>36</v>
      </c>
      <c r="H12" s="29" t="s">
        <v>64</v>
      </c>
      <c r="I12" s="29"/>
      <c r="J12" s="29"/>
      <c r="K12" s="29"/>
      <c r="L12" s="29"/>
      <c r="M12" s="29" t="s">
        <v>37</v>
      </c>
      <c r="N12" s="29" t="s">
        <v>72</v>
      </c>
      <c r="O12" s="29" t="s">
        <v>39</v>
      </c>
      <c r="P12" s="30" t="s">
        <v>65</v>
      </c>
      <c r="Q12" s="52">
        <v>213297000</v>
      </c>
      <c r="R12" s="52">
        <v>0</v>
      </c>
      <c r="S12" s="52">
        <v>0</v>
      </c>
      <c r="T12" s="52">
        <v>213297000</v>
      </c>
      <c r="U12" s="52">
        <v>0</v>
      </c>
      <c r="V12" s="52">
        <v>0</v>
      </c>
      <c r="W12" s="52">
        <v>213297000</v>
      </c>
      <c r="X12" s="52">
        <v>0</v>
      </c>
      <c r="Y12" s="52">
        <v>0</v>
      </c>
      <c r="Z12" s="52">
        <v>0</v>
      </c>
      <c r="AA12" s="52">
        <v>0</v>
      </c>
    </row>
    <row r="13" spans="1:27" ht="35.25" hidden="1" customHeight="1" x14ac:dyDescent="0.25">
      <c r="A13" s="29" t="s">
        <v>122</v>
      </c>
      <c r="B13" s="30" t="s">
        <v>123</v>
      </c>
      <c r="C13" s="31" t="s">
        <v>66</v>
      </c>
      <c r="D13" s="29" t="s">
        <v>35</v>
      </c>
      <c r="E13" s="29" t="s">
        <v>67</v>
      </c>
      <c r="F13" s="29" t="s">
        <v>36</v>
      </c>
      <c r="G13" s="29"/>
      <c r="H13" s="29"/>
      <c r="I13" s="29"/>
      <c r="J13" s="29"/>
      <c r="K13" s="29"/>
      <c r="L13" s="29"/>
      <c r="M13" s="29" t="s">
        <v>37</v>
      </c>
      <c r="N13" s="29" t="s">
        <v>38</v>
      </c>
      <c r="O13" s="29" t="s">
        <v>39</v>
      </c>
      <c r="P13" s="30" t="s">
        <v>68</v>
      </c>
      <c r="Q13" s="52">
        <v>167782230</v>
      </c>
      <c r="R13" s="52">
        <v>0</v>
      </c>
      <c r="S13" s="52">
        <v>0</v>
      </c>
      <c r="T13" s="52">
        <v>167782230</v>
      </c>
      <c r="U13" s="52">
        <v>0</v>
      </c>
      <c r="V13" s="52">
        <v>0</v>
      </c>
      <c r="W13" s="52">
        <v>167782230</v>
      </c>
      <c r="X13" s="52">
        <v>0</v>
      </c>
      <c r="Y13" s="52">
        <v>0</v>
      </c>
      <c r="Z13" s="52">
        <v>0</v>
      </c>
      <c r="AA13" s="52">
        <v>0</v>
      </c>
    </row>
    <row r="14" spans="1:27" ht="32.25" hidden="1" customHeight="1" x14ac:dyDescent="0.25">
      <c r="A14" s="29" t="s">
        <v>122</v>
      </c>
      <c r="B14" s="30" t="s">
        <v>123</v>
      </c>
      <c r="C14" s="31" t="s">
        <v>69</v>
      </c>
      <c r="D14" s="29" t="s">
        <v>35</v>
      </c>
      <c r="E14" s="29" t="s">
        <v>67</v>
      </c>
      <c r="F14" s="29" t="s">
        <v>45</v>
      </c>
      <c r="G14" s="29"/>
      <c r="H14" s="29"/>
      <c r="I14" s="29"/>
      <c r="J14" s="29"/>
      <c r="K14" s="29"/>
      <c r="L14" s="29"/>
      <c r="M14" s="29" t="s">
        <v>37</v>
      </c>
      <c r="N14" s="29" t="s">
        <v>38</v>
      </c>
      <c r="O14" s="29" t="s">
        <v>39</v>
      </c>
      <c r="P14" s="30" t="s">
        <v>70</v>
      </c>
      <c r="Q14" s="52">
        <v>629200</v>
      </c>
      <c r="R14" s="52">
        <v>0</v>
      </c>
      <c r="S14" s="52">
        <v>0</v>
      </c>
      <c r="T14" s="52">
        <v>629200</v>
      </c>
      <c r="U14" s="52">
        <v>0</v>
      </c>
      <c r="V14" s="52">
        <v>0</v>
      </c>
      <c r="W14" s="52">
        <v>629200</v>
      </c>
      <c r="X14" s="52">
        <v>0</v>
      </c>
      <c r="Y14" s="52">
        <v>0</v>
      </c>
      <c r="Z14" s="52">
        <v>0</v>
      </c>
      <c r="AA14" s="52">
        <v>0</v>
      </c>
    </row>
    <row r="15" spans="1:27" ht="33.75" x14ac:dyDescent="0.25">
      <c r="A15" s="29" t="s">
        <v>122</v>
      </c>
      <c r="B15" s="30" t="s">
        <v>123</v>
      </c>
      <c r="C15" s="31" t="s">
        <v>71</v>
      </c>
      <c r="D15" s="29" t="s">
        <v>35</v>
      </c>
      <c r="E15" s="29" t="s">
        <v>67</v>
      </c>
      <c r="F15" s="29" t="s">
        <v>53</v>
      </c>
      <c r="G15" s="29" t="s">
        <v>36</v>
      </c>
      <c r="H15" s="29"/>
      <c r="I15" s="29"/>
      <c r="J15" s="29"/>
      <c r="K15" s="29"/>
      <c r="L15" s="29"/>
      <c r="M15" s="29" t="s">
        <v>37</v>
      </c>
      <c r="N15" s="29" t="s">
        <v>72</v>
      </c>
      <c r="O15" s="29" t="s">
        <v>73</v>
      </c>
      <c r="P15" s="30" t="s">
        <v>74</v>
      </c>
      <c r="Q15" s="52">
        <v>633172930</v>
      </c>
      <c r="R15" s="52">
        <v>0</v>
      </c>
      <c r="S15" s="52">
        <v>0</v>
      </c>
      <c r="T15" s="52">
        <v>633172930</v>
      </c>
      <c r="U15" s="52">
        <v>0</v>
      </c>
      <c r="V15" s="52">
        <v>0</v>
      </c>
      <c r="W15" s="52">
        <v>633172930</v>
      </c>
      <c r="X15" s="52">
        <v>0</v>
      </c>
      <c r="Y15" s="52">
        <v>0</v>
      </c>
      <c r="Z15" s="52">
        <v>0</v>
      </c>
      <c r="AA15" s="52">
        <v>0</v>
      </c>
    </row>
    <row r="16" spans="1:27" ht="67.5" x14ac:dyDescent="0.25">
      <c r="A16" s="29" t="s">
        <v>122</v>
      </c>
      <c r="B16" s="30" t="s">
        <v>123</v>
      </c>
      <c r="C16" s="31" t="s">
        <v>75</v>
      </c>
      <c r="D16" s="29" t="s">
        <v>76</v>
      </c>
      <c r="E16" s="29" t="s">
        <v>77</v>
      </c>
      <c r="F16" s="29" t="s">
        <v>78</v>
      </c>
      <c r="G16" s="29" t="s">
        <v>79</v>
      </c>
      <c r="H16" s="29"/>
      <c r="I16" s="29"/>
      <c r="J16" s="29"/>
      <c r="K16" s="29"/>
      <c r="L16" s="29"/>
      <c r="M16" s="29" t="s">
        <v>37</v>
      </c>
      <c r="N16" s="29" t="s">
        <v>72</v>
      </c>
      <c r="O16" s="29" t="s">
        <v>39</v>
      </c>
      <c r="P16" s="30" t="s">
        <v>80</v>
      </c>
      <c r="Q16" s="52">
        <v>4000000000</v>
      </c>
      <c r="R16" s="52">
        <v>0</v>
      </c>
      <c r="S16" s="52">
        <v>0</v>
      </c>
      <c r="T16" s="52">
        <v>4000000000</v>
      </c>
      <c r="U16" s="52">
        <v>0</v>
      </c>
      <c r="V16" s="52">
        <v>0</v>
      </c>
      <c r="W16" s="52">
        <v>4000000000</v>
      </c>
      <c r="X16" s="52">
        <v>0</v>
      </c>
      <c r="Y16" s="52">
        <v>0</v>
      </c>
      <c r="Z16" s="52">
        <v>0</v>
      </c>
      <c r="AA16" s="52">
        <v>0</v>
      </c>
    </row>
    <row r="17" spans="1:27" ht="33.75" x14ac:dyDescent="0.25">
      <c r="A17" s="29" t="s">
        <v>122</v>
      </c>
      <c r="B17" s="30" t="s">
        <v>123</v>
      </c>
      <c r="C17" s="31" t="s">
        <v>81</v>
      </c>
      <c r="D17" s="29" t="s">
        <v>76</v>
      </c>
      <c r="E17" s="29" t="s">
        <v>77</v>
      </c>
      <c r="F17" s="29" t="s">
        <v>78</v>
      </c>
      <c r="G17" s="29" t="s">
        <v>82</v>
      </c>
      <c r="H17" s="29"/>
      <c r="I17" s="29"/>
      <c r="J17" s="29"/>
      <c r="K17" s="29"/>
      <c r="L17" s="29"/>
      <c r="M17" s="29" t="s">
        <v>37</v>
      </c>
      <c r="N17" s="29" t="s">
        <v>72</v>
      </c>
      <c r="O17" s="29" t="s">
        <v>39</v>
      </c>
      <c r="P17" s="30" t="s">
        <v>83</v>
      </c>
      <c r="Q17" s="52">
        <v>16745239642</v>
      </c>
      <c r="R17" s="52">
        <v>0</v>
      </c>
      <c r="S17" s="52">
        <v>0</v>
      </c>
      <c r="T17" s="52">
        <v>16745239642</v>
      </c>
      <c r="U17" s="52">
        <v>0</v>
      </c>
      <c r="V17" s="52">
        <v>14358625896</v>
      </c>
      <c r="W17" s="52">
        <v>2386613746</v>
      </c>
      <c r="X17" s="52">
        <v>11003939960</v>
      </c>
      <c r="Y17" s="52">
        <v>6250233</v>
      </c>
      <c r="Z17" s="52">
        <v>5344807</v>
      </c>
      <c r="AA17" s="52">
        <v>5344807</v>
      </c>
    </row>
    <row r="18" spans="1:27" ht="33.75" x14ac:dyDescent="0.25">
      <c r="A18" s="29" t="s">
        <v>122</v>
      </c>
      <c r="B18" s="30" t="s">
        <v>123</v>
      </c>
      <c r="C18" s="31" t="s">
        <v>81</v>
      </c>
      <c r="D18" s="29" t="s">
        <v>76</v>
      </c>
      <c r="E18" s="29" t="s">
        <v>77</v>
      </c>
      <c r="F18" s="29" t="s">
        <v>78</v>
      </c>
      <c r="G18" s="29" t="s">
        <v>82</v>
      </c>
      <c r="H18" s="29"/>
      <c r="I18" s="29"/>
      <c r="J18" s="29"/>
      <c r="K18" s="29"/>
      <c r="L18" s="29"/>
      <c r="M18" s="29" t="s">
        <v>37</v>
      </c>
      <c r="N18" s="29" t="s">
        <v>72</v>
      </c>
      <c r="O18" s="29" t="s">
        <v>73</v>
      </c>
      <c r="P18" s="30" t="s">
        <v>83</v>
      </c>
      <c r="Q18" s="52">
        <v>5000000000</v>
      </c>
      <c r="R18" s="52">
        <v>0</v>
      </c>
      <c r="S18" s="52">
        <v>0</v>
      </c>
      <c r="T18" s="52">
        <v>5000000000</v>
      </c>
      <c r="U18" s="52">
        <v>0</v>
      </c>
      <c r="V18" s="52">
        <v>0</v>
      </c>
      <c r="W18" s="52">
        <v>5000000000</v>
      </c>
      <c r="X18" s="52">
        <v>0</v>
      </c>
      <c r="Y18" s="52">
        <v>0</v>
      </c>
      <c r="Z18" s="52">
        <v>0</v>
      </c>
      <c r="AA18" s="52">
        <v>0</v>
      </c>
    </row>
    <row r="19" spans="1:27" ht="67.5" x14ac:dyDescent="0.25">
      <c r="A19" s="29" t="s">
        <v>122</v>
      </c>
      <c r="B19" s="30" t="s">
        <v>123</v>
      </c>
      <c r="C19" s="31" t="s">
        <v>84</v>
      </c>
      <c r="D19" s="29" t="s">
        <v>76</v>
      </c>
      <c r="E19" s="29" t="s">
        <v>77</v>
      </c>
      <c r="F19" s="29" t="s">
        <v>78</v>
      </c>
      <c r="G19" s="29" t="s">
        <v>85</v>
      </c>
      <c r="H19" s="29"/>
      <c r="I19" s="29"/>
      <c r="J19" s="29"/>
      <c r="K19" s="29"/>
      <c r="L19" s="29"/>
      <c r="M19" s="29" t="s">
        <v>37</v>
      </c>
      <c r="N19" s="29" t="s">
        <v>72</v>
      </c>
      <c r="O19" s="29" t="s">
        <v>39</v>
      </c>
      <c r="P19" s="30" t="s">
        <v>86</v>
      </c>
      <c r="Q19" s="52">
        <v>2600000000</v>
      </c>
      <c r="R19" s="52">
        <v>0</v>
      </c>
      <c r="S19" s="52">
        <v>0</v>
      </c>
      <c r="T19" s="52">
        <v>2600000000</v>
      </c>
      <c r="U19" s="52">
        <v>0</v>
      </c>
      <c r="V19" s="52">
        <v>2600000000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</row>
    <row r="20" spans="1:27" ht="45" x14ac:dyDescent="0.25">
      <c r="A20" s="29" t="s">
        <v>122</v>
      </c>
      <c r="B20" s="30" t="s">
        <v>123</v>
      </c>
      <c r="C20" s="31" t="s">
        <v>124</v>
      </c>
      <c r="D20" s="29" t="s">
        <v>76</v>
      </c>
      <c r="E20" s="29" t="s">
        <v>77</v>
      </c>
      <c r="F20" s="29" t="s">
        <v>78</v>
      </c>
      <c r="G20" s="29" t="s">
        <v>125</v>
      </c>
      <c r="H20" s="29" t="s">
        <v>1</v>
      </c>
      <c r="I20" s="29" t="s">
        <v>1</v>
      </c>
      <c r="J20" s="29" t="s">
        <v>1</v>
      </c>
      <c r="K20" s="29" t="s">
        <v>1</v>
      </c>
      <c r="L20" s="29" t="s">
        <v>1</v>
      </c>
      <c r="M20" s="29" t="s">
        <v>37</v>
      </c>
      <c r="N20" s="29" t="s">
        <v>72</v>
      </c>
      <c r="O20" s="29" t="s">
        <v>39</v>
      </c>
      <c r="P20" s="30" t="s">
        <v>126</v>
      </c>
      <c r="Q20" s="52">
        <v>10000000000</v>
      </c>
      <c r="R20" s="52">
        <v>0</v>
      </c>
      <c r="S20" s="52">
        <v>0</v>
      </c>
      <c r="T20" s="52">
        <v>10000000000</v>
      </c>
      <c r="U20" s="52">
        <v>0</v>
      </c>
      <c r="V20" s="52">
        <v>3805838900</v>
      </c>
      <c r="W20" s="52">
        <v>6194161100</v>
      </c>
      <c r="X20" s="52">
        <v>0</v>
      </c>
      <c r="Y20" s="52">
        <v>0</v>
      </c>
      <c r="Z20" s="52">
        <v>0</v>
      </c>
      <c r="AA20" s="52">
        <v>0</v>
      </c>
    </row>
    <row r="21" spans="1:27" ht="33.75" x14ac:dyDescent="0.25">
      <c r="A21" s="29" t="s">
        <v>122</v>
      </c>
      <c r="B21" s="30" t="s">
        <v>123</v>
      </c>
      <c r="C21" s="31" t="s">
        <v>91</v>
      </c>
      <c r="D21" s="29" t="s">
        <v>76</v>
      </c>
      <c r="E21" s="29" t="s">
        <v>88</v>
      </c>
      <c r="F21" s="29" t="s">
        <v>78</v>
      </c>
      <c r="G21" s="29" t="s">
        <v>82</v>
      </c>
      <c r="H21" s="29"/>
      <c r="I21" s="29"/>
      <c r="J21" s="29"/>
      <c r="K21" s="29"/>
      <c r="L21" s="29"/>
      <c r="M21" s="29" t="s">
        <v>37</v>
      </c>
      <c r="N21" s="29" t="s">
        <v>72</v>
      </c>
      <c r="O21" s="29" t="s">
        <v>39</v>
      </c>
      <c r="P21" s="30" t="s">
        <v>92</v>
      </c>
      <c r="Q21" s="52">
        <v>113119922885</v>
      </c>
      <c r="R21" s="52">
        <v>0</v>
      </c>
      <c r="S21" s="52">
        <v>0</v>
      </c>
      <c r="T21" s="52">
        <v>113119922885</v>
      </c>
      <c r="U21" s="52">
        <v>0</v>
      </c>
      <c r="V21" s="52">
        <v>113119922885</v>
      </c>
      <c r="W21" s="52">
        <v>0</v>
      </c>
      <c r="X21" s="52">
        <v>101436727125</v>
      </c>
      <c r="Y21" s="52">
        <v>0</v>
      </c>
      <c r="Z21" s="52">
        <v>0</v>
      </c>
      <c r="AA21" s="52">
        <v>0</v>
      </c>
    </row>
    <row r="22" spans="1:27" ht="56.25" x14ac:dyDescent="0.25">
      <c r="A22" s="29" t="s">
        <v>122</v>
      </c>
      <c r="B22" s="30" t="s">
        <v>123</v>
      </c>
      <c r="C22" s="31" t="s">
        <v>93</v>
      </c>
      <c r="D22" s="29" t="s">
        <v>76</v>
      </c>
      <c r="E22" s="29" t="s">
        <v>88</v>
      </c>
      <c r="F22" s="29" t="s">
        <v>78</v>
      </c>
      <c r="G22" s="29" t="s">
        <v>85</v>
      </c>
      <c r="H22" s="29"/>
      <c r="I22" s="29"/>
      <c r="J22" s="29"/>
      <c r="K22" s="29"/>
      <c r="L22" s="29"/>
      <c r="M22" s="29" t="s">
        <v>37</v>
      </c>
      <c r="N22" s="29" t="s">
        <v>72</v>
      </c>
      <c r="O22" s="29" t="s">
        <v>39</v>
      </c>
      <c r="P22" s="30" t="s">
        <v>94</v>
      </c>
      <c r="Q22" s="52">
        <v>70000000000</v>
      </c>
      <c r="R22" s="52">
        <v>0</v>
      </c>
      <c r="S22" s="52">
        <v>0</v>
      </c>
      <c r="T22" s="52">
        <v>70000000000</v>
      </c>
      <c r="U22" s="52">
        <v>0</v>
      </c>
      <c r="V22" s="52">
        <v>0</v>
      </c>
      <c r="W22" s="52">
        <v>70000000000</v>
      </c>
      <c r="X22" s="52">
        <v>0</v>
      </c>
      <c r="Y22" s="52">
        <v>0</v>
      </c>
      <c r="Z22" s="52">
        <v>0</v>
      </c>
      <c r="AA22" s="52">
        <v>0</v>
      </c>
    </row>
    <row r="23" spans="1:27" ht="67.5" x14ac:dyDescent="0.25">
      <c r="A23" s="29" t="s">
        <v>122</v>
      </c>
      <c r="B23" s="30" t="s">
        <v>123</v>
      </c>
      <c r="C23" s="31" t="s">
        <v>99</v>
      </c>
      <c r="D23" s="29" t="s">
        <v>76</v>
      </c>
      <c r="E23" s="29" t="s">
        <v>96</v>
      </c>
      <c r="F23" s="29" t="s">
        <v>78</v>
      </c>
      <c r="G23" s="29" t="s">
        <v>79</v>
      </c>
      <c r="H23" s="29"/>
      <c r="I23" s="29"/>
      <c r="J23" s="29"/>
      <c r="K23" s="29"/>
      <c r="L23" s="29"/>
      <c r="M23" s="29" t="s">
        <v>37</v>
      </c>
      <c r="N23" s="29" t="s">
        <v>72</v>
      </c>
      <c r="O23" s="29" t="s">
        <v>39</v>
      </c>
      <c r="P23" s="30" t="s">
        <v>100</v>
      </c>
      <c r="Q23" s="52">
        <v>57000000000</v>
      </c>
      <c r="R23" s="52">
        <v>0</v>
      </c>
      <c r="S23" s="52">
        <v>0</v>
      </c>
      <c r="T23" s="52">
        <v>57000000000</v>
      </c>
      <c r="U23" s="52">
        <v>0</v>
      </c>
      <c r="V23" s="52">
        <v>0</v>
      </c>
      <c r="W23" s="52">
        <v>57000000000</v>
      </c>
      <c r="X23" s="52">
        <v>0</v>
      </c>
      <c r="Y23" s="52">
        <v>0</v>
      </c>
      <c r="Z23" s="52">
        <v>0</v>
      </c>
      <c r="AA23" s="52">
        <v>0</v>
      </c>
    </row>
    <row r="24" spans="1:27" ht="56.25" x14ac:dyDescent="0.25">
      <c r="A24" s="29" t="s">
        <v>122</v>
      </c>
      <c r="B24" s="30" t="s">
        <v>123</v>
      </c>
      <c r="C24" s="31" t="s">
        <v>127</v>
      </c>
      <c r="D24" s="29" t="s">
        <v>76</v>
      </c>
      <c r="E24" s="29" t="s">
        <v>96</v>
      </c>
      <c r="F24" s="29" t="s">
        <v>78</v>
      </c>
      <c r="G24" s="29" t="s">
        <v>82</v>
      </c>
      <c r="H24" s="29" t="s">
        <v>1</v>
      </c>
      <c r="I24" s="29" t="s">
        <v>1</v>
      </c>
      <c r="J24" s="29" t="s">
        <v>1</v>
      </c>
      <c r="K24" s="29" t="s">
        <v>1</v>
      </c>
      <c r="L24" s="29" t="s">
        <v>1</v>
      </c>
      <c r="M24" s="29" t="s">
        <v>37</v>
      </c>
      <c r="N24" s="29" t="s">
        <v>72</v>
      </c>
      <c r="O24" s="29" t="s">
        <v>39</v>
      </c>
      <c r="P24" s="30" t="s">
        <v>128</v>
      </c>
      <c r="Q24" s="52">
        <v>3000000000</v>
      </c>
      <c r="R24" s="52">
        <v>0</v>
      </c>
      <c r="S24" s="52">
        <v>0</v>
      </c>
      <c r="T24" s="52">
        <v>3000000000</v>
      </c>
      <c r="U24" s="52">
        <v>0</v>
      </c>
      <c r="V24" s="52">
        <v>3000000000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</row>
    <row r="25" spans="1:27" ht="56.25" x14ac:dyDescent="0.25">
      <c r="A25" s="29" t="s">
        <v>122</v>
      </c>
      <c r="B25" s="30" t="s">
        <v>123</v>
      </c>
      <c r="C25" s="31" t="s">
        <v>127</v>
      </c>
      <c r="D25" s="29" t="s">
        <v>76</v>
      </c>
      <c r="E25" s="29" t="s">
        <v>96</v>
      </c>
      <c r="F25" s="29" t="s">
        <v>78</v>
      </c>
      <c r="G25" s="29" t="s">
        <v>82</v>
      </c>
      <c r="H25" s="29" t="s">
        <v>1</v>
      </c>
      <c r="I25" s="29" t="s">
        <v>1</v>
      </c>
      <c r="J25" s="29" t="s">
        <v>1</v>
      </c>
      <c r="K25" s="29" t="s">
        <v>1</v>
      </c>
      <c r="L25" s="29" t="s">
        <v>1</v>
      </c>
      <c r="M25" s="29" t="s">
        <v>37</v>
      </c>
      <c r="N25" s="29" t="s">
        <v>72</v>
      </c>
      <c r="O25" s="29" t="s">
        <v>73</v>
      </c>
      <c r="P25" s="30" t="s">
        <v>128</v>
      </c>
      <c r="Q25" s="52">
        <v>5000000000</v>
      </c>
      <c r="R25" s="52">
        <v>0</v>
      </c>
      <c r="S25" s="52">
        <v>0</v>
      </c>
      <c r="T25" s="52">
        <v>5000000000</v>
      </c>
      <c r="U25" s="52">
        <v>0</v>
      </c>
      <c r="V25" s="52">
        <v>0</v>
      </c>
      <c r="W25" s="52">
        <v>5000000000</v>
      </c>
      <c r="X25" s="52">
        <v>0</v>
      </c>
      <c r="Y25" s="52">
        <v>0</v>
      </c>
      <c r="Z25" s="52">
        <v>0</v>
      </c>
      <c r="AA25" s="52">
        <v>0</v>
      </c>
    </row>
    <row r="26" spans="1:27" ht="56.25" x14ac:dyDescent="0.25">
      <c r="A26" s="29" t="s">
        <v>122</v>
      </c>
      <c r="B26" s="30" t="s">
        <v>123</v>
      </c>
      <c r="C26" s="31" t="s">
        <v>101</v>
      </c>
      <c r="D26" s="29" t="s">
        <v>76</v>
      </c>
      <c r="E26" s="29" t="s">
        <v>102</v>
      </c>
      <c r="F26" s="29" t="s">
        <v>78</v>
      </c>
      <c r="G26" s="29" t="s">
        <v>97</v>
      </c>
      <c r="H26" s="29"/>
      <c r="I26" s="29"/>
      <c r="J26" s="29"/>
      <c r="K26" s="29"/>
      <c r="L26" s="29"/>
      <c r="M26" s="29" t="s">
        <v>37</v>
      </c>
      <c r="N26" s="29" t="s">
        <v>72</v>
      </c>
      <c r="O26" s="29" t="s">
        <v>39</v>
      </c>
      <c r="P26" s="30" t="s">
        <v>103</v>
      </c>
      <c r="Q26" s="52">
        <v>10000000000</v>
      </c>
      <c r="R26" s="52">
        <v>0</v>
      </c>
      <c r="S26" s="52">
        <v>0</v>
      </c>
      <c r="T26" s="52">
        <v>10000000000</v>
      </c>
      <c r="U26" s="52">
        <v>0</v>
      </c>
      <c r="V26" s="52">
        <v>10000000000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</row>
    <row r="27" spans="1:27" ht="56.25" x14ac:dyDescent="0.25">
      <c r="A27" s="29" t="s">
        <v>122</v>
      </c>
      <c r="B27" s="30" t="s">
        <v>123</v>
      </c>
      <c r="C27" s="31" t="s">
        <v>101</v>
      </c>
      <c r="D27" s="29" t="s">
        <v>76</v>
      </c>
      <c r="E27" s="29" t="s">
        <v>102</v>
      </c>
      <c r="F27" s="29" t="s">
        <v>78</v>
      </c>
      <c r="G27" s="29" t="s">
        <v>97</v>
      </c>
      <c r="H27" s="29"/>
      <c r="I27" s="29"/>
      <c r="J27" s="29"/>
      <c r="K27" s="29"/>
      <c r="L27" s="29"/>
      <c r="M27" s="29" t="s">
        <v>37</v>
      </c>
      <c r="N27" s="29" t="s">
        <v>72</v>
      </c>
      <c r="O27" s="29" t="s">
        <v>73</v>
      </c>
      <c r="P27" s="30" t="s">
        <v>103</v>
      </c>
      <c r="Q27" s="52">
        <v>20000000000</v>
      </c>
      <c r="R27" s="52">
        <v>0</v>
      </c>
      <c r="S27" s="52">
        <v>0</v>
      </c>
      <c r="T27" s="52">
        <v>20000000000</v>
      </c>
      <c r="U27" s="52">
        <v>0</v>
      </c>
      <c r="V27" s="52">
        <v>0</v>
      </c>
      <c r="W27" s="52">
        <v>20000000000</v>
      </c>
      <c r="X27" s="52">
        <v>0</v>
      </c>
      <c r="Y27" s="52">
        <v>0</v>
      </c>
      <c r="Z27" s="52">
        <v>0</v>
      </c>
      <c r="AA27" s="52">
        <v>0</v>
      </c>
    </row>
    <row r="28" spans="1:27" ht="45" x14ac:dyDescent="0.25">
      <c r="A28" s="29" t="s">
        <v>122</v>
      </c>
      <c r="B28" s="30" t="s">
        <v>123</v>
      </c>
      <c r="C28" s="31" t="s">
        <v>104</v>
      </c>
      <c r="D28" s="29" t="s">
        <v>76</v>
      </c>
      <c r="E28" s="29" t="s">
        <v>102</v>
      </c>
      <c r="F28" s="29" t="s">
        <v>78</v>
      </c>
      <c r="G28" s="29" t="s">
        <v>79</v>
      </c>
      <c r="H28" s="29"/>
      <c r="I28" s="29"/>
      <c r="J28" s="29"/>
      <c r="K28" s="29"/>
      <c r="L28" s="29"/>
      <c r="M28" s="29" t="s">
        <v>37</v>
      </c>
      <c r="N28" s="29" t="s">
        <v>72</v>
      </c>
      <c r="O28" s="29" t="s">
        <v>39</v>
      </c>
      <c r="P28" s="30" t="s">
        <v>105</v>
      </c>
      <c r="Q28" s="52">
        <v>10000000000</v>
      </c>
      <c r="R28" s="52">
        <v>0</v>
      </c>
      <c r="S28" s="52">
        <v>0</v>
      </c>
      <c r="T28" s="52">
        <v>10000000000</v>
      </c>
      <c r="U28" s="52">
        <v>0</v>
      </c>
      <c r="V28" s="52">
        <v>10000000000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</row>
    <row r="29" spans="1:27" x14ac:dyDescent="0.25">
      <c r="A29" s="29" t="s">
        <v>1</v>
      </c>
      <c r="B29" s="30" t="s">
        <v>1</v>
      </c>
      <c r="C29" s="31" t="s">
        <v>1</v>
      </c>
      <c r="D29" s="29" t="s">
        <v>1</v>
      </c>
      <c r="E29" s="29" t="s">
        <v>1</v>
      </c>
      <c r="F29" s="29" t="s">
        <v>1</v>
      </c>
      <c r="G29" s="29" t="s">
        <v>1</v>
      </c>
      <c r="H29" s="29" t="s">
        <v>1</v>
      </c>
      <c r="I29" s="29" t="s">
        <v>1</v>
      </c>
      <c r="J29" s="29" t="s">
        <v>1</v>
      </c>
      <c r="K29" s="29" t="s">
        <v>1</v>
      </c>
      <c r="L29" s="29" t="s">
        <v>1</v>
      </c>
      <c r="M29" s="29" t="s">
        <v>1</v>
      </c>
      <c r="N29" s="29" t="s">
        <v>1</v>
      </c>
      <c r="O29" s="29" t="s">
        <v>1</v>
      </c>
      <c r="P29" s="30" t="s">
        <v>1</v>
      </c>
      <c r="Q29" s="52">
        <v>350038071887</v>
      </c>
      <c r="R29" s="52">
        <v>0</v>
      </c>
      <c r="S29" s="52">
        <v>0</v>
      </c>
      <c r="T29" s="52">
        <v>350038071887</v>
      </c>
      <c r="U29" s="52">
        <v>0</v>
      </c>
      <c r="V29" s="52">
        <v>177144710931.78</v>
      </c>
      <c r="W29" s="52">
        <v>172893360955.22</v>
      </c>
      <c r="X29" s="52">
        <v>118175340541.92999</v>
      </c>
      <c r="Y29" s="52">
        <v>733158740.14999998</v>
      </c>
      <c r="Z29" s="52">
        <v>723450581.14999998</v>
      </c>
      <c r="AA29" s="52">
        <v>723450581.14999998</v>
      </c>
    </row>
    <row r="30" spans="1:27" x14ac:dyDescent="0.25">
      <c r="A30" s="29" t="s">
        <v>1</v>
      </c>
      <c r="B30" s="39" t="s">
        <v>1</v>
      </c>
      <c r="C30" s="31" t="s">
        <v>1</v>
      </c>
      <c r="D30" s="29" t="s">
        <v>1</v>
      </c>
      <c r="E30" s="29" t="s">
        <v>1</v>
      </c>
      <c r="F30" s="29" t="s">
        <v>1</v>
      </c>
      <c r="G30" s="29" t="s">
        <v>1</v>
      </c>
      <c r="H30" s="29" t="s">
        <v>1</v>
      </c>
      <c r="I30" s="29" t="s">
        <v>1</v>
      </c>
      <c r="J30" s="29" t="s">
        <v>1</v>
      </c>
      <c r="K30" s="29" t="s">
        <v>1</v>
      </c>
      <c r="L30" s="29" t="s">
        <v>1</v>
      </c>
      <c r="M30" s="29" t="s">
        <v>1</v>
      </c>
      <c r="N30" s="29" t="s">
        <v>1</v>
      </c>
      <c r="O30" s="29" t="s">
        <v>1</v>
      </c>
      <c r="P30" s="30" t="s">
        <v>1</v>
      </c>
      <c r="Q30" s="40" t="s">
        <v>1</v>
      </c>
      <c r="R30" s="40" t="s">
        <v>1</v>
      </c>
      <c r="S30" s="40" t="s">
        <v>1</v>
      </c>
      <c r="T30" s="40" t="s">
        <v>1</v>
      </c>
      <c r="U30" s="40" t="s">
        <v>1</v>
      </c>
      <c r="V30" s="40" t="s">
        <v>1</v>
      </c>
      <c r="W30" s="40" t="s">
        <v>1</v>
      </c>
      <c r="X30" s="40" t="s">
        <v>1</v>
      </c>
      <c r="Y30" s="40" t="s">
        <v>1</v>
      </c>
      <c r="Z30" s="40" t="s">
        <v>1</v>
      </c>
      <c r="AA30" s="40" t="s">
        <v>1</v>
      </c>
    </row>
    <row r="31" spans="1:27" x14ac:dyDescent="0.25">
      <c r="Q31" s="53"/>
    </row>
    <row r="32" spans="1:27" x14ac:dyDescent="0.25">
      <c r="W32" s="52"/>
    </row>
    <row r="33" spans="17:23" x14ac:dyDescent="0.25">
      <c r="Q33" s="53"/>
    </row>
    <row r="35" spans="17:23" x14ac:dyDescent="0.25">
      <c r="W35" s="52">
        <f>SUBTOTAL(9,W12:W28)</f>
        <v>170427244776</v>
      </c>
    </row>
  </sheetData>
  <autoFilter ref="A4:AD30">
    <filterColumn colId="13">
      <filters>
        <filter val="11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1"/>
  <sheetViews>
    <sheetView tabSelected="1" zoomScale="75" zoomScaleNormal="75" workbookViewId="0">
      <pane ySplit="7" topLeftCell="A32" activePane="bottomLeft" state="frozen"/>
      <selection activeCell="B1" sqref="B1"/>
      <selection pane="bottomLeft" activeCell="A45" sqref="A45:XFD47"/>
    </sheetView>
  </sheetViews>
  <sheetFormatPr baseColWidth="10" defaultRowHeight="15" x14ac:dyDescent="0.25"/>
  <cols>
    <col min="1" max="1" width="4.5703125" customWidth="1"/>
    <col min="2" max="2" width="13.42578125" customWidth="1"/>
    <col min="3" max="3" width="7.85546875" customWidth="1"/>
    <col min="4" max="4" width="5.85546875" customWidth="1"/>
    <col min="5" max="5" width="45.7109375" style="4" customWidth="1"/>
    <col min="6" max="6" width="20.85546875" customWidth="1"/>
    <col min="7" max="7" width="16.28515625" customWidth="1"/>
    <col min="8" max="8" width="16.5703125" customWidth="1"/>
    <col min="9" max="9" width="21.5703125" customWidth="1"/>
    <col min="10" max="10" width="20.5703125" customWidth="1"/>
    <col min="11" max="11" width="21.42578125" customWidth="1"/>
    <col min="12" max="12" width="20.5703125" customWidth="1"/>
    <col min="13" max="13" width="20.28515625" customWidth="1"/>
    <col min="14" max="14" width="20.7109375" customWidth="1"/>
    <col min="15" max="15" width="8.28515625" bestFit="1" customWidth="1"/>
    <col min="16" max="16" width="22.42578125" customWidth="1"/>
    <col min="17" max="17" width="7.42578125" bestFit="1" customWidth="1"/>
    <col min="18" max="18" width="20.7109375" customWidth="1"/>
    <col min="19" max="19" width="7.42578125" bestFit="1" customWidth="1"/>
    <col min="20" max="20" width="11.42578125" hidden="1" customWidth="1"/>
    <col min="21" max="21" width="13.42578125" hidden="1" customWidth="1"/>
    <col min="22" max="131" width="11.42578125" hidden="1" customWidth="1"/>
    <col min="132" max="132" width="26.85546875" customWidth="1"/>
  </cols>
  <sheetData>
    <row r="1" spans="1:134" ht="32.25" customHeight="1" x14ac:dyDescent="0.3">
      <c r="B1" s="140" t="s">
        <v>116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34" ht="39" customHeight="1" x14ac:dyDescent="0.4">
      <c r="B2" s="139" t="s">
        <v>119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34" ht="45.75" customHeight="1" x14ac:dyDescent="0.35">
      <c r="B3" s="141" t="s">
        <v>120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34" ht="27.75" customHeight="1" thickBot="1" x14ac:dyDescent="0.3">
      <c r="L4" s="23"/>
      <c r="M4" s="23"/>
      <c r="N4" s="23"/>
      <c r="O4" s="23"/>
      <c r="P4" s="23"/>
      <c r="Q4" s="23"/>
      <c r="R4" s="23"/>
      <c r="S4" s="23"/>
    </row>
    <row r="5" spans="1:134" ht="15.75" customHeight="1" thickBot="1" x14ac:dyDescent="0.3">
      <c r="A5" s="125"/>
      <c r="B5" s="125" t="s">
        <v>7</v>
      </c>
      <c r="C5" s="125" t="s">
        <v>18</v>
      </c>
      <c r="D5" s="125" t="s">
        <v>19</v>
      </c>
      <c r="E5" s="125" t="s">
        <v>20</v>
      </c>
      <c r="F5" s="125" t="s">
        <v>21</v>
      </c>
      <c r="G5" s="125" t="s">
        <v>22</v>
      </c>
      <c r="H5" s="125" t="s">
        <v>23</v>
      </c>
      <c r="I5" s="129" t="s">
        <v>24</v>
      </c>
      <c r="J5" s="125" t="s">
        <v>25</v>
      </c>
      <c r="K5" s="129" t="s">
        <v>106</v>
      </c>
      <c r="L5" s="125" t="s">
        <v>26</v>
      </c>
      <c r="M5" s="125" t="s">
        <v>27</v>
      </c>
      <c r="N5" s="125" t="s">
        <v>28</v>
      </c>
      <c r="O5" s="125"/>
      <c r="P5" s="125" t="s">
        <v>29</v>
      </c>
      <c r="Q5" s="125"/>
      <c r="R5" s="125" t="s">
        <v>31</v>
      </c>
      <c r="S5" s="125"/>
      <c r="T5" s="142" t="s">
        <v>21</v>
      </c>
      <c r="U5" s="133" t="s">
        <v>22</v>
      </c>
      <c r="V5" s="133" t="s">
        <v>23</v>
      </c>
      <c r="W5" s="135" t="s">
        <v>24</v>
      </c>
      <c r="X5" s="133" t="s">
        <v>25</v>
      </c>
      <c r="Y5" s="133" t="s">
        <v>26</v>
      </c>
      <c r="Z5" s="133" t="s">
        <v>27</v>
      </c>
      <c r="AA5" s="137" t="s">
        <v>106</v>
      </c>
      <c r="AB5" s="130" t="s">
        <v>28</v>
      </c>
      <c r="AC5" s="131"/>
      <c r="AD5" s="132" t="s">
        <v>29</v>
      </c>
      <c r="AE5" s="131"/>
      <c r="AF5" s="132" t="s">
        <v>31</v>
      </c>
      <c r="AG5" s="131"/>
      <c r="AH5" s="133" t="s">
        <v>21</v>
      </c>
      <c r="AI5" s="133" t="s">
        <v>22</v>
      </c>
      <c r="AJ5" s="133" t="s">
        <v>23</v>
      </c>
      <c r="AK5" s="135" t="s">
        <v>24</v>
      </c>
      <c r="AL5" s="133" t="s">
        <v>25</v>
      </c>
      <c r="AM5" s="133" t="s">
        <v>26</v>
      </c>
      <c r="AN5" s="133" t="s">
        <v>27</v>
      </c>
      <c r="AO5" s="137" t="s">
        <v>106</v>
      </c>
      <c r="AP5" s="130" t="s">
        <v>28</v>
      </c>
      <c r="AQ5" s="131"/>
      <c r="AR5" s="132" t="s">
        <v>29</v>
      </c>
      <c r="AS5" s="131"/>
      <c r="AT5" s="132" t="s">
        <v>31</v>
      </c>
      <c r="AU5" s="131"/>
      <c r="AV5" s="133" t="s">
        <v>21</v>
      </c>
      <c r="AW5" s="133" t="s">
        <v>22</v>
      </c>
      <c r="AX5" s="133" t="s">
        <v>23</v>
      </c>
      <c r="AY5" s="135" t="s">
        <v>24</v>
      </c>
      <c r="AZ5" s="133" t="s">
        <v>25</v>
      </c>
      <c r="BA5" s="133" t="s">
        <v>26</v>
      </c>
      <c r="BB5" s="133" t="s">
        <v>27</v>
      </c>
      <c r="BC5" s="137" t="s">
        <v>106</v>
      </c>
      <c r="BD5" s="130" t="s">
        <v>28</v>
      </c>
      <c r="BE5" s="131"/>
      <c r="BF5" s="132" t="s">
        <v>29</v>
      </c>
      <c r="BG5" s="131"/>
      <c r="BH5" s="132" t="s">
        <v>31</v>
      </c>
      <c r="BI5" s="131"/>
      <c r="BJ5" s="133" t="s">
        <v>21</v>
      </c>
      <c r="BK5" s="133" t="s">
        <v>22</v>
      </c>
      <c r="BL5" s="133" t="s">
        <v>23</v>
      </c>
      <c r="BM5" s="135" t="s">
        <v>24</v>
      </c>
      <c r="BN5" s="133" t="s">
        <v>25</v>
      </c>
      <c r="BO5" s="133" t="s">
        <v>26</v>
      </c>
      <c r="BP5" s="133" t="s">
        <v>27</v>
      </c>
      <c r="BQ5" s="137" t="s">
        <v>106</v>
      </c>
      <c r="BR5" s="130" t="s">
        <v>28</v>
      </c>
      <c r="BS5" s="131"/>
      <c r="BT5" s="132" t="s">
        <v>29</v>
      </c>
      <c r="BU5" s="131"/>
      <c r="BV5" s="132" t="s">
        <v>31</v>
      </c>
      <c r="BW5" s="131"/>
      <c r="BX5" s="133" t="s">
        <v>21</v>
      </c>
      <c r="BY5" s="133" t="s">
        <v>22</v>
      </c>
      <c r="BZ5" s="133" t="s">
        <v>23</v>
      </c>
      <c r="CA5" s="135" t="s">
        <v>24</v>
      </c>
      <c r="CB5" s="133" t="s">
        <v>25</v>
      </c>
      <c r="CC5" s="133" t="s">
        <v>26</v>
      </c>
      <c r="CD5" s="133" t="s">
        <v>27</v>
      </c>
      <c r="CE5" s="137" t="s">
        <v>106</v>
      </c>
      <c r="CF5" s="130" t="s">
        <v>28</v>
      </c>
      <c r="CG5" s="131"/>
      <c r="CH5" s="132" t="s">
        <v>29</v>
      </c>
      <c r="CI5" s="131"/>
      <c r="CJ5" s="132" t="s">
        <v>31</v>
      </c>
      <c r="CK5" s="131"/>
      <c r="CL5" s="133" t="s">
        <v>21</v>
      </c>
      <c r="CM5" s="133" t="s">
        <v>22</v>
      </c>
      <c r="CN5" s="133" t="s">
        <v>23</v>
      </c>
      <c r="CO5" s="135" t="s">
        <v>24</v>
      </c>
      <c r="CP5" s="133" t="s">
        <v>25</v>
      </c>
      <c r="CQ5" s="133" t="s">
        <v>26</v>
      </c>
      <c r="CR5" s="133" t="s">
        <v>27</v>
      </c>
      <c r="CS5" s="137" t="s">
        <v>106</v>
      </c>
      <c r="CT5" s="130" t="s">
        <v>28</v>
      </c>
      <c r="CU5" s="131"/>
      <c r="CV5" s="132" t="s">
        <v>29</v>
      </c>
      <c r="CW5" s="131"/>
      <c r="CX5" s="132" t="s">
        <v>31</v>
      </c>
      <c r="CY5" s="131"/>
      <c r="CZ5" s="133" t="s">
        <v>21</v>
      </c>
      <c r="DA5" s="133" t="s">
        <v>22</v>
      </c>
      <c r="DB5" s="133" t="s">
        <v>23</v>
      </c>
      <c r="DC5" s="135" t="s">
        <v>24</v>
      </c>
      <c r="DD5" s="133" t="s">
        <v>25</v>
      </c>
      <c r="DE5" s="133" t="s">
        <v>26</v>
      </c>
      <c r="DF5" s="133" t="s">
        <v>27</v>
      </c>
      <c r="DG5" s="137" t="s">
        <v>106</v>
      </c>
      <c r="DH5" s="130" t="s">
        <v>28</v>
      </c>
      <c r="DI5" s="131"/>
      <c r="DJ5" s="132" t="s">
        <v>29</v>
      </c>
      <c r="DK5" s="131"/>
      <c r="DL5" s="132" t="s">
        <v>31</v>
      </c>
      <c r="DM5" s="131"/>
      <c r="DN5" s="133" t="s">
        <v>21</v>
      </c>
      <c r="DO5" s="133" t="s">
        <v>22</v>
      </c>
      <c r="DP5" s="133" t="s">
        <v>23</v>
      </c>
      <c r="DQ5" s="135" t="s">
        <v>24</v>
      </c>
      <c r="DR5" s="133" t="s">
        <v>25</v>
      </c>
      <c r="DS5" s="133" t="s">
        <v>26</v>
      </c>
      <c r="DT5" s="133" t="s">
        <v>27</v>
      </c>
      <c r="DU5" s="137" t="s">
        <v>106</v>
      </c>
      <c r="DV5" s="130" t="s">
        <v>28</v>
      </c>
      <c r="DW5" s="131"/>
      <c r="DX5" s="132" t="s">
        <v>29</v>
      </c>
      <c r="DY5" s="131"/>
      <c r="DZ5" s="132" t="s">
        <v>31</v>
      </c>
      <c r="EA5" s="131"/>
      <c r="ED5" s="15"/>
    </row>
    <row r="6" spans="1:134" ht="15.75" thickBot="1" x14ac:dyDescent="0.3">
      <c r="A6" s="125"/>
      <c r="B6" s="125"/>
      <c r="C6" s="125"/>
      <c r="D6" s="125"/>
      <c r="E6" s="125"/>
      <c r="F6" s="125"/>
      <c r="G6" s="125"/>
      <c r="H6" s="125"/>
      <c r="I6" s="129"/>
      <c r="J6" s="125"/>
      <c r="K6" s="129"/>
      <c r="L6" s="125"/>
      <c r="M6" s="125"/>
      <c r="N6" s="13" t="s">
        <v>107</v>
      </c>
      <c r="O6" s="80" t="s">
        <v>108</v>
      </c>
      <c r="P6" s="13" t="s">
        <v>107</v>
      </c>
      <c r="Q6" s="80" t="s">
        <v>108</v>
      </c>
      <c r="R6" s="13" t="s">
        <v>107</v>
      </c>
      <c r="S6" s="80" t="s">
        <v>108</v>
      </c>
      <c r="T6" s="143"/>
      <c r="U6" s="134"/>
      <c r="V6" s="134"/>
      <c r="W6" s="136"/>
      <c r="X6" s="134"/>
      <c r="Y6" s="134"/>
      <c r="Z6" s="134"/>
      <c r="AA6" s="138"/>
      <c r="AB6" s="1" t="s">
        <v>107</v>
      </c>
      <c r="AC6" s="2" t="s">
        <v>108</v>
      </c>
      <c r="AD6" s="3" t="s">
        <v>107</v>
      </c>
      <c r="AE6" s="3" t="s">
        <v>108</v>
      </c>
      <c r="AF6" s="3" t="s">
        <v>107</v>
      </c>
      <c r="AG6" s="3" t="s">
        <v>108</v>
      </c>
      <c r="AH6" s="134"/>
      <c r="AI6" s="134"/>
      <c r="AJ6" s="134"/>
      <c r="AK6" s="136"/>
      <c r="AL6" s="134"/>
      <c r="AM6" s="134"/>
      <c r="AN6" s="134"/>
      <c r="AO6" s="138"/>
      <c r="AP6" s="1" t="s">
        <v>107</v>
      </c>
      <c r="AQ6" s="2" t="s">
        <v>108</v>
      </c>
      <c r="AR6" s="3" t="s">
        <v>107</v>
      </c>
      <c r="AS6" s="3" t="s">
        <v>108</v>
      </c>
      <c r="AT6" s="3" t="s">
        <v>107</v>
      </c>
      <c r="AU6" s="3" t="s">
        <v>108</v>
      </c>
      <c r="AV6" s="134"/>
      <c r="AW6" s="134"/>
      <c r="AX6" s="134"/>
      <c r="AY6" s="136"/>
      <c r="AZ6" s="134"/>
      <c r="BA6" s="134"/>
      <c r="BB6" s="134"/>
      <c r="BC6" s="138"/>
      <c r="BD6" s="1" t="s">
        <v>107</v>
      </c>
      <c r="BE6" s="2" t="s">
        <v>108</v>
      </c>
      <c r="BF6" s="3" t="s">
        <v>107</v>
      </c>
      <c r="BG6" s="3" t="s">
        <v>108</v>
      </c>
      <c r="BH6" s="3" t="s">
        <v>107</v>
      </c>
      <c r="BI6" s="3" t="s">
        <v>108</v>
      </c>
      <c r="BJ6" s="134"/>
      <c r="BK6" s="134"/>
      <c r="BL6" s="134"/>
      <c r="BM6" s="136"/>
      <c r="BN6" s="134"/>
      <c r="BO6" s="134"/>
      <c r="BP6" s="134"/>
      <c r="BQ6" s="138"/>
      <c r="BR6" s="1" t="s">
        <v>107</v>
      </c>
      <c r="BS6" s="2" t="s">
        <v>108</v>
      </c>
      <c r="BT6" s="3" t="s">
        <v>107</v>
      </c>
      <c r="BU6" s="3" t="s">
        <v>108</v>
      </c>
      <c r="BV6" s="3" t="s">
        <v>107</v>
      </c>
      <c r="BW6" s="3" t="s">
        <v>108</v>
      </c>
      <c r="BX6" s="134"/>
      <c r="BY6" s="134"/>
      <c r="BZ6" s="134"/>
      <c r="CA6" s="136"/>
      <c r="CB6" s="134"/>
      <c r="CC6" s="134"/>
      <c r="CD6" s="134"/>
      <c r="CE6" s="138"/>
      <c r="CF6" s="1" t="s">
        <v>107</v>
      </c>
      <c r="CG6" s="2" t="s">
        <v>108</v>
      </c>
      <c r="CH6" s="3" t="s">
        <v>107</v>
      </c>
      <c r="CI6" s="3" t="s">
        <v>108</v>
      </c>
      <c r="CJ6" s="3" t="s">
        <v>107</v>
      </c>
      <c r="CK6" s="3" t="s">
        <v>108</v>
      </c>
      <c r="CL6" s="134"/>
      <c r="CM6" s="134"/>
      <c r="CN6" s="134"/>
      <c r="CO6" s="136"/>
      <c r="CP6" s="134"/>
      <c r="CQ6" s="134"/>
      <c r="CR6" s="134"/>
      <c r="CS6" s="138"/>
      <c r="CT6" s="1" t="s">
        <v>107</v>
      </c>
      <c r="CU6" s="2" t="s">
        <v>108</v>
      </c>
      <c r="CV6" s="3" t="s">
        <v>107</v>
      </c>
      <c r="CW6" s="3" t="s">
        <v>108</v>
      </c>
      <c r="CX6" s="3" t="s">
        <v>107</v>
      </c>
      <c r="CY6" s="3" t="s">
        <v>108</v>
      </c>
      <c r="CZ6" s="134"/>
      <c r="DA6" s="134"/>
      <c r="DB6" s="134"/>
      <c r="DC6" s="136"/>
      <c r="DD6" s="134"/>
      <c r="DE6" s="134"/>
      <c r="DF6" s="134"/>
      <c r="DG6" s="138"/>
      <c r="DH6" s="1" t="s">
        <v>107</v>
      </c>
      <c r="DI6" s="2" t="s">
        <v>108</v>
      </c>
      <c r="DJ6" s="3" t="s">
        <v>107</v>
      </c>
      <c r="DK6" s="3" t="s">
        <v>108</v>
      </c>
      <c r="DL6" s="3" t="s">
        <v>107</v>
      </c>
      <c r="DM6" s="3" t="s">
        <v>108</v>
      </c>
      <c r="DN6" s="134"/>
      <c r="DO6" s="134"/>
      <c r="DP6" s="134"/>
      <c r="DQ6" s="136"/>
      <c r="DR6" s="134"/>
      <c r="DS6" s="134"/>
      <c r="DT6" s="134"/>
      <c r="DU6" s="138"/>
      <c r="DV6" s="1" t="s">
        <v>107</v>
      </c>
      <c r="DW6" s="2" t="s">
        <v>108</v>
      </c>
      <c r="DX6" s="3" t="s">
        <v>107</v>
      </c>
      <c r="DY6" s="3" t="s">
        <v>108</v>
      </c>
      <c r="DZ6" s="3" t="s">
        <v>107</v>
      </c>
      <c r="EA6" s="3" t="s">
        <v>108</v>
      </c>
    </row>
    <row r="7" spans="1:134" ht="26.25" thickBot="1" x14ac:dyDescent="0.3">
      <c r="A7" s="119" t="s">
        <v>109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</row>
    <row r="8" spans="1:134" s="47" customFormat="1" ht="14.25" x14ac:dyDescent="0.2">
      <c r="A8" s="150">
        <v>1</v>
      </c>
      <c r="B8" s="157" t="s">
        <v>63</v>
      </c>
      <c r="C8" s="158" t="s">
        <v>72</v>
      </c>
      <c r="D8" s="158" t="s">
        <v>39</v>
      </c>
      <c r="E8" s="159" t="s">
        <v>65</v>
      </c>
      <c r="F8" s="160">
        <v>213297000</v>
      </c>
      <c r="G8" s="160">
        <v>0</v>
      </c>
      <c r="H8" s="160">
        <v>0</v>
      </c>
      <c r="I8" s="161">
        <v>213297000</v>
      </c>
      <c r="J8" s="160">
        <v>0</v>
      </c>
      <c r="K8" s="162">
        <f t="shared" ref="K8:K22" si="0">+I8-J8</f>
        <v>213297000</v>
      </c>
      <c r="L8" s="160">
        <v>0</v>
      </c>
      <c r="M8" s="160">
        <v>213297000</v>
      </c>
      <c r="N8" s="160">
        <v>0</v>
      </c>
      <c r="O8" s="163">
        <f t="shared" ref="O8:O29" si="1">+N8/K8</f>
        <v>0</v>
      </c>
      <c r="P8" s="160">
        <v>0</v>
      </c>
      <c r="Q8" s="163">
        <f t="shared" ref="Q8:Q29" si="2">+P8/K8</f>
        <v>0</v>
      </c>
      <c r="R8" s="160">
        <v>0</v>
      </c>
      <c r="S8" s="163">
        <f t="shared" ref="S8:S29" si="3">+R8/K8</f>
        <v>0</v>
      </c>
      <c r="EB8" s="48"/>
    </row>
    <row r="9" spans="1:134" s="47" customFormat="1" ht="14.25" x14ac:dyDescent="0.2">
      <c r="A9" s="151">
        <v>2</v>
      </c>
      <c r="B9" s="164" t="s">
        <v>71</v>
      </c>
      <c r="C9" s="165" t="s">
        <v>72</v>
      </c>
      <c r="D9" s="165" t="s">
        <v>73</v>
      </c>
      <c r="E9" s="166" t="s">
        <v>74</v>
      </c>
      <c r="F9" s="167">
        <v>633172930</v>
      </c>
      <c r="G9" s="167">
        <v>0</v>
      </c>
      <c r="H9" s="167">
        <v>0</v>
      </c>
      <c r="I9" s="168">
        <v>633172930</v>
      </c>
      <c r="J9" s="167">
        <v>0</v>
      </c>
      <c r="K9" s="169">
        <f t="shared" si="0"/>
        <v>633172930</v>
      </c>
      <c r="L9" s="167">
        <v>0</v>
      </c>
      <c r="M9" s="167">
        <v>633172930</v>
      </c>
      <c r="N9" s="167">
        <v>0</v>
      </c>
      <c r="O9" s="170">
        <f t="shared" si="1"/>
        <v>0</v>
      </c>
      <c r="P9" s="167">
        <v>0</v>
      </c>
      <c r="Q9" s="170">
        <f t="shared" si="2"/>
        <v>0</v>
      </c>
      <c r="R9" s="167">
        <v>0</v>
      </c>
      <c r="S9" s="170">
        <f t="shared" si="3"/>
        <v>0</v>
      </c>
      <c r="EB9" s="48"/>
    </row>
    <row r="10" spans="1:134" s="47" customFormat="1" ht="33.75" x14ac:dyDescent="0.2">
      <c r="A10" s="152">
        <v>3</v>
      </c>
      <c r="B10" s="171" t="s">
        <v>75</v>
      </c>
      <c r="C10" s="172" t="s">
        <v>72</v>
      </c>
      <c r="D10" s="172" t="s">
        <v>39</v>
      </c>
      <c r="E10" s="173" t="s">
        <v>80</v>
      </c>
      <c r="F10" s="174">
        <v>4000000000</v>
      </c>
      <c r="G10" s="174">
        <v>0</v>
      </c>
      <c r="H10" s="174">
        <v>0</v>
      </c>
      <c r="I10" s="168">
        <v>4000000000</v>
      </c>
      <c r="J10" s="174">
        <v>0</v>
      </c>
      <c r="K10" s="175">
        <f t="shared" si="0"/>
        <v>4000000000</v>
      </c>
      <c r="L10" s="174">
        <v>0</v>
      </c>
      <c r="M10" s="174">
        <v>4000000000</v>
      </c>
      <c r="N10" s="174">
        <v>0</v>
      </c>
      <c r="O10" s="176">
        <f t="shared" si="1"/>
        <v>0</v>
      </c>
      <c r="P10" s="174">
        <v>0</v>
      </c>
      <c r="Q10" s="176">
        <f t="shared" si="2"/>
        <v>0</v>
      </c>
      <c r="R10" s="174">
        <v>0</v>
      </c>
      <c r="S10" s="176">
        <f t="shared" si="3"/>
        <v>0</v>
      </c>
      <c r="EB10" s="48"/>
    </row>
    <row r="11" spans="1:134" s="47" customFormat="1" ht="22.5" x14ac:dyDescent="0.2">
      <c r="A11" s="151">
        <v>4</v>
      </c>
      <c r="B11" s="164" t="s">
        <v>81</v>
      </c>
      <c r="C11" s="165" t="s">
        <v>72</v>
      </c>
      <c r="D11" s="165" t="s">
        <v>39</v>
      </c>
      <c r="E11" s="166" t="s">
        <v>83</v>
      </c>
      <c r="F11" s="167">
        <v>16745239642</v>
      </c>
      <c r="G11" s="167">
        <v>0</v>
      </c>
      <c r="H11" s="167">
        <v>0</v>
      </c>
      <c r="I11" s="168">
        <v>16745239642</v>
      </c>
      <c r="J11" s="167">
        <v>0</v>
      </c>
      <c r="K11" s="169">
        <f t="shared" si="0"/>
        <v>16745239642</v>
      </c>
      <c r="L11" s="167">
        <v>14358625896</v>
      </c>
      <c r="M11" s="167">
        <v>2386613746</v>
      </c>
      <c r="N11" s="167">
        <v>11003939960</v>
      </c>
      <c r="O11" s="170">
        <f t="shared" si="1"/>
        <v>0.65713839844968158</v>
      </c>
      <c r="P11" s="167">
        <v>6250233</v>
      </c>
      <c r="Q11" s="170">
        <f t="shared" si="2"/>
        <v>3.7325431786137709E-4</v>
      </c>
      <c r="R11" s="167">
        <v>5344807</v>
      </c>
      <c r="S11" s="170">
        <f t="shared" si="3"/>
        <v>3.191836673745944E-4</v>
      </c>
      <c r="EB11" s="48"/>
    </row>
    <row r="12" spans="1:134" s="47" customFormat="1" ht="23.25" thickBot="1" x14ac:dyDescent="0.25">
      <c r="A12" s="152">
        <v>5</v>
      </c>
      <c r="B12" s="171" t="s">
        <v>81</v>
      </c>
      <c r="C12" s="172" t="s">
        <v>72</v>
      </c>
      <c r="D12" s="172" t="s">
        <v>73</v>
      </c>
      <c r="E12" s="173" t="s">
        <v>83</v>
      </c>
      <c r="F12" s="174">
        <v>5000000000</v>
      </c>
      <c r="G12" s="174">
        <v>0</v>
      </c>
      <c r="H12" s="174">
        <v>0</v>
      </c>
      <c r="I12" s="168">
        <v>5000000000</v>
      </c>
      <c r="J12" s="174">
        <v>0</v>
      </c>
      <c r="K12" s="175">
        <f t="shared" si="0"/>
        <v>5000000000</v>
      </c>
      <c r="L12" s="174">
        <v>0</v>
      </c>
      <c r="M12" s="174">
        <v>5000000000</v>
      </c>
      <c r="N12" s="174">
        <v>0</v>
      </c>
      <c r="O12" s="176"/>
      <c r="P12" s="174">
        <v>0</v>
      </c>
      <c r="Q12" s="176"/>
      <c r="R12" s="174">
        <v>0</v>
      </c>
      <c r="S12" s="176"/>
      <c r="EB12" s="48"/>
    </row>
    <row r="13" spans="1:134" s="47" customFormat="1" ht="33.75" x14ac:dyDescent="0.2">
      <c r="A13" s="150">
        <v>6</v>
      </c>
      <c r="B13" s="164" t="s">
        <v>84</v>
      </c>
      <c r="C13" s="165" t="s">
        <v>72</v>
      </c>
      <c r="D13" s="165" t="s">
        <v>39</v>
      </c>
      <c r="E13" s="166" t="s">
        <v>86</v>
      </c>
      <c r="F13" s="167">
        <v>2600000000</v>
      </c>
      <c r="G13" s="167">
        <v>0</v>
      </c>
      <c r="H13" s="167">
        <v>0</v>
      </c>
      <c r="I13" s="168">
        <v>2600000000</v>
      </c>
      <c r="J13" s="167">
        <v>0</v>
      </c>
      <c r="K13" s="169">
        <f t="shared" si="0"/>
        <v>2600000000</v>
      </c>
      <c r="L13" s="167">
        <v>2600000000</v>
      </c>
      <c r="M13" s="167">
        <v>0</v>
      </c>
      <c r="N13" s="167">
        <v>0</v>
      </c>
      <c r="O13" s="170"/>
      <c r="P13" s="167">
        <v>0</v>
      </c>
      <c r="Q13" s="170"/>
      <c r="R13" s="167">
        <v>0</v>
      </c>
      <c r="S13" s="170"/>
      <c r="EB13" s="48"/>
    </row>
    <row r="14" spans="1:134" s="47" customFormat="1" ht="22.5" x14ac:dyDescent="0.2">
      <c r="A14" s="151">
        <v>7</v>
      </c>
      <c r="B14" s="171" t="s">
        <v>124</v>
      </c>
      <c r="C14" s="172" t="s">
        <v>72</v>
      </c>
      <c r="D14" s="172" t="s">
        <v>39</v>
      </c>
      <c r="E14" s="173" t="s">
        <v>126</v>
      </c>
      <c r="F14" s="174">
        <v>10000000000</v>
      </c>
      <c r="G14" s="174">
        <v>0</v>
      </c>
      <c r="H14" s="174">
        <v>0</v>
      </c>
      <c r="I14" s="168">
        <v>10000000000</v>
      </c>
      <c r="J14" s="174">
        <v>0</v>
      </c>
      <c r="K14" s="175">
        <f t="shared" si="0"/>
        <v>10000000000</v>
      </c>
      <c r="L14" s="174">
        <v>3805838900</v>
      </c>
      <c r="M14" s="174">
        <v>6194161100</v>
      </c>
      <c r="N14" s="174">
        <v>0</v>
      </c>
      <c r="O14" s="176"/>
      <c r="P14" s="174">
        <v>0</v>
      </c>
      <c r="Q14" s="176"/>
      <c r="R14" s="174">
        <v>0</v>
      </c>
      <c r="S14" s="176"/>
      <c r="EB14" s="48"/>
    </row>
    <row r="15" spans="1:134" s="47" customFormat="1" ht="22.5" x14ac:dyDescent="0.2">
      <c r="A15" s="152">
        <v>8</v>
      </c>
      <c r="B15" s="164" t="s">
        <v>91</v>
      </c>
      <c r="C15" s="165" t="s">
        <v>72</v>
      </c>
      <c r="D15" s="165" t="s">
        <v>39</v>
      </c>
      <c r="E15" s="166" t="s">
        <v>92</v>
      </c>
      <c r="F15" s="167">
        <v>113119922885</v>
      </c>
      <c r="G15" s="167">
        <v>0</v>
      </c>
      <c r="H15" s="167">
        <v>0</v>
      </c>
      <c r="I15" s="168">
        <v>113119922885</v>
      </c>
      <c r="J15" s="167">
        <v>0</v>
      </c>
      <c r="K15" s="169">
        <f t="shared" si="0"/>
        <v>113119922885</v>
      </c>
      <c r="L15" s="167">
        <v>113119922885</v>
      </c>
      <c r="M15" s="167">
        <v>0</v>
      </c>
      <c r="N15" s="167">
        <v>101436727125</v>
      </c>
      <c r="O15" s="170">
        <f t="shared" si="1"/>
        <v>0.89671849607007448</v>
      </c>
      <c r="P15" s="167">
        <v>0</v>
      </c>
      <c r="Q15" s="170"/>
      <c r="R15" s="167">
        <v>0</v>
      </c>
      <c r="S15" s="170"/>
      <c r="EB15" s="48"/>
    </row>
    <row r="16" spans="1:134" s="47" customFormat="1" ht="33.75" x14ac:dyDescent="0.2">
      <c r="A16" s="151">
        <v>9</v>
      </c>
      <c r="B16" s="171" t="s">
        <v>93</v>
      </c>
      <c r="C16" s="172" t="s">
        <v>72</v>
      </c>
      <c r="D16" s="172" t="s">
        <v>39</v>
      </c>
      <c r="E16" s="173" t="s">
        <v>94</v>
      </c>
      <c r="F16" s="174">
        <v>70000000000</v>
      </c>
      <c r="G16" s="174">
        <v>0</v>
      </c>
      <c r="H16" s="174">
        <v>0</v>
      </c>
      <c r="I16" s="168">
        <v>70000000000</v>
      </c>
      <c r="J16" s="174">
        <v>0</v>
      </c>
      <c r="K16" s="175">
        <f t="shared" si="0"/>
        <v>70000000000</v>
      </c>
      <c r="L16" s="174">
        <v>0</v>
      </c>
      <c r="M16" s="174">
        <v>70000000000</v>
      </c>
      <c r="N16" s="174">
        <v>0</v>
      </c>
      <c r="O16" s="176"/>
      <c r="P16" s="174">
        <v>0</v>
      </c>
      <c r="Q16" s="176"/>
      <c r="R16" s="174">
        <v>0</v>
      </c>
      <c r="S16" s="176"/>
      <c r="EB16" s="48"/>
    </row>
    <row r="17" spans="1:132" s="47" customFormat="1" ht="34.5" thickBot="1" x14ac:dyDescent="0.25">
      <c r="A17" s="152">
        <v>10</v>
      </c>
      <c r="B17" s="164" t="s">
        <v>99</v>
      </c>
      <c r="C17" s="165" t="s">
        <v>72</v>
      </c>
      <c r="D17" s="165" t="s">
        <v>39</v>
      </c>
      <c r="E17" s="166" t="s">
        <v>100</v>
      </c>
      <c r="F17" s="167">
        <v>57000000000</v>
      </c>
      <c r="G17" s="167">
        <v>0</v>
      </c>
      <c r="H17" s="167">
        <v>0</v>
      </c>
      <c r="I17" s="168">
        <v>57000000000</v>
      </c>
      <c r="J17" s="167">
        <v>0</v>
      </c>
      <c r="K17" s="169">
        <f t="shared" si="0"/>
        <v>57000000000</v>
      </c>
      <c r="L17" s="167">
        <v>0</v>
      </c>
      <c r="M17" s="167">
        <v>57000000000</v>
      </c>
      <c r="N17" s="167">
        <v>0</v>
      </c>
      <c r="O17" s="170">
        <f t="shared" si="1"/>
        <v>0</v>
      </c>
      <c r="P17" s="167">
        <v>0</v>
      </c>
      <c r="Q17" s="170">
        <f t="shared" si="2"/>
        <v>0</v>
      </c>
      <c r="R17" s="167">
        <v>0</v>
      </c>
      <c r="S17" s="170">
        <f t="shared" si="3"/>
        <v>0</v>
      </c>
      <c r="EB17" s="48"/>
    </row>
    <row r="18" spans="1:132" s="47" customFormat="1" ht="33.75" x14ac:dyDescent="0.2">
      <c r="A18" s="150">
        <v>11</v>
      </c>
      <c r="B18" s="171" t="s">
        <v>127</v>
      </c>
      <c r="C18" s="172" t="s">
        <v>72</v>
      </c>
      <c r="D18" s="172" t="s">
        <v>39</v>
      </c>
      <c r="E18" s="173" t="s">
        <v>128</v>
      </c>
      <c r="F18" s="174">
        <v>3000000000</v>
      </c>
      <c r="G18" s="174">
        <v>0</v>
      </c>
      <c r="H18" s="174">
        <v>0</v>
      </c>
      <c r="I18" s="168">
        <v>3000000000</v>
      </c>
      <c r="J18" s="174">
        <v>0</v>
      </c>
      <c r="K18" s="175">
        <f t="shared" si="0"/>
        <v>3000000000</v>
      </c>
      <c r="L18" s="174">
        <v>3000000000</v>
      </c>
      <c r="M18" s="174">
        <v>0</v>
      </c>
      <c r="N18" s="174">
        <v>0</v>
      </c>
      <c r="O18" s="176">
        <f t="shared" si="1"/>
        <v>0</v>
      </c>
      <c r="P18" s="174">
        <v>0</v>
      </c>
      <c r="Q18" s="176">
        <f t="shared" si="2"/>
        <v>0</v>
      </c>
      <c r="R18" s="174">
        <v>0</v>
      </c>
      <c r="S18" s="176">
        <f t="shared" si="3"/>
        <v>0</v>
      </c>
    </row>
    <row r="19" spans="1:132" s="47" customFormat="1" ht="33.75" x14ac:dyDescent="0.2">
      <c r="A19" s="151">
        <v>12</v>
      </c>
      <c r="B19" s="164" t="s">
        <v>127</v>
      </c>
      <c r="C19" s="165" t="s">
        <v>72</v>
      </c>
      <c r="D19" s="165" t="s">
        <v>73</v>
      </c>
      <c r="E19" s="166" t="s">
        <v>128</v>
      </c>
      <c r="F19" s="167">
        <v>5000000000</v>
      </c>
      <c r="G19" s="167">
        <v>0</v>
      </c>
      <c r="H19" s="167">
        <v>0</v>
      </c>
      <c r="I19" s="168">
        <v>5000000000</v>
      </c>
      <c r="J19" s="167">
        <v>0</v>
      </c>
      <c r="K19" s="169">
        <f t="shared" si="0"/>
        <v>5000000000</v>
      </c>
      <c r="L19" s="167">
        <v>0</v>
      </c>
      <c r="M19" s="167">
        <v>5000000000</v>
      </c>
      <c r="N19" s="167">
        <v>0</v>
      </c>
      <c r="O19" s="170">
        <f t="shared" si="1"/>
        <v>0</v>
      </c>
      <c r="P19" s="167">
        <v>0</v>
      </c>
      <c r="Q19" s="170">
        <f t="shared" si="2"/>
        <v>0</v>
      </c>
      <c r="R19" s="167">
        <v>0</v>
      </c>
      <c r="S19" s="170">
        <f t="shared" si="3"/>
        <v>0</v>
      </c>
    </row>
    <row r="20" spans="1:132" s="47" customFormat="1" ht="33.75" x14ac:dyDescent="0.2">
      <c r="A20" s="152">
        <v>13</v>
      </c>
      <c r="B20" s="171" t="s">
        <v>101</v>
      </c>
      <c r="C20" s="172" t="s">
        <v>72</v>
      </c>
      <c r="D20" s="172" t="s">
        <v>39</v>
      </c>
      <c r="E20" s="173" t="s">
        <v>103</v>
      </c>
      <c r="F20" s="174">
        <v>10000000000</v>
      </c>
      <c r="G20" s="174">
        <v>0</v>
      </c>
      <c r="H20" s="174">
        <v>0</v>
      </c>
      <c r="I20" s="168">
        <v>10000000000</v>
      </c>
      <c r="J20" s="174">
        <v>0</v>
      </c>
      <c r="K20" s="175">
        <f t="shared" si="0"/>
        <v>10000000000</v>
      </c>
      <c r="L20" s="174">
        <v>10000000000</v>
      </c>
      <c r="M20" s="174">
        <v>0</v>
      </c>
      <c r="N20" s="174">
        <v>0</v>
      </c>
      <c r="O20" s="176">
        <f t="shared" si="1"/>
        <v>0</v>
      </c>
      <c r="P20" s="174">
        <v>0</v>
      </c>
      <c r="Q20" s="176">
        <f t="shared" si="2"/>
        <v>0</v>
      </c>
      <c r="R20" s="174">
        <v>0</v>
      </c>
      <c r="S20" s="176">
        <f t="shared" si="3"/>
        <v>0</v>
      </c>
    </row>
    <row r="21" spans="1:132" s="47" customFormat="1" ht="33.75" x14ac:dyDescent="0.2">
      <c r="A21" s="151">
        <v>14</v>
      </c>
      <c r="B21" s="164" t="s">
        <v>101</v>
      </c>
      <c r="C21" s="165" t="s">
        <v>72</v>
      </c>
      <c r="D21" s="165" t="s">
        <v>73</v>
      </c>
      <c r="E21" s="166" t="s">
        <v>103</v>
      </c>
      <c r="F21" s="167">
        <v>20000000000</v>
      </c>
      <c r="G21" s="167">
        <v>0</v>
      </c>
      <c r="H21" s="167">
        <v>0</v>
      </c>
      <c r="I21" s="168">
        <v>20000000000</v>
      </c>
      <c r="J21" s="167">
        <v>0</v>
      </c>
      <c r="K21" s="169">
        <f t="shared" si="0"/>
        <v>20000000000</v>
      </c>
      <c r="L21" s="167">
        <v>0</v>
      </c>
      <c r="M21" s="167">
        <v>20000000000</v>
      </c>
      <c r="N21" s="167">
        <v>0</v>
      </c>
      <c r="O21" s="170">
        <f t="shared" si="1"/>
        <v>0</v>
      </c>
      <c r="P21" s="167">
        <v>0</v>
      </c>
      <c r="Q21" s="170">
        <f t="shared" si="2"/>
        <v>0</v>
      </c>
      <c r="R21" s="167">
        <v>0</v>
      </c>
      <c r="S21" s="170">
        <f t="shared" si="3"/>
        <v>0</v>
      </c>
    </row>
    <row r="22" spans="1:132" s="47" customFormat="1" ht="23.25" thickBot="1" x14ac:dyDescent="0.25">
      <c r="A22" s="152">
        <v>15</v>
      </c>
      <c r="B22" s="171" t="s">
        <v>104</v>
      </c>
      <c r="C22" s="172" t="s">
        <v>72</v>
      </c>
      <c r="D22" s="172" t="s">
        <v>39</v>
      </c>
      <c r="E22" s="173" t="s">
        <v>105</v>
      </c>
      <c r="F22" s="174">
        <v>10000000000</v>
      </c>
      <c r="G22" s="174">
        <v>0</v>
      </c>
      <c r="H22" s="174">
        <v>0</v>
      </c>
      <c r="I22" s="168">
        <v>10000000000</v>
      </c>
      <c r="J22" s="174">
        <v>0</v>
      </c>
      <c r="K22" s="175">
        <f t="shared" si="0"/>
        <v>10000000000</v>
      </c>
      <c r="L22" s="174">
        <v>10000000000</v>
      </c>
      <c r="M22" s="174">
        <v>0</v>
      </c>
      <c r="N22" s="174">
        <v>0</v>
      </c>
      <c r="O22" s="176">
        <f t="shared" si="1"/>
        <v>0</v>
      </c>
      <c r="P22" s="174">
        <v>0</v>
      </c>
      <c r="Q22" s="176">
        <f t="shared" si="2"/>
        <v>0</v>
      </c>
      <c r="R22" s="174">
        <v>0</v>
      </c>
      <c r="S22" s="176">
        <f t="shared" si="3"/>
        <v>0</v>
      </c>
    </row>
    <row r="23" spans="1:132" s="47" customFormat="1" ht="22.5" hidden="1" x14ac:dyDescent="0.2">
      <c r="A23" s="153">
        <v>16</v>
      </c>
      <c r="B23" s="164"/>
      <c r="C23" s="165" t="s">
        <v>72</v>
      </c>
      <c r="D23" s="165" t="s">
        <v>39</v>
      </c>
      <c r="E23" s="166" t="s">
        <v>130</v>
      </c>
      <c r="F23" s="167"/>
      <c r="G23" s="167"/>
      <c r="H23" s="167"/>
      <c r="I23" s="168"/>
      <c r="J23" s="167"/>
      <c r="K23" s="169"/>
      <c r="L23" s="167"/>
      <c r="M23" s="167"/>
      <c r="N23" s="167"/>
      <c r="O23" s="170" t="e">
        <f t="shared" si="1"/>
        <v>#DIV/0!</v>
      </c>
      <c r="P23" s="167"/>
      <c r="Q23" s="170" t="e">
        <f t="shared" si="2"/>
        <v>#DIV/0!</v>
      </c>
      <c r="R23" s="167"/>
      <c r="S23" s="170" t="e">
        <f t="shared" si="3"/>
        <v>#DIV/0!</v>
      </c>
    </row>
    <row r="24" spans="1:132" s="47" customFormat="1" ht="22.5" hidden="1" x14ac:dyDescent="0.2">
      <c r="A24" s="153">
        <v>17</v>
      </c>
      <c r="B24" s="171"/>
      <c r="C24" s="172"/>
      <c r="D24" s="172"/>
      <c r="E24" s="173" t="s">
        <v>90</v>
      </c>
      <c r="F24" s="174"/>
      <c r="G24" s="174"/>
      <c r="H24" s="174"/>
      <c r="I24" s="168"/>
      <c r="J24" s="174"/>
      <c r="K24" s="175"/>
      <c r="L24" s="174"/>
      <c r="M24" s="174"/>
      <c r="N24" s="174"/>
      <c r="O24" s="176" t="e">
        <f t="shared" si="1"/>
        <v>#DIV/0!</v>
      </c>
      <c r="P24" s="174"/>
      <c r="Q24" s="176" t="e">
        <f t="shared" si="2"/>
        <v>#DIV/0!</v>
      </c>
      <c r="R24" s="174"/>
      <c r="S24" s="176" t="e">
        <f t="shared" si="3"/>
        <v>#DIV/0!</v>
      </c>
    </row>
    <row r="25" spans="1:132" s="47" customFormat="1" ht="14.25" hidden="1" x14ac:dyDescent="0.2">
      <c r="A25" s="151">
        <v>18</v>
      </c>
      <c r="B25" s="164"/>
      <c r="C25" s="165"/>
      <c r="D25" s="165"/>
      <c r="E25" s="166"/>
      <c r="F25" s="167"/>
      <c r="G25" s="167"/>
      <c r="H25" s="167"/>
      <c r="I25" s="168"/>
      <c r="J25" s="167"/>
      <c r="K25" s="169"/>
      <c r="L25" s="167"/>
      <c r="M25" s="167"/>
      <c r="N25" s="167"/>
      <c r="O25" s="170" t="e">
        <f t="shared" si="1"/>
        <v>#DIV/0!</v>
      </c>
      <c r="P25" s="167"/>
      <c r="Q25" s="170" t="e">
        <f t="shared" si="2"/>
        <v>#DIV/0!</v>
      </c>
      <c r="R25" s="167"/>
      <c r="S25" s="170" t="e">
        <f t="shared" si="3"/>
        <v>#DIV/0!</v>
      </c>
    </row>
    <row r="26" spans="1:132" s="47" customFormat="1" ht="14.25" hidden="1" x14ac:dyDescent="0.2">
      <c r="A26" s="152">
        <v>19</v>
      </c>
      <c r="B26" s="171"/>
      <c r="C26" s="172"/>
      <c r="D26" s="172"/>
      <c r="E26" s="173"/>
      <c r="F26" s="174"/>
      <c r="G26" s="174"/>
      <c r="H26" s="174"/>
      <c r="I26" s="177"/>
      <c r="J26" s="174"/>
      <c r="K26" s="177"/>
      <c r="L26" s="174"/>
      <c r="M26" s="174"/>
      <c r="N26" s="174"/>
      <c r="O26" s="178" t="e">
        <f t="shared" si="1"/>
        <v>#DIV/0!</v>
      </c>
      <c r="P26" s="174"/>
      <c r="Q26" s="178" t="e">
        <f t="shared" si="2"/>
        <v>#DIV/0!</v>
      </c>
      <c r="R26" s="174"/>
      <c r="S26" s="178" t="e">
        <f t="shared" si="3"/>
        <v>#DIV/0!</v>
      </c>
    </row>
    <row r="27" spans="1:132" s="47" customFormat="1" ht="14.25" hidden="1" x14ac:dyDescent="0.2">
      <c r="A27" s="151">
        <v>20</v>
      </c>
      <c r="B27" s="171"/>
      <c r="C27" s="172"/>
      <c r="D27" s="172"/>
      <c r="E27" s="173"/>
      <c r="F27" s="174"/>
      <c r="G27" s="174"/>
      <c r="H27" s="174"/>
      <c r="I27" s="177"/>
      <c r="J27" s="174"/>
      <c r="K27" s="177"/>
      <c r="L27" s="174"/>
      <c r="M27" s="174"/>
      <c r="N27" s="174"/>
      <c r="O27" s="178" t="e">
        <f t="shared" si="1"/>
        <v>#DIV/0!</v>
      </c>
      <c r="P27" s="174"/>
      <c r="Q27" s="178" t="e">
        <f t="shared" si="2"/>
        <v>#DIV/0!</v>
      </c>
      <c r="R27" s="174"/>
      <c r="S27" s="178" t="e">
        <f t="shared" si="3"/>
        <v>#DIV/0!</v>
      </c>
    </row>
    <row r="28" spans="1:132" s="47" customFormat="1" hidden="1" thickBot="1" x14ac:dyDescent="0.25">
      <c r="A28" s="152">
        <v>21</v>
      </c>
      <c r="B28" s="179"/>
      <c r="C28" s="180"/>
      <c r="D28" s="180"/>
      <c r="E28" s="181"/>
      <c r="F28" s="182"/>
      <c r="G28" s="182"/>
      <c r="H28" s="182"/>
      <c r="I28" s="183"/>
      <c r="J28" s="182"/>
      <c r="K28" s="183"/>
      <c r="L28" s="182"/>
      <c r="M28" s="182"/>
      <c r="N28" s="182"/>
      <c r="O28" s="184" t="e">
        <f t="shared" si="1"/>
        <v>#DIV/0!</v>
      </c>
      <c r="P28" s="182"/>
      <c r="Q28" s="184" t="e">
        <f t="shared" si="2"/>
        <v>#DIV/0!</v>
      </c>
      <c r="R28" s="182"/>
      <c r="S28" s="184" t="e">
        <f t="shared" si="3"/>
        <v>#DIV/0!</v>
      </c>
    </row>
    <row r="29" spans="1:132" s="16" customFormat="1" ht="12.75" thickBot="1" x14ac:dyDescent="0.25">
      <c r="A29" s="126" t="s">
        <v>111</v>
      </c>
      <c r="B29" s="154"/>
      <c r="C29" s="154"/>
      <c r="D29" s="154"/>
      <c r="E29" s="154"/>
      <c r="F29" s="155">
        <f>SUM(F8:F28)</f>
        <v>327311632457</v>
      </c>
      <c r="G29" s="155">
        <f t="shared" ref="G29:R29" si="4">SUM(G8:G28)</f>
        <v>0</v>
      </c>
      <c r="H29" s="155">
        <f t="shared" si="4"/>
        <v>0</v>
      </c>
      <c r="I29" s="155">
        <f t="shared" si="4"/>
        <v>327311632457</v>
      </c>
      <c r="J29" s="155">
        <f t="shared" si="4"/>
        <v>0</v>
      </c>
      <c r="K29" s="155">
        <f t="shared" si="4"/>
        <v>327311632457</v>
      </c>
      <c r="L29" s="155">
        <f t="shared" si="4"/>
        <v>156884387681</v>
      </c>
      <c r="M29" s="155">
        <f t="shared" si="4"/>
        <v>170427244776</v>
      </c>
      <c r="N29" s="155">
        <f t="shared" si="4"/>
        <v>112440667085</v>
      </c>
      <c r="O29" s="156">
        <f t="shared" si="1"/>
        <v>0.34352786743615565</v>
      </c>
      <c r="P29" s="155">
        <f t="shared" si="4"/>
        <v>6250233</v>
      </c>
      <c r="Q29" s="156">
        <f t="shared" si="2"/>
        <v>1.9095664132319261E-5</v>
      </c>
      <c r="R29" s="155">
        <f t="shared" si="4"/>
        <v>5344807</v>
      </c>
      <c r="S29" s="156">
        <f t="shared" si="3"/>
        <v>1.6329413531314578E-5</v>
      </c>
    </row>
    <row r="30" spans="1:132" ht="15.75" thickBot="1" x14ac:dyDescent="0.3">
      <c r="A30" s="59"/>
      <c r="B30" s="59"/>
      <c r="C30" s="59"/>
      <c r="D30" s="60"/>
      <c r="E30" s="6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60"/>
      <c r="Q30" s="60"/>
      <c r="R30" s="60"/>
      <c r="S30" s="59"/>
    </row>
    <row r="31" spans="1:132" x14ac:dyDescent="0.25">
      <c r="A31" s="59"/>
      <c r="B31" s="59"/>
      <c r="C31" s="59"/>
      <c r="D31" s="60"/>
      <c r="E31" s="61"/>
      <c r="F31" s="60"/>
      <c r="G31" s="60"/>
      <c r="H31" s="60"/>
      <c r="I31" s="62"/>
      <c r="J31" s="60"/>
      <c r="K31" s="60"/>
      <c r="L31" s="60"/>
      <c r="M31" s="60"/>
      <c r="N31" s="60"/>
      <c r="O31" s="60"/>
      <c r="P31" s="60"/>
      <c r="Q31" s="60"/>
      <c r="R31" s="60"/>
      <c r="S31" s="59"/>
    </row>
    <row r="32" spans="1:132" x14ac:dyDescent="0.25">
      <c r="A32" s="59"/>
      <c r="B32" s="59"/>
      <c r="C32" s="59"/>
      <c r="D32" s="60"/>
      <c r="E32" s="61"/>
      <c r="F32" s="60"/>
      <c r="G32" s="60"/>
      <c r="H32" s="60"/>
      <c r="I32" s="63"/>
      <c r="J32" s="60"/>
      <c r="K32" s="60"/>
      <c r="L32" s="60"/>
      <c r="M32" s="60"/>
      <c r="N32" s="60"/>
      <c r="O32" s="60"/>
      <c r="P32" s="60"/>
      <c r="Q32" s="60"/>
      <c r="R32" s="60"/>
      <c r="S32" s="59"/>
    </row>
    <row r="33" spans="1:132" x14ac:dyDescent="0.25">
      <c r="A33" s="59"/>
      <c r="B33" s="59"/>
      <c r="C33" s="59"/>
      <c r="D33" s="60"/>
      <c r="E33" s="61"/>
      <c r="F33" s="60"/>
      <c r="G33" s="60"/>
      <c r="H33" s="60"/>
      <c r="I33" s="63"/>
      <c r="J33" s="60"/>
      <c r="K33" s="60"/>
      <c r="L33" s="60"/>
      <c r="M33" s="60"/>
      <c r="N33" s="60"/>
      <c r="O33" s="60"/>
      <c r="P33" s="60"/>
      <c r="Q33" s="60"/>
      <c r="R33" s="60"/>
      <c r="S33" s="59"/>
    </row>
    <row r="34" spans="1:132" x14ac:dyDescent="0.25">
      <c r="A34" s="59"/>
      <c r="B34" s="59"/>
      <c r="C34" s="59"/>
      <c r="D34" s="60"/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59"/>
    </row>
    <row r="35" spans="1:132" ht="26.25" customHeight="1" thickBot="1" x14ac:dyDescent="0.3">
      <c r="A35" s="120" t="s">
        <v>110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64"/>
    </row>
    <row r="36" spans="1:132" s="47" customFormat="1" ht="14.25" x14ac:dyDescent="0.2">
      <c r="A36" s="54"/>
      <c r="B36" s="87" t="s">
        <v>34</v>
      </c>
      <c r="C36" s="88" t="s">
        <v>38</v>
      </c>
      <c r="D36" s="88" t="s">
        <v>39</v>
      </c>
      <c r="E36" s="89" t="s">
        <v>40</v>
      </c>
      <c r="F36" s="90">
        <v>9215354000</v>
      </c>
      <c r="G36" s="90">
        <v>0</v>
      </c>
      <c r="H36" s="90">
        <v>0</v>
      </c>
      <c r="I36" s="56">
        <f>+F36+G36-H36</f>
        <v>9215354000</v>
      </c>
      <c r="J36" s="90">
        <v>0</v>
      </c>
      <c r="K36" s="91">
        <f t="shared" ref="K36:K47" si="5">+I36-J36</f>
        <v>9215354000</v>
      </c>
      <c r="L36" s="90">
        <v>9215354000</v>
      </c>
      <c r="M36" s="91">
        <f>+K36-L36</f>
        <v>0</v>
      </c>
      <c r="N36" s="90">
        <v>610998054</v>
      </c>
      <c r="O36" s="92">
        <f t="shared" ref="O36:O48" si="6">+N36/K36</f>
        <v>6.630217938453585E-2</v>
      </c>
      <c r="P36" s="90">
        <v>607786381</v>
      </c>
      <c r="Q36" s="92">
        <f t="shared" ref="Q36:Q48" si="7">+P36/K36</f>
        <v>6.5953666131545241E-2</v>
      </c>
      <c r="R36" s="90">
        <v>604574708</v>
      </c>
      <c r="S36" s="92">
        <f t="shared" ref="S36:S48" si="8">+R36/K36</f>
        <v>6.5605152878554632E-2</v>
      </c>
      <c r="EB36" s="48"/>
    </row>
    <row r="37" spans="1:132" s="47" customFormat="1" ht="14.25" x14ac:dyDescent="0.2">
      <c r="A37" s="81"/>
      <c r="B37" s="93" t="s">
        <v>41</v>
      </c>
      <c r="C37" s="94" t="s">
        <v>38</v>
      </c>
      <c r="D37" s="94" t="s">
        <v>39</v>
      </c>
      <c r="E37" s="95" t="s">
        <v>43</v>
      </c>
      <c r="F37" s="96">
        <v>3224121000</v>
      </c>
      <c r="G37" s="96">
        <v>0</v>
      </c>
      <c r="H37" s="96">
        <v>0</v>
      </c>
      <c r="I37" s="82">
        <f t="shared" ref="I37:I47" si="9">+F37+G37-H37</f>
        <v>3224121000</v>
      </c>
      <c r="J37" s="96">
        <v>0</v>
      </c>
      <c r="K37" s="97">
        <f t="shared" si="5"/>
        <v>3224121000</v>
      </c>
      <c r="L37" s="96">
        <v>3224121000</v>
      </c>
      <c r="M37" s="97">
        <f t="shared" ref="M37:M47" si="10">+K37-L37</f>
        <v>0</v>
      </c>
      <c r="N37" s="96">
        <v>0</v>
      </c>
      <c r="O37" s="98">
        <f t="shared" si="6"/>
        <v>0</v>
      </c>
      <c r="P37" s="96">
        <v>0</v>
      </c>
      <c r="Q37" s="98">
        <f t="shared" si="7"/>
        <v>0</v>
      </c>
      <c r="R37" s="96">
        <v>0</v>
      </c>
      <c r="S37" s="98">
        <f t="shared" si="8"/>
        <v>0</v>
      </c>
      <c r="EB37" s="48"/>
    </row>
    <row r="38" spans="1:132" s="47" customFormat="1" ht="22.5" x14ac:dyDescent="0.2">
      <c r="A38" s="57"/>
      <c r="B38" s="99" t="s">
        <v>44</v>
      </c>
      <c r="C38" s="100" t="s">
        <v>38</v>
      </c>
      <c r="D38" s="100" t="s">
        <v>39</v>
      </c>
      <c r="E38" s="101" t="s">
        <v>46</v>
      </c>
      <c r="F38" s="102">
        <v>1521526000</v>
      </c>
      <c r="G38" s="102">
        <v>0</v>
      </c>
      <c r="H38" s="102">
        <v>0</v>
      </c>
      <c r="I38" s="58">
        <f t="shared" si="9"/>
        <v>1521526000</v>
      </c>
      <c r="J38" s="102">
        <v>0</v>
      </c>
      <c r="K38" s="103">
        <f t="shared" si="5"/>
        <v>1521526000</v>
      </c>
      <c r="L38" s="102">
        <v>1521526000</v>
      </c>
      <c r="M38" s="103">
        <f t="shared" si="10"/>
        <v>0</v>
      </c>
      <c r="N38" s="102">
        <v>50095549</v>
      </c>
      <c r="O38" s="104">
        <f t="shared" si="6"/>
        <v>3.2924543517494936E-2</v>
      </c>
      <c r="P38" s="102">
        <v>50095549</v>
      </c>
      <c r="Q38" s="104">
        <f t="shared" si="7"/>
        <v>3.2924543517494936E-2</v>
      </c>
      <c r="R38" s="102">
        <v>50095549</v>
      </c>
      <c r="S38" s="104">
        <f t="shared" si="8"/>
        <v>3.2924543517494936E-2</v>
      </c>
      <c r="EB38" s="48"/>
    </row>
    <row r="39" spans="1:132" s="47" customFormat="1" ht="14.25" x14ac:dyDescent="0.2">
      <c r="A39" s="81"/>
      <c r="B39" s="93" t="s">
        <v>47</v>
      </c>
      <c r="C39" s="94" t="s">
        <v>38</v>
      </c>
      <c r="D39" s="94" t="s">
        <v>39</v>
      </c>
      <c r="E39" s="95" t="s">
        <v>48</v>
      </c>
      <c r="F39" s="96">
        <v>8423997000</v>
      </c>
      <c r="G39" s="96">
        <v>0</v>
      </c>
      <c r="H39" s="96">
        <v>0</v>
      </c>
      <c r="I39" s="82">
        <f t="shared" si="9"/>
        <v>8423997000</v>
      </c>
      <c r="J39" s="96">
        <v>0</v>
      </c>
      <c r="K39" s="97">
        <f t="shared" si="5"/>
        <v>8423997000</v>
      </c>
      <c r="L39" s="96">
        <v>6267392250.7799997</v>
      </c>
      <c r="M39" s="97">
        <f t="shared" si="10"/>
        <v>2156604749.2200003</v>
      </c>
      <c r="N39" s="96">
        <v>5073579853.9300003</v>
      </c>
      <c r="O39" s="98">
        <f t="shared" si="6"/>
        <v>0.60227702525653803</v>
      </c>
      <c r="P39" s="96">
        <v>69026577.150000006</v>
      </c>
      <c r="Q39" s="98">
        <f t="shared" si="7"/>
        <v>8.1940410413251577E-3</v>
      </c>
      <c r="R39" s="96">
        <v>63435517.149999999</v>
      </c>
      <c r="S39" s="98">
        <f t="shared" si="8"/>
        <v>7.5303347270897648E-3</v>
      </c>
      <c r="EB39" s="48"/>
    </row>
    <row r="40" spans="1:132" s="47" customFormat="1" ht="22.5" x14ac:dyDescent="0.2">
      <c r="A40" s="57"/>
      <c r="B40" s="99" t="s">
        <v>52</v>
      </c>
      <c r="C40" s="100" t="s">
        <v>38</v>
      </c>
      <c r="D40" s="100" t="s">
        <v>39</v>
      </c>
      <c r="E40" s="101" t="s">
        <v>55</v>
      </c>
      <c r="F40" s="102">
        <v>31930000</v>
      </c>
      <c r="G40" s="102">
        <v>0</v>
      </c>
      <c r="H40" s="102">
        <v>0</v>
      </c>
      <c r="I40" s="58">
        <f t="shared" si="9"/>
        <v>31930000</v>
      </c>
      <c r="J40" s="102">
        <v>0</v>
      </c>
      <c r="K40" s="103">
        <f t="shared" si="5"/>
        <v>31930000</v>
      </c>
      <c r="L40" s="102">
        <v>31930000</v>
      </c>
      <c r="M40" s="103">
        <f t="shared" si="10"/>
        <v>0</v>
      </c>
      <c r="N40" s="102">
        <v>0</v>
      </c>
      <c r="O40" s="104">
        <f t="shared" si="6"/>
        <v>0</v>
      </c>
      <c r="P40" s="102">
        <v>0</v>
      </c>
      <c r="Q40" s="104">
        <f t="shared" si="7"/>
        <v>0</v>
      </c>
      <c r="R40" s="102">
        <v>0</v>
      </c>
      <c r="S40" s="104">
        <f t="shared" si="8"/>
        <v>0</v>
      </c>
      <c r="EB40" s="48"/>
    </row>
    <row r="41" spans="1:132" s="47" customFormat="1" ht="14.25" x14ac:dyDescent="0.2">
      <c r="A41" s="81"/>
      <c r="B41" s="93" t="s">
        <v>56</v>
      </c>
      <c r="C41" s="94" t="s">
        <v>38</v>
      </c>
      <c r="D41" s="94" t="s">
        <v>39</v>
      </c>
      <c r="E41" s="95" t="s">
        <v>59</v>
      </c>
      <c r="F41" s="96">
        <v>66837000</v>
      </c>
      <c r="G41" s="96">
        <v>0</v>
      </c>
      <c r="H41" s="96">
        <v>0</v>
      </c>
      <c r="I41" s="82">
        <f t="shared" si="9"/>
        <v>66837000</v>
      </c>
      <c r="J41" s="96">
        <v>0</v>
      </c>
      <c r="K41" s="97">
        <f t="shared" si="5"/>
        <v>66837000</v>
      </c>
      <c r="L41" s="96">
        <v>0</v>
      </c>
      <c r="M41" s="97">
        <f t="shared" si="10"/>
        <v>66837000</v>
      </c>
      <c r="N41" s="96">
        <v>0</v>
      </c>
      <c r="O41" s="98">
        <f t="shared" si="6"/>
        <v>0</v>
      </c>
      <c r="P41" s="96">
        <v>0</v>
      </c>
      <c r="Q41" s="98">
        <f t="shared" si="7"/>
        <v>0</v>
      </c>
      <c r="R41" s="96">
        <v>0</v>
      </c>
      <c r="S41" s="98">
        <f t="shared" si="8"/>
        <v>0</v>
      </c>
      <c r="EB41" s="48"/>
    </row>
    <row r="42" spans="1:132" s="47" customFormat="1" ht="22.5" x14ac:dyDescent="0.2">
      <c r="A42" s="57"/>
      <c r="B42" s="99" t="s">
        <v>60</v>
      </c>
      <c r="C42" s="100" t="s">
        <v>38</v>
      </c>
      <c r="D42" s="100" t="s">
        <v>39</v>
      </c>
      <c r="E42" s="101" t="s">
        <v>62</v>
      </c>
      <c r="F42" s="102">
        <v>74263000</v>
      </c>
      <c r="G42" s="102">
        <v>0</v>
      </c>
      <c r="H42" s="102">
        <v>0</v>
      </c>
      <c r="I42" s="58">
        <f t="shared" si="9"/>
        <v>74263000</v>
      </c>
      <c r="J42" s="102">
        <v>0</v>
      </c>
      <c r="K42" s="103">
        <f t="shared" si="5"/>
        <v>74263000</v>
      </c>
      <c r="L42" s="102">
        <v>0</v>
      </c>
      <c r="M42" s="103">
        <f t="shared" si="10"/>
        <v>74263000</v>
      </c>
      <c r="N42" s="102">
        <v>0</v>
      </c>
      <c r="O42" s="104">
        <f t="shared" si="6"/>
        <v>0</v>
      </c>
      <c r="P42" s="102">
        <v>0</v>
      </c>
      <c r="Q42" s="104">
        <f t="shared" si="7"/>
        <v>0</v>
      </c>
      <c r="R42" s="102">
        <v>0</v>
      </c>
      <c r="S42" s="104">
        <f t="shared" si="8"/>
        <v>0</v>
      </c>
      <c r="EB42" s="48"/>
    </row>
    <row r="43" spans="1:132" s="47" customFormat="1" ht="14.25" x14ac:dyDescent="0.2">
      <c r="A43" s="81"/>
      <c r="B43" s="93" t="s">
        <v>66</v>
      </c>
      <c r="C43" s="94" t="s">
        <v>38</v>
      </c>
      <c r="D43" s="94" t="s">
        <v>39</v>
      </c>
      <c r="E43" s="95" t="s">
        <v>68</v>
      </c>
      <c r="F43" s="96">
        <v>167782230</v>
      </c>
      <c r="G43" s="96">
        <v>0</v>
      </c>
      <c r="H43" s="96">
        <v>0</v>
      </c>
      <c r="I43" s="82">
        <f t="shared" si="9"/>
        <v>167782230</v>
      </c>
      <c r="J43" s="96">
        <v>0</v>
      </c>
      <c r="K43" s="97">
        <f t="shared" si="5"/>
        <v>167782230</v>
      </c>
      <c r="L43" s="96">
        <v>0</v>
      </c>
      <c r="M43" s="97">
        <f t="shared" si="10"/>
        <v>167782230</v>
      </c>
      <c r="N43" s="96">
        <v>0</v>
      </c>
      <c r="O43" s="98">
        <f t="shared" si="6"/>
        <v>0</v>
      </c>
      <c r="P43" s="96">
        <v>0</v>
      </c>
      <c r="Q43" s="98">
        <f t="shared" si="7"/>
        <v>0</v>
      </c>
      <c r="R43" s="96">
        <v>0</v>
      </c>
      <c r="S43" s="98">
        <f t="shared" si="8"/>
        <v>0</v>
      </c>
      <c r="EB43" s="48"/>
    </row>
    <row r="44" spans="1:132" s="47" customFormat="1" ht="14.25" x14ac:dyDescent="0.2">
      <c r="A44" s="57"/>
      <c r="B44" s="99" t="s">
        <v>69</v>
      </c>
      <c r="C44" s="100" t="s">
        <v>38</v>
      </c>
      <c r="D44" s="100" t="s">
        <v>39</v>
      </c>
      <c r="E44" s="101" t="s">
        <v>70</v>
      </c>
      <c r="F44" s="102">
        <v>629200</v>
      </c>
      <c r="G44" s="102">
        <v>0</v>
      </c>
      <c r="H44" s="102">
        <v>0</v>
      </c>
      <c r="I44" s="58">
        <f t="shared" si="9"/>
        <v>629200</v>
      </c>
      <c r="J44" s="102">
        <v>0</v>
      </c>
      <c r="K44" s="103">
        <f t="shared" si="5"/>
        <v>629200</v>
      </c>
      <c r="L44" s="102">
        <v>0</v>
      </c>
      <c r="M44" s="103">
        <f t="shared" si="10"/>
        <v>629200</v>
      </c>
      <c r="N44" s="102">
        <v>0</v>
      </c>
      <c r="O44" s="104">
        <f t="shared" si="6"/>
        <v>0</v>
      </c>
      <c r="P44" s="102">
        <v>0</v>
      </c>
      <c r="Q44" s="104">
        <f t="shared" si="7"/>
        <v>0</v>
      </c>
      <c r="R44" s="102">
        <v>0</v>
      </c>
      <c r="S44" s="104">
        <f t="shared" si="8"/>
        <v>0</v>
      </c>
      <c r="EB44" s="48"/>
    </row>
    <row r="45" spans="1:132" s="47" customFormat="1" ht="14.25" hidden="1" x14ac:dyDescent="0.2">
      <c r="A45" s="81"/>
      <c r="B45" s="93"/>
      <c r="C45" s="94"/>
      <c r="D45" s="94"/>
      <c r="E45" s="95"/>
      <c r="F45" s="96"/>
      <c r="G45" s="96"/>
      <c r="H45" s="96"/>
      <c r="I45" s="82">
        <f t="shared" si="9"/>
        <v>0</v>
      </c>
      <c r="J45" s="96"/>
      <c r="K45" s="97">
        <f t="shared" si="5"/>
        <v>0</v>
      </c>
      <c r="L45" s="96"/>
      <c r="M45" s="97">
        <f t="shared" si="10"/>
        <v>0</v>
      </c>
      <c r="N45" s="96"/>
      <c r="O45" s="98" t="e">
        <f t="shared" si="6"/>
        <v>#DIV/0!</v>
      </c>
      <c r="P45" s="96"/>
      <c r="Q45" s="98" t="e">
        <f t="shared" si="7"/>
        <v>#DIV/0!</v>
      </c>
      <c r="R45" s="96"/>
      <c r="S45" s="98" t="e">
        <f t="shared" si="8"/>
        <v>#DIV/0!</v>
      </c>
      <c r="EB45" s="48"/>
    </row>
    <row r="46" spans="1:132" s="47" customFormat="1" ht="14.25" hidden="1" x14ac:dyDescent="0.2">
      <c r="A46" s="57"/>
      <c r="B46" s="99"/>
      <c r="C46" s="100"/>
      <c r="D46" s="100"/>
      <c r="E46" s="105"/>
      <c r="F46" s="102"/>
      <c r="G46" s="102"/>
      <c r="H46" s="102"/>
      <c r="I46" s="58">
        <f t="shared" si="9"/>
        <v>0</v>
      </c>
      <c r="J46" s="102"/>
      <c r="K46" s="103">
        <f t="shared" si="5"/>
        <v>0</v>
      </c>
      <c r="L46" s="102"/>
      <c r="M46" s="103">
        <f t="shared" si="10"/>
        <v>0</v>
      </c>
      <c r="N46" s="102"/>
      <c r="O46" s="104" t="e">
        <f t="shared" si="6"/>
        <v>#DIV/0!</v>
      </c>
      <c r="P46" s="102"/>
      <c r="Q46" s="104" t="e">
        <f t="shared" si="7"/>
        <v>#DIV/0!</v>
      </c>
      <c r="R46" s="102"/>
      <c r="S46" s="104" t="e">
        <f t="shared" si="8"/>
        <v>#DIV/0!</v>
      </c>
      <c r="EB46" s="48"/>
    </row>
    <row r="47" spans="1:132" s="47" customFormat="1" hidden="1" thickBot="1" x14ac:dyDescent="0.25">
      <c r="A47" s="106"/>
      <c r="B47" s="107"/>
      <c r="C47" s="108"/>
      <c r="D47" s="108"/>
      <c r="E47" s="109"/>
      <c r="F47" s="110"/>
      <c r="G47" s="110"/>
      <c r="H47" s="110"/>
      <c r="I47" s="111">
        <f t="shared" si="9"/>
        <v>0</v>
      </c>
      <c r="J47" s="110"/>
      <c r="K47" s="112">
        <f t="shared" si="5"/>
        <v>0</v>
      </c>
      <c r="L47" s="110"/>
      <c r="M47" s="112">
        <f t="shared" si="10"/>
        <v>0</v>
      </c>
      <c r="N47" s="110"/>
      <c r="O47" s="113" t="e">
        <f t="shared" si="6"/>
        <v>#DIV/0!</v>
      </c>
      <c r="P47" s="110"/>
      <c r="Q47" s="113" t="e">
        <f t="shared" si="7"/>
        <v>#DIV/0!</v>
      </c>
      <c r="R47" s="110"/>
      <c r="S47" s="113" t="e">
        <f t="shared" si="8"/>
        <v>#DIV/0!</v>
      </c>
      <c r="EB47" s="48"/>
    </row>
    <row r="48" spans="1:132" s="50" customFormat="1" thickBot="1" x14ac:dyDescent="0.25">
      <c r="A48" s="117" t="s">
        <v>112</v>
      </c>
      <c r="B48" s="117"/>
      <c r="C48" s="117"/>
      <c r="D48" s="117"/>
      <c r="E48" s="117"/>
      <c r="F48" s="83">
        <f>SUM(F36:F47)</f>
        <v>22726439430</v>
      </c>
      <c r="G48" s="83">
        <f>SUM(G36:G47)</f>
        <v>0</v>
      </c>
      <c r="H48" s="83">
        <f>SUM(H36:H47)</f>
        <v>0</v>
      </c>
      <c r="I48" s="83">
        <f t="shared" ref="I48" si="11">+F48+G48-H48</f>
        <v>22726439430</v>
      </c>
      <c r="J48" s="83">
        <f>SUM(J36:J47)</f>
        <v>0</v>
      </c>
      <c r="K48" s="83">
        <f>SUM(K36:K47)</f>
        <v>22726439430</v>
      </c>
      <c r="L48" s="83">
        <f>SUM(L36:L47)</f>
        <v>20260323250.779999</v>
      </c>
      <c r="M48" s="83">
        <f>SUM(M36:M47)</f>
        <v>2466116179.2200003</v>
      </c>
      <c r="N48" s="83">
        <f>SUM(N36:N47)</f>
        <v>5734673456.9300003</v>
      </c>
      <c r="O48" s="68">
        <f t="shared" si="6"/>
        <v>0.25233488398362808</v>
      </c>
      <c r="P48" s="83">
        <f>SUM(P36:P47)</f>
        <v>726908507.14999998</v>
      </c>
      <c r="Q48" s="84">
        <f t="shared" si="7"/>
        <v>3.1985147052575491E-2</v>
      </c>
      <c r="R48" s="85">
        <f>SUM(R36:R47)</f>
        <v>718105774.14999998</v>
      </c>
      <c r="S48" s="86">
        <f t="shared" si="8"/>
        <v>3.1597812598926765E-2</v>
      </c>
      <c r="T48" s="49">
        <f t="shared" ref="T48:AY48" si="12">SUM(T36:T47)</f>
        <v>0</v>
      </c>
      <c r="U48" s="49">
        <f t="shared" si="12"/>
        <v>0</v>
      </c>
      <c r="V48" s="49">
        <f t="shared" si="12"/>
        <v>0</v>
      </c>
      <c r="W48" s="49">
        <f t="shared" si="12"/>
        <v>0</v>
      </c>
      <c r="X48" s="49">
        <f t="shared" si="12"/>
        <v>0</v>
      </c>
      <c r="Y48" s="49">
        <f t="shared" si="12"/>
        <v>0</v>
      </c>
      <c r="Z48" s="49">
        <f t="shared" si="12"/>
        <v>0</v>
      </c>
      <c r="AA48" s="49">
        <f t="shared" si="12"/>
        <v>0</v>
      </c>
      <c r="AB48" s="49">
        <f t="shared" si="12"/>
        <v>0</v>
      </c>
      <c r="AC48" s="49">
        <f t="shared" si="12"/>
        <v>0</v>
      </c>
      <c r="AD48" s="49">
        <f t="shared" si="12"/>
        <v>0</v>
      </c>
      <c r="AE48" s="49">
        <f t="shared" si="12"/>
        <v>0</v>
      </c>
      <c r="AF48" s="49">
        <f t="shared" si="12"/>
        <v>0</v>
      </c>
      <c r="AG48" s="49">
        <f t="shared" si="12"/>
        <v>0</v>
      </c>
      <c r="AH48" s="49">
        <f t="shared" si="12"/>
        <v>0</v>
      </c>
      <c r="AI48" s="49">
        <f t="shared" si="12"/>
        <v>0</v>
      </c>
      <c r="AJ48" s="49">
        <f t="shared" si="12"/>
        <v>0</v>
      </c>
      <c r="AK48" s="49">
        <f t="shared" si="12"/>
        <v>0</v>
      </c>
      <c r="AL48" s="49">
        <f t="shared" si="12"/>
        <v>0</v>
      </c>
      <c r="AM48" s="49">
        <f t="shared" si="12"/>
        <v>0</v>
      </c>
      <c r="AN48" s="49">
        <f t="shared" si="12"/>
        <v>0</v>
      </c>
      <c r="AO48" s="49">
        <f t="shared" si="12"/>
        <v>0</v>
      </c>
      <c r="AP48" s="49">
        <f t="shared" si="12"/>
        <v>0</v>
      </c>
      <c r="AQ48" s="49">
        <f t="shared" si="12"/>
        <v>0</v>
      </c>
      <c r="AR48" s="49">
        <f t="shared" si="12"/>
        <v>0</v>
      </c>
      <c r="AS48" s="49">
        <f t="shared" si="12"/>
        <v>0</v>
      </c>
      <c r="AT48" s="49">
        <f t="shared" si="12"/>
        <v>0</v>
      </c>
      <c r="AU48" s="49">
        <f t="shared" si="12"/>
        <v>0</v>
      </c>
      <c r="AV48" s="49">
        <f t="shared" si="12"/>
        <v>0</v>
      </c>
      <c r="AW48" s="49">
        <f t="shared" si="12"/>
        <v>0</v>
      </c>
      <c r="AX48" s="49">
        <f t="shared" si="12"/>
        <v>0</v>
      </c>
      <c r="AY48" s="49">
        <f t="shared" si="12"/>
        <v>0</v>
      </c>
      <c r="AZ48" s="49">
        <f t="shared" ref="AZ48:CE48" si="13">SUM(AZ36:AZ47)</f>
        <v>0</v>
      </c>
      <c r="BA48" s="49">
        <f t="shared" si="13"/>
        <v>0</v>
      </c>
      <c r="BB48" s="49">
        <f t="shared" si="13"/>
        <v>0</v>
      </c>
      <c r="BC48" s="49">
        <f t="shared" si="13"/>
        <v>0</v>
      </c>
      <c r="BD48" s="49">
        <f t="shared" si="13"/>
        <v>0</v>
      </c>
      <c r="BE48" s="49">
        <f t="shared" si="13"/>
        <v>0</v>
      </c>
      <c r="BF48" s="49">
        <f t="shared" si="13"/>
        <v>0</v>
      </c>
      <c r="BG48" s="49">
        <f t="shared" si="13"/>
        <v>0</v>
      </c>
      <c r="BH48" s="49">
        <f t="shared" si="13"/>
        <v>0</v>
      </c>
      <c r="BI48" s="49">
        <f t="shared" si="13"/>
        <v>0</v>
      </c>
      <c r="BJ48" s="49">
        <f t="shared" si="13"/>
        <v>0</v>
      </c>
      <c r="BK48" s="49">
        <f t="shared" si="13"/>
        <v>0</v>
      </c>
      <c r="BL48" s="49">
        <f t="shared" si="13"/>
        <v>0</v>
      </c>
      <c r="BM48" s="49">
        <f t="shared" si="13"/>
        <v>0</v>
      </c>
      <c r="BN48" s="49">
        <f t="shared" si="13"/>
        <v>0</v>
      </c>
      <c r="BO48" s="49">
        <f t="shared" si="13"/>
        <v>0</v>
      </c>
      <c r="BP48" s="49">
        <f t="shared" si="13"/>
        <v>0</v>
      </c>
      <c r="BQ48" s="49">
        <f t="shared" si="13"/>
        <v>0</v>
      </c>
      <c r="BR48" s="49">
        <f t="shared" si="13"/>
        <v>0</v>
      </c>
      <c r="BS48" s="49">
        <f t="shared" si="13"/>
        <v>0</v>
      </c>
      <c r="BT48" s="49">
        <f t="shared" si="13"/>
        <v>0</v>
      </c>
      <c r="BU48" s="49">
        <f t="shared" si="13"/>
        <v>0</v>
      </c>
      <c r="BV48" s="49">
        <f t="shared" si="13"/>
        <v>0</v>
      </c>
      <c r="BW48" s="49">
        <f t="shared" si="13"/>
        <v>0</v>
      </c>
      <c r="BX48" s="49">
        <f t="shared" si="13"/>
        <v>0</v>
      </c>
      <c r="BY48" s="49">
        <f t="shared" si="13"/>
        <v>0</v>
      </c>
      <c r="BZ48" s="49">
        <f t="shared" si="13"/>
        <v>0</v>
      </c>
      <c r="CA48" s="49">
        <f t="shared" si="13"/>
        <v>0</v>
      </c>
      <c r="CB48" s="49">
        <f t="shared" si="13"/>
        <v>0</v>
      </c>
      <c r="CC48" s="49">
        <f t="shared" si="13"/>
        <v>0</v>
      </c>
      <c r="CD48" s="49">
        <f t="shared" si="13"/>
        <v>0</v>
      </c>
      <c r="CE48" s="49">
        <f t="shared" si="13"/>
        <v>0</v>
      </c>
      <c r="CF48" s="49">
        <f t="shared" ref="CF48:DK48" si="14">SUM(CF36:CF47)</f>
        <v>0</v>
      </c>
      <c r="CG48" s="49">
        <f t="shared" si="14"/>
        <v>0</v>
      </c>
      <c r="CH48" s="49">
        <f t="shared" si="14"/>
        <v>0</v>
      </c>
      <c r="CI48" s="49">
        <f t="shared" si="14"/>
        <v>0</v>
      </c>
      <c r="CJ48" s="49">
        <f t="shared" si="14"/>
        <v>0</v>
      </c>
      <c r="CK48" s="49">
        <f t="shared" si="14"/>
        <v>0</v>
      </c>
      <c r="CL48" s="49">
        <f t="shared" si="14"/>
        <v>0</v>
      </c>
      <c r="CM48" s="49">
        <f t="shared" si="14"/>
        <v>0</v>
      </c>
      <c r="CN48" s="49">
        <f t="shared" si="14"/>
        <v>0</v>
      </c>
      <c r="CO48" s="49">
        <f t="shared" si="14"/>
        <v>0</v>
      </c>
      <c r="CP48" s="49">
        <f t="shared" si="14"/>
        <v>0</v>
      </c>
      <c r="CQ48" s="49">
        <f t="shared" si="14"/>
        <v>0</v>
      </c>
      <c r="CR48" s="49">
        <f t="shared" si="14"/>
        <v>0</v>
      </c>
      <c r="CS48" s="49">
        <f t="shared" si="14"/>
        <v>0</v>
      </c>
      <c r="CT48" s="49">
        <f t="shared" si="14"/>
        <v>0</v>
      </c>
      <c r="CU48" s="49">
        <f t="shared" si="14"/>
        <v>0</v>
      </c>
      <c r="CV48" s="49">
        <f t="shared" si="14"/>
        <v>0</v>
      </c>
      <c r="CW48" s="49">
        <f t="shared" si="14"/>
        <v>0</v>
      </c>
      <c r="CX48" s="49">
        <f t="shared" si="14"/>
        <v>0</v>
      </c>
      <c r="CY48" s="49">
        <f t="shared" si="14"/>
        <v>0</v>
      </c>
      <c r="CZ48" s="49">
        <f t="shared" si="14"/>
        <v>0</v>
      </c>
      <c r="DA48" s="49">
        <f t="shared" si="14"/>
        <v>0</v>
      </c>
      <c r="DB48" s="49">
        <f t="shared" si="14"/>
        <v>0</v>
      </c>
      <c r="DC48" s="49">
        <f t="shared" si="14"/>
        <v>0</v>
      </c>
      <c r="DD48" s="49">
        <f t="shared" si="14"/>
        <v>0</v>
      </c>
      <c r="DE48" s="49">
        <f t="shared" si="14"/>
        <v>0</v>
      </c>
      <c r="DF48" s="49">
        <f t="shared" si="14"/>
        <v>0</v>
      </c>
      <c r="DG48" s="49">
        <f t="shared" si="14"/>
        <v>0</v>
      </c>
      <c r="DH48" s="49">
        <f t="shared" si="14"/>
        <v>0</v>
      </c>
      <c r="DI48" s="49">
        <f t="shared" si="14"/>
        <v>0</v>
      </c>
      <c r="DJ48" s="49">
        <f t="shared" si="14"/>
        <v>0</v>
      </c>
      <c r="DK48" s="49">
        <f t="shared" si="14"/>
        <v>0</v>
      </c>
      <c r="DL48" s="49">
        <f t="shared" ref="DL48:EA48" si="15">SUM(DL36:DL47)</f>
        <v>0</v>
      </c>
      <c r="DM48" s="49">
        <f t="shared" si="15"/>
        <v>0</v>
      </c>
      <c r="DN48" s="49">
        <f t="shared" si="15"/>
        <v>0</v>
      </c>
      <c r="DO48" s="49">
        <f t="shared" si="15"/>
        <v>0</v>
      </c>
      <c r="DP48" s="49">
        <f t="shared" si="15"/>
        <v>0</v>
      </c>
      <c r="DQ48" s="49">
        <f t="shared" si="15"/>
        <v>0</v>
      </c>
      <c r="DR48" s="49">
        <f t="shared" si="15"/>
        <v>0</v>
      </c>
      <c r="DS48" s="49">
        <f t="shared" si="15"/>
        <v>0</v>
      </c>
      <c r="DT48" s="49">
        <f t="shared" si="15"/>
        <v>0</v>
      </c>
      <c r="DU48" s="49">
        <f t="shared" si="15"/>
        <v>0</v>
      </c>
      <c r="DV48" s="49">
        <f t="shared" si="15"/>
        <v>0</v>
      </c>
      <c r="DW48" s="49">
        <f t="shared" si="15"/>
        <v>0</v>
      </c>
      <c r="DX48" s="49">
        <f t="shared" si="15"/>
        <v>0</v>
      </c>
      <c r="DY48" s="49">
        <f t="shared" si="15"/>
        <v>0</v>
      </c>
      <c r="DZ48" s="49">
        <f t="shared" si="15"/>
        <v>0</v>
      </c>
      <c r="EA48" s="49">
        <f t="shared" si="15"/>
        <v>0</v>
      </c>
      <c r="EB48" s="48"/>
    </row>
    <row r="49" spans="1:133" s="47" customFormat="1" ht="14.25" x14ac:dyDescent="0.2">
      <c r="A49" s="65"/>
      <c r="B49" s="65"/>
      <c r="C49" s="65"/>
      <c r="D49" s="65"/>
      <c r="E49" s="66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</row>
    <row r="50" spans="1:133" ht="15.75" thickBot="1" x14ac:dyDescent="0.3">
      <c r="A50" s="59"/>
      <c r="B50" s="59"/>
      <c r="C50" s="59"/>
      <c r="D50" s="59"/>
      <c r="E50" s="66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3" s="19" customFormat="1" ht="27" customHeight="1" thickBot="1" x14ac:dyDescent="0.3">
      <c r="A51" s="118" t="s">
        <v>113</v>
      </c>
      <c r="B51" s="118"/>
      <c r="C51" s="118"/>
      <c r="D51" s="118"/>
      <c r="E51" s="118"/>
      <c r="F51" s="67">
        <f t="shared" ref="F51:N51" si="16">+F29+F48</f>
        <v>350038071887</v>
      </c>
      <c r="G51" s="67">
        <f t="shared" si="16"/>
        <v>0</v>
      </c>
      <c r="H51" s="67">
        <f t="shared" si="16"/>
        <v>0</v>
      </c>
      <c r="I51" s="67">
        <f t="shared" si="16"/>
        <v>350038071887</v>
      </c>
      <c r="J51" s="67">
        <f t="shared" si="16"/>
        <v>0</v>
      </c>
      <c r="K51" s="67">
        <f t="shared" ref="K51" si="17">+K29+K48</f>
        <v>350038071887</v>
      </c>
      <c r="L51" s="67">
        <f t="shared" si="16"/>
        <v>177144710931.78</v>
      </c>
      <c r="M51" s="67">
        <f t="shared" si="16"/>
        <v>172893360955.22</v>
      </c>
      <c r="N51" s="67">
        <f t="shared" si="16"/>
        <v>118175340541.92999</v>
      </c>
      <c r="O51" s="73">
        <f>+N51/K51</f>
        <v>0.33760710629236812</v>
      </c>
      <c r="P51" s="67">
        <f>+P29+P48</f>
        <v>733158740.14999998</v>
      </c>
      <c r="Q51" s="73">
        <f>+P51/K51</f>
        <v>2.0945114232793507E-3</v>
      </c>
      <c r="R51" s="67">
        <f>+R29+R48</f>
        <v>723450581.14999998</v>
      </c>
      <c r="S51" s="73">
        <f>+R51/K51</f>
        <v>2.0667768430159385E-3</v>
      </c>
      <c r="T51" s="18">
        <f t="shared" ref="T51:AY51" si="18">+T29+T48</f>
        <v>0</v>
      </c>
      <c r="U51" s="18">
        <f t="shared" si="18"/>
        <v>0</v>
      </c>
      <c r="V51" s="18">
        <f t="shared" si="18"/>
        <v>0</v>
      </c>
      <c r="W51" s="18">
        <f t="shared" si="18"/>
        <v>0</v>
      </c>
      <c r="X51" s="18">
        <f t="shared" si="18"/>
        <v>0</v>
      </c>
      <c r="Y51" s="18">
        <f t="shared" si="18"/>
        <v>0</v>
      </c>
      <c r="Z51" s="18">
        <f t="shared" si="18"/>
        <v>0</v>
      </c>
      <c r="AA51" s="18">
        <f t="shared" si="18"/>
        <v>0</v>
      </c>
      <c r="AB51" s="18">
        <f t="shared" si="18"/>
        <v>0</v>
      </c>
      <c r="AC51" s="18">
        <f t="shared" si="18"/>
        <v>0</v>
      </c>
      <c r="AD51" s="18">
        <f t="shared" si="18"/>
        <v>0</v>
      </c>
      <c r="AE51" s="18">
        <f t="shared" si="18"/>
        <v>0</v>
      </c>
      <c r="AF51" s="18">
        <f t="shared" si="18"/>
        <v>0</v>
      </c>
      <c r="AG51" s="18">
        <f t="shared" si="18"/>
        <v>0</v>
      </c>
      <c r="AH51" s="18">
        <f t="shared" si="18"/>
        <v>0</v>
      </c>
      <c r="AI51" s="18">
        <f t="shared" si="18"/>
        <v>0</v>
      </c>
      <c r="AJ51" s="18">
        <f t="shared" si="18"/>
        <v>0</v>
      </c>
      <c r="AK51" s="18">
        <f t="shared" si="18"/>
        <v>0</v>
      </c>
      <c r="AL51" s="18">
        <f t="shared" si="18"/>
        <v>0</v>
      </c>
      <c r="AM51" s="18">
        <f t="shared" si="18"/>
        <v>0</v>
      </c>
      <c r="AN51" s="18">
        <f t="shared" si="18"/>
        <v>0</v>
      </c>
      <c r="AO51" s="18">
        <f t="shared" si="18"/>
        <v>0</v>
      </c>
      <c r="AP51" s="18">
        <f t="shared" si="18"/>
        <v>0</v>
      </c>
      <c r="AQ51" s="18">
        <f t="shared" si="18"/>
        <v>0</v>
      </c>
      <c r="AR51" s="18">
        <f t="shared" si="18"/>
        <v>0</v>
      </c>
      <c r="AS51" s="18">
        <f t="shared" si="18"/>
        <v>0</v>
      </c>
      <c r="AT51" s="18">
        <f t="shared" si="18"/>
        <v>0</v>
      </c>
      <c r="AU51" s="18">
        <f t="shared" si="18"/>
        <v>0</v>
      </c>
      <c r="AV51" s="18">
        <f t="shared" si="18"/>
        <v>0</v>
      </c>
      <c r="AW51" s="18">
        <f t="shared" si="18"/>
        <v>0</v>
      </c>
      <c r="AX51" s="18">
        <f t="shared" si="18"/>
        <v>0</v>
      </c>
      <c r="AY51" s="18">
        <f t="shared" si="18"/>
        <v>0</v>
      </c>
      <c r="AZ51" s="18">
        <f t="shared" ref="AZ51:CE51" si="19">+AZ29+AZ48</f>
        <v>0</v>
      </c>
      <c r="BA51" s="18">
        <f t="shared" si="19"/>
        <v>0</v>
      </c>
      <c r="BB51" s="18">
        <f t="shared" si="19"/>
        <v>0</v>
      </c>
      <c r="BC51" s="18">
        <f t="shared" si="19"/>
        <v>0</v>
      </c>
      <c r="BD51" s="18">
        <f t="shared" si="19"/>
        <v>0</v>
      </c>
      <c r="BE51" s="18">
        <f t="shared" si="19"/>
        <v>0</v>
      </c>
      <c r="BF51" s="18">
        <f t="shared" si="19"/>
        <v>0</v>
      </c>
      <c r="BG51" s="18">
        <f t="shared" si="19"/>
        <v>0</v>
      </c>
      <c r="BH51" s="18">
        <f t="shared" si="19"/>
        <v>0</v>
      </c>
      <c r="BI51" s="18">
        <f t="shared" si="19"/>
        <v>0</v>
      </c>
      <c r="BJ51" s="18">
        <f t="shared" si="19"/>
        <v>0</v>
      </c>
      <c r="BK51" s="18">
        <f t="shared" si="19"/>
        <v>0</v>
      </c>
      <c r="BL51" s="18">
        <f t="shared" si="19"/>
        <v>0</v>
      </c>
      <c r="BM51" s="18">
        <f t="shared" si="19"/>
        <v>0</v>
      </c>
      <c r="BN51" s="18">
        <f t="shared" si="19"/>
        <v>0</v>
      </c>
      <c r="BO51" s="18">
        <f t="shared" si="19"/>
        <v>0</v>
      </c>
      <c r="BP51" s="18">
        <f t="shared" si="19"/>
        <v>0</v>
      </c>
      <c r="BQ51" s="18">
        <f t="shared" si="19"/>
        <v>0</v>
      </c>
      <c r="BR51" s="18">
        <f t="shared" si="19"/>
        <v>0</v>
      </c>
      <c r="BS51" s="18">
        <f t="shared" si="19"/>
        <v>0</v>
      </c>
      <c r="BT51" s="18">
        <f t="shared" si="19"/>
        <v>0</v>
      </c>
      <c r="BU51" s="18">
        <f t="shared" si="19"/>
        <v>0</v>
      </c>
      <c r="BV51" s="18">
        <f t="shared" si="19"/>
        <v>0</v>
      </c>
      <c r="BW51" s="18">
        <f t="shared" si="19"/>
        <v>0</v>
      </c>
      <c r="BX51" s="18">
        <f t="shared" si="19"/>
        <v>0</v>
      </c>
      <c r="BY51" s="18">
        <f t="shared" si="19"/>
        <v>0</v>
      </c>
      <c r="BZ51" s="18">
        <f t="shared" si="19"/>
        <v>0</v>
      </c>
      <c r="CA51" s="18">
        <f t="shared" si="19"/>
        <v>0</v>
      </c>
      <c r="CB51" s="18">
        <f t="shared" si="19"/>
        <v>0</v>
      </c>
      <c r="CC51" s="18">
        <f t="shared" si="19"/>
        <v>0</v>
      </c>
      <c r="CD51" s="18">
        <f t="shared" si="19"/>
        <v>0</v>
      </c>
      <c r="CE51" s="18">
        <f t="shared" si="19"/>
        <v>0</v>
      </c>
      <c r="CF51" s="18">
        <f t="shared" ref="CF51:DK51" si="20">+CF29+CF48</f>
        <v>0</v>
      </c>
      <c r="CG51" s="18">
        <f t="shared" si="20"/>
        <v>0</v>
      </c>
      <c r="CH51" s="18">
        <f t="shared" si="20"/>
        <v>0</v>
      </c>
      <c r="CI51" s="18">
        <f t="shared" si="20"/>
        <v>0</v>
      </c>
      <c r="CJ51" s="18">
        <f t="shared" si="20"/>
        <v>0</v>
      </c>
      <c r="CK51" s="18">
        <f t="shared" si="20"/>
        <v>0</v>
      </c>
      <c r="CL51" s="18">
        <f t="shared" si="20"/>
        <v>0</v>
      </c>
      <c r="CM51" s="18">
        <f t="shared" si="20"/>
        <v>0</v>
      </c>
      <c r="CN51" s="18">
        <f t="shared" si="20"/>
        <v>0</v>
      </c>
      <c r="CO51" s="18">
        <f t="shared" si="20"/>
        <v>0</v>
      </c>
      <c r="CP51" s="18">
        <f t="shared" si="20"/>
        <v>0</v>
      </c>
      <c r="CQ51" s="18">
        <f t="shared" si="20"/>
        <v>0</v>
      </c>
      <c r="CR51" s="18">
        <f t="shared" si="20"/>
        <v>0</v>
      </c>
      <c r="CS51" s="18">
        <f t="shared" si="20"/>
        <v>0</v>
      </c>
      <c r="CT51" s="18">
        <f t="shared" si="20"/>
        <v>0</v>
      </c>
      <c r="CU51" s="18">
        <f t="shared" si="20"/>
        <v>0</v>
      </c>
      <c r="CV51" s="18">
        <f t="shared" si="20"/>
        <v>0</v>
      </c>
      <c r="CW51" s="18">
        <f t="shared" si="20"/>
        <v>0</v>
      </c>
      <c r="CX51" s="18">
        <f t="shared" si="20"/>
        <v>0</v>
      </c>
      <c r="CY51" s="18">
        <f t="shared" si="20"/>
        <v>0</v>
      </c>
      <c r="CZ51" s="18">
        <f t="shared" si="20"/>
        <v>0</v>
      </c>
      <c r="DA51" s="18">
        <f t="shared" si="20"/>
        <v>0</v>
      </c>
      <c r="DB51" s="18">
        <f t="shared" si="20"/>
        <v>0</v>
      </c>
      <c r="DC51" s="18">
        <f t="shared" si="20"/>
        <v>0</v>
      </c>
      <c r="DD51" s="18">
        <f t="shared" si="20"/>
        <v>0</v>
      </c>
      <c r="DE51" s="18">
        <f t="shared" si="20"/>
        <v>0</v>
      </c>
      <c r="DF51" s="18">
        <f t="shared" si="20"/>
        <v>0</v>
      </c>
      <c r="DG51" s="18">
        <f t="shared" si="20"/>
        <v>0</v>
      </c>
      <c r="DH51" s="18">
        <f t="shared" si="20"/>
        <v>0</v>
      </c>
      <c r="DI51" s="18">
        <f t="shared" si="20"/>
        <v>0</v>
      </c>
      <c r="DJ51" s="18">
        <f t="shared" si="20"/>
        <v>0</v>
      </c>
      <c r="DK51" s="18">
        <f t="shared" si="20"/>
        <v>0</v>
      </c>
      <c r="DL51" s="18">
        <f t="shared" ref="DL51:EA51" si="21">+DL29+DL48</f>
        <v>0</v>
      </c>
      <c r="DM51" s="18">
        <f t="shared" si="21"/>
        <v>0</v>
      </c>
      <c r="DN51" s="18">
        <f t="shared" si="21"/>
        <v>0</v>
      </c>
      <c r="DO51" s="18">
        <f t="shared" si="21"/>
        <v>0</v>
      </c>
      <c r="DP51" s="18">
        <f t="shared" si="21"/>
        <v>0</v>
      </c>
      <c r="DQ51" s="18">
        <f t="shared" si="21"/>
        <v>0</v>
      </c>
      <c r="DR51" s="18">
        <f t="shared" si="21"/>
        <v>0</v>
      </c>
      <c r="DS51" s="18">
        <f t="shared" si="21"/>
        <v>0</v>
      </c>
      <c r="DT51" s="18">
        <f t="shared" si="21"/>
        <v>0</v>
      </c>
      <c r="DU51" s="18">
        <f t="shared" si="21"/>
        <v>0</v>
      </c>
      <c r="DV51" s="18">
        <f t="shared" si="21"/>
        <v>0</v>
      </c>
      <c r="DW51" s="18">
        <f t="shared" si="21"/>
        <v>0</v>
      </c>
      <c r="DX51" s="18">
        <f t="shared" si="21"/>
        <v>0</v>
      </c>
      <c r="DY51" s="18">
        <f t="shared" si="21"/>
        <v>0</v>
      </c>
      <c r="DZ51" s="18">
        <f t="shared" si="21"/>
        <v>0</v>
      </c>
      <c r="EA51" s="18">
        <f t="shared" si="21"/>
        <v>0</v>
      </c>
      <c r="EB51" s="18"/>
      <c r="EC51" s="18"/>
    </row>
    <row r="53" spans="1:133" ht="15.75" hidden="1" thickBot="1" x14ac:dyDescent="0.3">
      <c r="I53" s="127" t="s">
        <v>114</v>
      </c>
      <c r="J53" s="128"/>
      <c r="K53" s="128"/>
      <c r="L53" s="128"/>
      <c r="M53" s="128"/>
    </row>
    <row r="54" spans="1:133" hidden="1" x14ac:dyDescent="0.25">
      <c r="I54" s="7">
        <v>0</v>
      </c>
      <c r="J54" s="121" t="s">
        <v>115</v>
      </c>
      <c r="K54" s="122"/>
      <c r="L54" s="123"/>
      <c r="M54" s="8">
        <v>0.5</v>
      </c>
    </row>
    <row r="55" spans="1:133" hidden="1" x14ac:dyDescent="0.25">
      <c r="I55" s="9">
        <v>0.50009999999999999</v>
      </c>
      <c r="J55" s="124" t="s">
        <v>115</v>
      </c>
      <c r="K55" s="124"/>
      <c r="L55" s="124"/>
      <c r="M55" s="10">
        <v>0.6099</v>
      </c>
    </row>
    <row r="56" spans="1:133" ht="15.75" hidden="1" thickBot="1" x14ac:dyDescent="0.3">
      <c r="I56" s="11">
        <v>0.61</v>
      </c>
      <c r="J56" s="114" t="s">
        <v>115</v>
      </c>
      <c r="K56" s="115"/>
      <c r="L56" s="116"/>
      <c r="M56" s="12">
        <v>1</v>
      </c>
    </row>
    <row r="57" spans="1:133" hidden="1" x14ac:dyDescent="0.25"/>
    <row r="58" spans="1:133" hidden="1" x14ac:dyDescent="0.25"/>
    <row r="59" spans="1:133" ht="26.25" customHeight="1" x14ac:dyDescent="0.25">
      <c r="I59" s="33"/>
    </row>
    <row r="60" spans="1:133" x14ac:dyDescent="0.25">
      <c r="F60" s="52"/>
      <c r="G60" s="52"/>
      <c r="H60" s="52"/>
      <c r="I60" s="52"/>
      <c r="J60" s="52"/>
      <c r="L60" s="52"/>
      <c r="M60" s="52"/>
      <c r="N60" s="52"/>
      <c r="P60" s="52"/>
      <c r="R60" s="52"/>
    </row>
    <row r="61" spans="1:133" x14ac:dyDescent="0.25">
      <c r="R61" s="52"/>
    </row>
  </sheetData>
  <autoFilter ref="A5:S6">
    <filterColumn colId="13" showButton="0"/>
    <filterColumn colId="15" showButton="0"/>
    <filterColumn colId="17" showButton="0"/>
  </autoFilter>
  <mergeCells count="116">
    <mergeCell ref="K5:K6"/>
    <mergeCell ref="B2:S2"/>
    <mergeCell ref="B1:S1"/>
    <mergeCell ref="B3:S3"/>
    <mergeCell ref="T5:T6"/>
    <mergeCell ref="AJ5:AJ6"/>
    <mergeCell ref="AK5:AK6"/>
    <mergeCell ref="U5:U6"/>
    <mergeCell ref="V5:V6"/>
    <mergeCell ref="W5:W6"/>
    <mergeCell ref="X5:X6"/>
    <mergeCell ref="Y5:Y6"/>
    <mergeCell ref="Z5:Z6"/>
    <mergeCell ref="AL5:AL6"/>
    <mergeCell ref="AM5:AM6"/>
    <mergeCell ref="AN5:AN6"/>
    <mergeCell ref="AO5:AO6"/>
    <mergeCell ref="AA5:AA6"/>
    <mergeCell ref="AB5:AC5"/>
    <mergeCell ref="AD5:AE5"/>
    <mergeCell ref="AF5:AG5"/>
    <mergeCell ref="AH5:AH6"/>
    <mergeCell ref="AI5:AI6"/>
    <mergeCell ref="AY5:AY6"/>
    <mergeCell ref="AZ5:AZ6"/>
    <mergeCell ref="BA5:BA6"/>
    <mergeCell ref="BB5:BB6"/>
    <mergeCell ref="BC5:BC6"/>
    <mergeCell ref="BD5:BE5"/>
    <mergeCell ref="AP5:AQ5"/>
    <mergeCell ref="AR5:AS5"/>
    <mergeCell ref="AT5:AU5"/>
    <mergeCell ref="AV5:AV6"/>
    <mergeCell ref="AW5:AW6"/>
    <mergeCell ref="AX5:AX6"/>
    <mergeCell ref="BN5:BN6"/>
    <mergeCell ref="BO5:BO6"/>
    <mergeCell ref="BP5:BP6"/>
    <mergeCell ref="BQ5:BQ6"/>
    <mergeCell ref="BR5:BS5"/>
    <mergeCell ref="BT5:BU5"/>
    <mergeCell ref="BF5:BG5"/>
    <mergeCell ref="BH5:BI5"/>
    <mergeCell ref="BJ5:BJ6"/>
    <mergeCell ref="BK5:BK6"/>
    <mergeCell ref="BL5:BL6"/>
    <mergeCell ref="BM5:BM6"/>
    <mergeCell ref="CC5:CC6"/>
    <mergeCell ref="CD5:CD6"/>
    <mergeCell ref="CE5:CE6"/>
    <mergeCell ref="CF5:CG5"/>
    <mergeCell ref="CH5:CI5"/>
    <mergeCell ref="CJ5:CK5"/>
    <mergeCell ref="BV5:BW5"/>
    <mergeCell ref="BX5:BX6"/>
    <mergeCell ref="BY5:BY6"/>
    <mergeCell ref="BZ5:BZ6"/>
    <mergeCell ref="CA5:CA6"/>
    <mergeCell ref="CB5:CB6"/>
    <mergeCell ref="CR5:CR6"/>
    <mergeCell ref="CS5:CS6"/>
    <mergeCell ref="CT5:CU5"/>
    <mergeCell ref="CV5:CW5"/>
    <mergeCell ref="CX5:CY5"/>
    <mergeCell ref="CZ5:CZ6"/>
    <mergeCell ref="CL5:CL6"/>
    <mergeCell ref="CM5:CM6"/>
    <mergeCell ref="CN5:CN6"/>
    <mergeCell ref="CO5:CO6"/>
    <mergeCell ref="CP5:CP6"/>
    <mergeCell ref="CQ5:CQ6"/>
    <mergeCell ref="DG5:DG6"/>
    <mergeCell ref="DH5:DI5"/>
    <mergeCell ref="DJ5:DK5"/>
    <mergeCell ref="DL5:DM5"/>
    <mergeCell ref="DN5:DN6"/>
    <mergeCell ref="DO5:DO6"/>
    <mergeCell ref="DA5:DA6"/>
    <mergeCell ref="DB5:DB6"/>
    <mergeCell ref="DC5:DC6"/>
    <mergeCell ref="DD5:DD6"/>
    <mergeCell ref="DE5:DE6"/>
    <mergeCell ref="DF5:DF6"/>
    <mergeCell ref="DV5:DW5"/>
    <mergeCell ref="DX5:DY5"/>
    <mergeCell ref="DZ5:EA5"/>
    <mergeCell ref="DP5:DP6"/>
    <mergeCell ref="DQ5:DQ6"/>
    <mergeCell ref="DR5:DR6"/>
    <mergeCell ref="DS5:DS6"/>
    <mergeCell ref="DT5:DT6"/>
    <mergeCell ref="DU5:DU6"/>
    <mergeCell ref="J56:L56"/>
    <mergeCell ref="A48:E48"/>
    <mergeCell ref="A51:E51"/>
    <mergeCell ref="A7:R7"/>
    <mergeCell ref="A35:R35"/>
    <mergeCell ref="J54:L54"/>
    <mergeCell ref="J55:L55"/>
    <mergeCell ref="E5:E6"/>
    <mergeCell ref="A29:E29"/>
    <mergeCell ref="I53:M53"/>
    <mergeCell ref="F5:F6"/>
    <mergeCell ref="G5:G6"/>
    <mergeCell ref="H5:H6"/>
    <mergeCell ref="I5:I6"/>
    <mergeCell ref="J5:J6"/>
    <mergeCell ref="L5:L6"/>
    <mergeCell ref="A5:A6"/>
    <mergeCell ref="B5:B6"/>
    <mergeCell ref="C5:C6"/>
    <mergeCell ref="D5:D6"/>
    <mergeCell ref="M5:M6"/>
    <mergeCell ref="N5:O5"/>
    <mergeCell ref="P5:Q5"/>
    <mergeCell ref="R5:S5"/>
  </mergeCells>
  <pageMargins left="0.11811023622047245" right="0" top="0.74803149606299213" bottom="0.74803149606299213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23.5703125" customWidth="1"/>
    <col min="4" max="4" width="18.5703125" customWidth="1"/>
    <col min="6" max="6" width="18.5703125" customWidth="1"/>
    <col min="8" max="8" width="11.28515625" customWidth="1"/>
  </cols>
  <sheetData>
    <row r="1" spans="2:7" ht="21" x14ac:dyDescent="0.35">
      <c r="B1" s="146" t="s">
        <v>129</v>
      </c>
      <c r="C1" s="146"/>
      <c r="D1" s="146"/>
      <c r="E1" s="146"/>
      <c r="F1" s="146"/>
      <c r="G1" s="146"/>
    </row>
    <row r="2" spans="2:7" x14ac:dyDescent="0.25">
      <c r="B2" s="34"/>
      <c r="C2" s="34"/>
      <c r="D2" s="34"/>
      <c r="E2" s="34"/>
      <c r="F2" s="34"/>
      <c r="G2" s="34"/>
    </row>
    <row r="3" spans="2:7" ht="39.75" customHeight="1" x14ac:dyDescent="0.25">
      <c r="B3" s="147" t="s">
        <v>109</v>
      </c>
      <c r="C3" s="147"/>
      <c r="D3" s="147"/>
      <c r="E3" s="147"/>
      <c r="F3" s="147"/>
      <c r="G3" s="147"/>
    </row>
    <row r="4" spans="2:7" ht="15.75" thickBot="1" x14ac:dyDescent="0.3">
      <c r="B4" s="34"/>
      <c r="C4" s="34"/>
      <c r="D4" s="34"/>
      <c r="E4" s="34"/>
      <c r="F4" s="34"/>
      <c r="G4" s="34"/>
    </row>
    <row r="5" spans="2:7" ht="15.75" customHeight="1" thickBot="1" x14ac:dyDescent="0.3">
      <c r="B5" s="148" t="s">
        <v>28</v>
      </c>
      <c r="C5" s="149"/>
      <c r="D5" s="148" t="s">
        <v>29</v>
      </c>
      <c r="E5" s="149"/>
      <c r="F5" s="148" t="s">
        <v>31</v>
      </c>
      <c r="G5" s="149"/>
    </row>
    <row r="6" spans="2:7" ht="15.75" customHeight="1" thickBot="1" x14ac:dyDescent="0.3">
      <c r="B6" s="24" t="s">
        <v>107</v>
      </c>
      <c r="C6" s="25" t="s">
        <v>108</v>
      </c>
      <c r="D6" s="25" t="s">
        <v>107</v>
      </c>
      <c r="E6" s="25" t="s">
        <v>108</v>
      </c>
      <c r="F6" s="25" t="s">
        <v>107</v>
      </c>
      <c r="G6" s="25" t="s">
        <v>108</v>
      </c>
    </row>
    <row r="7" spans="2:7" ht="26.25" thickBot="1" x14ac:dyDescent="0.3">
      <c r="B7" s="144"/>
      <c r="C7" s="144"/>
      <c r="D7" s="144"/>
      <c r="E7" s="144"/>
      <c r="F7" s="144"/>
      <c r="G7" s="26"/>
    </row>
    <row r="8" spans="2:7" ht="13.5" customHeight="1" x14ac:dyDescent="0.25">
      <c r="B8" s="43">
        <f>+ENEROI!N8</f>
        <v>0</v>
      </c>
      <c r="C8" s="44">
        <f>+ENEROI!O8</f>
        <v>0</v>
      </c>
      <c r="D8" s="41">
        <f>+ENEROI!P8</f>
        <v>0</v>
      </c>
      <c r="E8" s="44">
        <f>+ENEROI!Q8</f>
        <v>0</v>
      </c>
      <c r="F8" s="41">
        <f>+ENEROI!R8</f>
        <v>0</v>
      </c>
      <c r="G8" s="44">
        <f>+ENEROI!S8</f>
        <v>0</v>
      </c>
    </row>
    <row r="9" spans="2:7" ht="13.5" customHeight="1" x14ac:dyDescent="0.25">
      <c r="B9" s="69">
        <f>+ENEROI!N9</f>
        <v>0</v>
      </c>
      <c r="C9" s="70">
        <f>+ENEROI!O9</f>
        <v>0</v>
      </c>
      <c r="D9" s="69">
        <f>+ENEROI!P9</f>
        <v>0</v>
      </c>
      <c r="E9" s="70">
        <f>+ENEROI!Q9</f>
        <v>0</v>
      </c>
      <c r="F9" s="69">
        <f>+ENEROI!R9</f>
        <v>0</v>
      </c>
      <c r="G9" s="70">
        <f>+ENEROI!S9</f>
        <v>0</v>
      </c>
    </row>
    <row r="10" spans="2:7" ht="13.5" customHeight="1" x14ac:dyDescent="0.25">
      <c r="B10" s="43">
        <f>+ENEROI!N10</f>
        <v>0</v>
      </c>
      <c r="C10" s="46">
        <f>+ENEROI!O10</f>
        <v>0</v>
      </c>
      <c r="D10" s="43">
        <f>+ENEROI!P10</f>
        <v>0</v>
      </c>
      <c r="E10" s="46">
        <f>+ENEROI!Q10</f>
        <v>0</v>
      </c>
      <c r="F10" s="43">
        <f>+ENEROI!R10</f>
        <v>0</v>
      </c>
      <c r="G10" s="46">
        <f>+ENEROI!S10</f>
        <v>0</v>
      </c>
    </row>
    <row r="11" spans="2:7" ht="13.5" customHeight="1" x14ac:dyDescent="0.25">
      <c r="B11" s="69">
        <f>+ENEROI!N11</f>
        <v>11003939960</v>
      </c>
      <c r="C11" s="70">
        <f>+ENEROI!O11</f>
        <v>0.65713839844968158</v>
      </c>
      <c r="D11" s="69">
        <f>+ENEROI!P11</f>
        <v>6250233</v>
      </c>
      <c r="E11" s="70">
        <f>+ENEROI!Q11</f>
        <v>3.7325431786137709E-4</v>
      </c>
      <c r="F11" s="69">
        <f>+ENEROI!R11</f>
        <v>5344807</v>
      </c>
      <c r="G11" s="70">
        <f>+ENEROI!S11</f>
        <v>3.191836673745944E-4</v>
      </c>
    </row>
    <row r="12" spans="2:7" ht="13.5" customHeight="1" x14ac:dyDescent="0.25">
      <c r="B12" s="43">
        <f>+ENEROI!N12</f>
        <v>0</v>
      </c>
      <c r="C12" s="46">
        <f>+ENEROI!O12</f>
        <v>0</v>
      </c>
      <c r="D12" s="43">
        <f>+ENEROI!P12</f>
        <v>0</v>
      </c>
      <c r="E12" s="46">
        <f>+ENEROI!Q12</f>
        <v>0</v>
      </c>
      <c r="F12" s="43">
        <f>+ENEROI!R12</f>
        <v>0</v>
      </c>
      <c r="G12" s="46">
        <f>+ENEROI!S12</f>
        <v>0</v>
      </c>
    </row>
    <row r="13" spans="2:7" ht="13.5" customHeight="1" x14ac:dyDescent="0.25">
      <c r="B13" s="69">
        <f>+ENEROI!N13</f>
        <v>0</v>
      </c>
      <c r="C13" s="70">
        <f>+ENEROI!O13</f>
        <v>0</v>
      </c>
      <c r="D13" s="69">
        <f>+ENEROI!P13</f>
        <v>0</v>
      </c>
      <c r="E13" s="70">
        <f>+ENEROI!Q13</f>
        <v>0</v>
      </c>
      <c r="F13" s="69">
        <f>+ENEROI!R13</f>
        <v>0</v>
      </c>
      <c r="G13" s="70">
        <f>+ENEROI!S13</f>
        <v>0</v>
      </c>
    </row>
    <row r="14" spans="2:7" ht="13.5" customHeight="1" x14ac:dyDescent="0.25">
      <c r="B14" s="43">
        <f>+ENEROI!N14</f>
        <v>0</v>
      </c>
      <c r="C14" s="46">
        <f>+ENEROI!O14</f>
        <v>0</v>
      </c>
      <c r="D14" s="43">
        <f>+ENEROI!P14</f>
        <v>0</v>
      </c>
      <c r="E14" s="46">
        <f>+ENEROI!Q14</f>
        <v>0</v>
      </c>
      <c r="F14" s="43">
        <f>+ENEROI!R14</f>
        <v>0</v>
      </c>
      <c r="G14" s="46">
        <f>+ENEROI!S14</f>
        <v>0</v>
      </c>
    </row>
    <row r="15" spans="2:7" ht="13.5" customHeight="1" x14ac:dyDescent="0.25">
      <c r="B15" s="69">
        <f>+ENEROI!N15</f>
        <v>101436727125</v>
      </c>
      <c r="C15" s="70">
        <f>+ENEROI!O15</f>
        <v>0.89671849607007448</v>
      </c>
      <c r="D15" s="69">
        <f>+ENEROI!P15</f>
        <v>0</v>
      </c>
      <c r="E15" s="70">
        <f>+ENEROI!Q15</f>
        <v>0</v>
      </c>
      <c r="F15" s="69">
        <f>+ENEROI!R15</f>
        <v>0</v>
      </c>
      <c r="G15" s="70">
        <f>+ENEROI!S15</f>
        <v>0</v>
      </c>
    </row>
    <row r="16" spans="2:7" ht="13.5" customHeight="1" x14ac:dyDescent="0.25">
      <c r="B16" s="43">
        <f>+ENEROI!N16</f>
        <v>0</v>
      </c>
      <c r="C16" s="46">
        <f>+ENEROI!O16</f>
        <v>0</v>
      </c>
      <c r="D16" s="43">
        <f>+ENEROI!P16</f>
        <v>0</v>
      </c>
      <c r="E16" s="46">
        <f>+ENEROI!Q16</f>
        <v>0</v>
      </c>
      <c r="F16" s="43">
        <f>+ENEROI!R16</f>
        <v>0</v>
      </c>
      <c r="G16" s="46">
        <f>+ENEROI!S16</f>
        <v>0</v>
      </c>
    </row>
    <row r="17" spans="2:7" ht="13.5" customHeight="1" x14ac:dyDescent="0.25">
      <c r="B17" s="69">
        <f>+ENEROI!N17</f>
        <v>0</v>
      </c>
      <c r="C17" s="70">
        <f>+ENEROI!O17</f>
        <v>0</v>
      </c>
      <c r="D17" s="69">
        <f>+ENEROI!P17</f>
        <v>0</v>
      </c>
      <c r="E17" s="70">
        <f>+ENEROI!Q17</f>
        <v>0</v>
      </c>
      <c r="F17" s="69">
        <f>+ENEROI!R17</f>
        <v>0</v>
      </c>
      <c r="G17" s="70">
        <f>+ENEROI!S17</f>
        <v>0</v>
      </c>
    </row>
    <row r="18" spans="2:7" ht="13.5" customHeight="1" x14ac:dyDescent="0.25">
      <c r="B18" s="43">
        <f>+ENEROI!N18</f>
        <v>0</v>
      </c>
      <c r="C18" s="46">
        <f>+ENEROI!O18</f>
        <v>0</v>
      </c>
      <c r="D18" s="43">
        <f>+ENEROI!P18</f>
        <v>0</v>
      </c>
      <c r="E18" s="46">
        <f>+ENEROI!Q18</f>
        <v>0</v>
      </c>
      <c r="F18" s="43">
        <f>+ENEROI!R18</f>
        <v>0</v>
      </c>
      <c r="G18" s="46">
        <f>+ENEROI!S18</f>
        <v>0</v>
      </c>
    </row>
    <row r="19" spans="2:7" ht="13.5" customHeight="1" x14ac:dyDescent="0.25">
      <c r="B19" s="69">
        <f>+ENEROI!N19</f>
        <v>0</v>
      </c>
      <c r="C19" s="70">
        <f>+ENEROI!O19</f>
        <v>0</v>
      </c>
      <c r="D19" s="69">
        <f>+ENEROI!P19</f>
        <v>0</v>
      </c>
      <c r="E19" s="70">
        <f>+ENEROI!Q19</f>
        <v>0</v>
      </c>
      <c r="F19" s="69">
        <f>+ENEROI!R19</f>
        <v>0</v>
      </c>
      <c r="G19" s="70">
        <f>+ENEROI!S19</f>
        <v>0</v>
      </c>
    </row>
    <row r="20" spans="2:7" ht="13.5" customHeight="1" x14ac:dyDescent="0.25">
      <c r="B20" s="43">
        <f>+ENEROI!N20</f>
        <v>0</v>
      </c>
      <c r="C20" s="46">
        <f>+ENEROI!O20</f>
        <v>0</v>
      </c>
      <c r="D20" s="43">
        <f>+ENEROI!P20</f>
        <v>0</v>
      </c>
      <c r="E20" s="46">
        <f>+ENEROI!Q20</f>
        <v>0</v>
      </c>
      <c r="F20" s="43">
        <f>+ENEROI!R20</f>
        <v>0</v>
      </c>
      <c r="G20" s="46">
        <f>+ENEROI!S20</f>
        <v>0</v>
      </c>
    </row>
    <row r="21" spans="2:7" ht="13.5" customHeight="1" x14ac:dyDescent="0.25">
      <c r="B21" s="69">
        <f>+ENEROI!N21</f>
        <v>0</v>
      </c>
      <c r="C21" s="70">
        <f>+ENEROI!O21</f>
        <v>0</v>
      </c>
      <c r="D21" s="69">
        <f>+ENEROI!P21</f>
        <v>0</v>
      </c>
      <c r="E21" s="70">
        <f>+ENEROI!Q21</f>
        <v>0</v>
      </c>
      <c r="F21" s="69">
        <f>+ENEROI!R21</f>
        <v>0</v>
      </c>
      <c r="G21" s="70">
        <f>+ENEROI!S21</f>
        <v>0</v>
      </c>
    </row>
    <row r="22" spans="2:7" ht="13.5" customHeight="1" x14ac:dyDescent="0.25">
      <c r="B22" s="43">
        <f>+ENEROI!N22</f>
        <v>0</v>
      </c>
      <c r="C22" s="46">
        <f>+ENEROI!O22</f>
        <v>0</v>
      </c>
      <c r="D22" s="43">
        <f>+ENEROI!P22</f>
        <v>0</v>
      </c>
      <c r="E22" s="46">
        <f>+ENEROI!Q22</f>
        <v>0</v>
      </c>
      <c r="F22" s="43">
        <f>+ENEROI!R22</f>
        <v>0</v>
      </c>
      <c r="G22" s="46">
        <f>+ENEROI!S22</f>
        <v>0</v>
      </c>
    </row>
    <row r="23" spans="2:7" ht="13.5" customHeight="1" x14ac:dyDescent="0.25">
      <c r="B23" s="69">
        <f>+ENEROI!N23</f>
        <v>0</v>
      </c>
      <c r="C23" s="70" t="e">
        <f>+ENEROI!O23</f>
        <v>#DIV/0!</v>
      </c>
      <c r="D23" s="69">
        <f>+ENEROI!P23</f>
        <v>0</v>
      </c>
      <c r="E23" s="70" t="e">
        <f>+ENEROI!Q23</f>
        <v>#DIV/0!</v>
      </c>
      <c r="F23" s="69">
        <f>+ENEROI!R23</f>
        <v>0</v>
      </c>
      <c r="G23" s="70" t="e">
        <f>+ENEROI!S23</f>
        <v>#DIV/0!</v>
      </c>
    </row>
    <row r="24" spans="2:7" ht="13.5" customHeight="1" x14ac:dyDescent="0.25">
      <c r="B24" s="43">
        <f>+ENEROI!N24</f>
        <v>0</v>
      </c>
      <c r="C24" s="46" t="e">
        <f>+ENEROI!O24</f>
        <v>#DIV/0!</v>
      </c>
      <c r="D24" s="43">
        <f>+ENEROI!P24</f>
        <v>0</v>
      </c>
      <c r="E24" s="46" t="e">
        <f>+ENEROI!Q24</f>
        <v>#DIV/0!</v>
      </c>
      <c r="F24" s="43">
        <f>+ENEROI!R24</f>
        <v>0</v>
      </c>
      <c r="G24" s="46" t="e">
        <f>+ENEROI!S24</f>
        <v>#DIV/0!</v>
      </c>
    </row>
    <row r="25" spans="2:7" ht="13.5" customHeight="1" x14ac:dyDescent="0.25">
      <c r="B25" s="69">
        <f>+ENEROI!N25</f>
        <v>0</v>
      </c>
      <c r="C25" s="70" t="e">
        <f>+ENEROI!O25</f>
        <v>#DIV/0!</v>
      </c>
      <c r="D25" s="69">
        <f>+ENEROI!P25</f>
        <v>0</v>
      </c>
      <c r="E25" s="70" t="e">
        <f>+ENEROI!Q25</f>
        <v>#DIV/0!</v>
      </c>
      <c r="F25" s="69">
        <f>+ENEROI!R25</f>
        <v>0</v>
      </c>
      <c r="G25" s="70" t="e">
        <f>+ENEROI!S25</f>
        <v>#DIV/0!</v>
      </c>
    </row>
    <row r="26" spans="2:7" ht="13.5" customHeight="1" x14ac:dyDescent="0.25">
      <c r="B26" s="43">
        <f>+ENEROI!N26</f>
        <v>0</v>
      </c>
      <c r="C26" s="46" t="e">
        <f>+ENEROI!O26</f>
        <v>#DIV/0!</v>
      </c>
      <c r="D26" s="43">
        <f>+ENEROI!P26</f>
        <v>0</v>
      </c>
      <c r="E26" s="46" t="e">
        <f>+ENEROI!Q26</f>
        <v>#DIV/0!</v>
      </c>
      <c r="F26" s="43">
        <f>+ENEROI!R26</f>
        <v>0</v>
      </c>
      <c r="G26" s="46" t="e">
        <f>+ENEROI!S26</f>
        <v>#DIV/0!</v>
      </c>
    </row>
    <row r="27" spans="2:7" ht="13.5" customHeight="1" x14ac:dyDescent="0.25">
      <c r="B27" s="69">
        <f>+ENEROI!N27</f>
        <v>0</v>
      </c>
      <c r="C27" s="70" t="e">
        <f>+ENEROI!O27</f>
        <v>#DIV/0!</v>
      </c>
      <c r="D27" s="69">
        <f>+ENEROI!P27</f>
        <v>0</v>
      </c>
      <c r="E27" s="70" t="e">
        <f>+ENEROI!Q27</f>
        <v>#DIV/0!</v>
      </c>
      <c r="F27" s="69">
        <f>+ENEROI!R27</f>
        <v>0</v>
      </c>
      <c r="G27" s="70" t="e">
        <f>+ENEROI!S27</f>
        <v>#DIV/0!</v>
      </c>
    </row>
    <row r="28" spans="2:7" ht="13.5" customHeight="1" thickBot="1" x14ac:dyDescent="0.3">
      <c r="B28" s="43">
        <f>+ENEROI!N28</f>
        <v>0</v>
      </c>
      <c r="C28" s="46" t="e">
        <f>+ENEROI!O28</f>
        <v>#DIV/0!</v>
      </c>
      <c r="D28" s="43">
        <f>+ENEROI!P28</f>
        <v>0</v>
      </c>
      <c r="E28" s="46" t="e">
        <f>+ENEROI!Q28</f>
        <v>#DIV/0!</v>
      </c>
      <c r="F28" s="43">
        <f>+ENEROI!R28</f>
        <v>0</v>
      </c>
      <c r="G28" s="46" t="e">
        <f>+ENEROI!S28</f>
        <v>#DIV/0!</v>
      </c>
    </row>
    <row r="29" spans="2:7" ht="13.5" customHeight="1" thickBot="1" x14ac:dyDescent="0.3">
      <c r="B29" s="71">
        <f>SUM(B8:B28)</f>
        <v>112440667085</v>
      </c>
      <c r="C29" s="72">
        <f>+ENEROI!O29</f>
        <v>0.34352786743615565</v>
      </c>
      <c r="D29" s="71">
        <f t="shared" ref="D29:F29" si="0">SUM(D8:D28)</f>
        <v>6250233</v>
      </c>
      <c r="E29" s="72">
        <f>+ENEROI!Q29</f>
        <v>1.9095664132319261E-5</v>
      </c>
      <c r="F29" s="71">
        <f t="shared" si="0"/>
        <v>5344807</v>
      </c>
      <c r="G29" s="72">
        <f>+ENEROI!S29</f>
        <v>1.6329413531314578E-5</v>
      </c>
    </row>
    <row r="30" spans="2:7" ht="13.5" customHeight="1" x14ac:dyDescent="0.25">
      <c r="B30" s="38"/>
      <c r="C30" s="38"/>
      <c r="D30" s="38"/>
      <c r="E30" s="38"/>
      <c r="F30" s="38"/>
      <c r="G30" s="38"/>
    </row>
    <row r="31" spans="2:7" ht="41.25" customHeight="1" x14ac:dyDescent="0.25">
      <c r="B31" s="145" t="s">
        <v>110</v>
      </c>
      <c r="C31" s="145"/>
      <c r="D31" s="145"/>
      <c r="E31" s="145"/>
      <c r="F31" s="145"/>
      <c r="G31" s="145"/>
    </row>
    <row r="32" spans="2:7" ht="15.75" thickBot="1" x14ac:dyDescent="0.3">
      <c r="B32" s="34"/>
      <c r="C32" s="34"/>
      <c r="D32" s="34"/>
      <c r="E32" s="34"/>
      <c r="F32" s="34"/>
      <c r="G32" s="34"/>
    </row>
    <row r="33" spans="2:7" x14ac:dyDescent="0.25">
      <c r="B33" s="41">
        <f>+ENEROI!N36</f>
        <v>610998054</v>
      </c>
      <c r="C33" s="44">
        <f>+ENEROI!O36</f>
        <v>6.630217938453585E-2</v>
      </c>
      <c r="D33" s="41">
        <f>+ENEROI!P36</f>
        <v>607786381</v>
      </c>
      <c r="E33" s="44">
        <f>+ENEROI!Q36</f>
        <v>6.5953666131545241E-2</v>
      </c>
      <c r="F33" s="41">
        <f>+ENEROI!R36</f>
        <v>604574708</v>
      </c>
      <c r="G33" s="44">
        <f>+ENEROI!S36</f>
        <v>6.5605152878554632E-2</v>
      </c>
    </row>
    <row r="34" spans="2:7" x14ac:dyDescent="0.25">
      <c r="B34" s="42">
        <f>+ENEROI!N37</f>
        <v>0</v>
      </c>
      <c r="C34" s="45">
        <f>+ENEROI!O37</f>
        <v>0</v>
      </c>
      <c r="D34" s="42">
        <f>+ENEROI!P37</f>
        <v>0</v>
      </c>
      <c r="E34" s="45">
        <f>+ENEROI!Q37</f>
        <v>0</v>
      </c>
      <c r="F34" s="42">
        <f>+ENEROI!R37</f>
        <v>0</v>
      </c>
      <c r="G34" s="45">
        <f>+ENEROI!S37</f>
        <v>0</v>
      </c>
    </row>
    <row r="35" spans="2:7" x14ac:dyDescent="0.25">
      <c r="B35" s="43">
        <f>+ENEROI!N38</f>
        <v>50095549</v>
      </c>
      <c r="C35" s="46">
        <f>+ENEROI!O38</f>
        <v>3.2924543517494936E-2</v>
      </c>
      <c r="D35" s="43">
        <f>+ENEROI!P38</f>
        <v>50095549</v>
      </c>
      <c r="E35" s="46">
        <f>+ENEROI!Q38</f>
        <v>3.2924543517494936E-2</v>
      </c>
      <c r="F35" s="43">
        <f>+ENEROI!R38</f>
        <v>50095549</v>
      </c>
      <c r="G35" s="46">
        <f>+ENEROI!S38</f>
        <v>3.2924543517494936E-2</v>
      </c>
    </row>
    <row r="36" spans="2:7" x14ac:dyDescent="0.25">
      <c r="B36" s="42">
        <f>+ENEROI!N39</f>
        <v>5073579853.9300003</v>
      </c>
      <c r="C36" s="45">
        <f>+ENEROI!O39</f>
        <v>0.60227702525653803</v>
      </c>
      <c r="D36" s="42">
        <f>+ENEROI!P39</f>
        <v>69026577.150000006</v>
      </c>
      <c r="E36" s="45">
        <f>+ENEROI!Q39</f>
        <v>8.1940410413251577E-3</v>
      </c>
      <c r="F36" s="42">
        <f>+ENEROI!R39</f>
        <v>63435517.149999999</v>
      </c>
      <c r="G36" s="45">
        <f>+ENEROI!S39</f>
        <v>7.5303347270897648E-3</v>
      </c>
    </row>
    <row r="37" spans="2:7" x14ac:dyDescent="0.25">
      <c r="B37" s="43">
        <f>+ENEROI!N40</f>
        <v>0</v>
      </c>
      <c r="C37" s="46">
        <f>+ENEROI!O40</f>
        <v>0</v>
      </c>
      <c r="D37" s="43">
        <f>+ENEROI!P40</f>
        <v>0</v>
      </c>
      <c r="E37" s="46">
        <f>+ENEROI!Q40</f>
        <v>0</v>
      </c>
      <c r="F37" s="43">
        <f>+ENEROI!R40</f>
        <v>0</v>
      </c>
      <c r="G37" s="46">
        <f>+ENEROI!S40</f>
        <v>0</v>
      </c>
    </row>
    <row r="38" spans="2:7" x14ac:dyDescent="0.25">
      <c r="B38" s="42">
        <f>+ENEROI!N41</f>
        <v>0</v>
      </c>
      <c r="C38" s="45">
        <f>+ENEROI!O41</f>
        <v>0</v>
      </c>
      <c r="D38" s="42">
        <f>+ENEROI!P41</f>
        <v>0</v>
      </c>
      <c r="E38" s="45">
        <f>+ENEROI!Q41</f>
        <v>0</v>
      </c>
      <c r="F38" s="42">
        <f>+ENEROI!R41</f>
        <v>0</v>
      </c>
      <c r="G38" s="45">
        <f>+ENEROI!S41</f>
        <v>0</v>
      </c>
    </row>
    <row r="39" spans="2:7" x14ac:dyDescent="0.25">
      <c r="B39" s="43">
        <f>+ENEROI!N42</f>
        <v>0</v>
      </c>
      <c r="C39" s="46">
        <f>+ENEROI!O42</f>
        <v>0</v>
      </c>
      <c r="D39" s="43">
        <f>+ENEROI!P42</f>
        <v>0</v>
      </c>
      <c r="E39" s="46">
        <f>+ENEROI!Q42</f>
        <v>0</v>
      </c>
      <c r="F39" s="43">
        <f>+ENEROI!R42</f>
        <v>0</v>
      </c>
      <c r="G39" s="46">
        <f>+ENEROI!S42</f>
        <v>0</v>
      </c>
    </row>
    <row r="40" spans="2:7" x14ac:dyDescent="0.25">
      <c r="B40" s="42">
        <f>+ENEROI!N43</f>
        <v>0</v>
      </c>
      <c r="C40" s="45">
        <f>+ENEROI!O43</f>
        <v>0</v>
      </c>
      <c r="D40" s="42">
        <f>+ENEROI!P43</f>
        <v>0</v>
      </c>
      <c r="E40" s="45">
        <f>+ENEROI!Q43</f>
        <v>0</v>
      </c>
      <c r="F40" s="42">
        <f>+ENEROI!R43</f>
        <v>0</v>
      </c>
      <c r="G40" s="45">
        <f>+ENEROI!S43</f>
        <v>0</v>
      </c>
    </row>
    <row r="41" spans="2:7" ht="15.75" thickBot="1" x14ac:dyDescent="0.3">
      <c r="B41" s="43">
        <f>+ENEROI!N44</f>
        <v>0</v>
      </c>
      <c r="C41" s="46">
        <f>+ENEROI!O44</f>
        <v>0</v>
      </c>
      <c r="D41" s="43">
        <f>+ENEROI!P44</f>
        <v>0</v>
      </c>
      <c r="E41" s="46">
        <f>+ENEROI!Q44</f>
        <v>0</v>
      </c>
      <c r="F41" s="43">
        <f>+ENEROI!R44</f>
        <v>0</v>
      </c>
      <c r="G41" s="46">
        <f>+ENEROI!S44</f>
        <v>0</v>
      </c>
    </row>
    <row r="42" spans="2:7" hidden="1" x14ac:dyDescent="0.25">
      <c r="B42" s="42">
        <f>+ENEROI!N45</f>
        <v>0</v>
      </c>
      <c r="C42" s="45" t="e">
        <f>+ENEROI!O45</f>
        <v>#DIV/0!</v>
      </c>
      <c r="D42" s="42">
        <f>+ENEROI!P45</f>
        <v>0</v>
      </c>
      <c r="E42" s="45" t="e">
        <f>+ENEROI!Q45</f>
        <v>#DIV/0!</v>
      </c>
      <c r="F42" s="42">
        <f>+ENEROI!R45</f>
        <v>0</v>
      </c>
      <c r="G42" s="45" t="e">
        <f>+ENEROI!S45</f>
        <v>#DIV/0!</v>
      </c>
    </row>
    <row r="43" spans="2:7" hidden="1" x14ac:dyDescent="0.25">
      <c r="B43" s="43">
        <f>+ENEROI!N46</f>
        <v>0</v>
      </c>
      <c r="C43" s="46" t="e">
        <f>+ENEROI!O46</f>
        <v>#DIV/0!</v>
      </c>
      <c r="D43" s="43">
        <f>+ENEROI!P46</f>
        <v>0</v>
      </c>
      <c r="E43" s="46" t="e">
        <f>+ENEROI!Q46</f>
        <v>#DIV/0!</v>
      </c>
      <c r="F43" s="43">
        <f>+ENEROI!R46</f>
        <v>0</v>
      </c>
      <c r="G43" s="46" t="e">
        <f>+ENEROI!S46</f>
        <v>#DIV/0!</v>
      </c>
    </row>
    <row r="44" spans="2:7" hidden="1" x14ac:dyDescent="0.25">
      <c r="B44" s="42">
        <f>+ENEROI!N47</f>
        <v>0</v>
      </c>
      <c r="C44" s="45" t="e">
        <f>+ENEROI!O47</f>
        <v>#DIV/0!</v>
      </c>
      <c r="D44" s="42">
        <f>+ENEROI!P47</f>
        <v>0</v>
      </c>
      <c r="E44" s="45" t="e">
        <f>+ENEROI!Q47</f>
        <v>#DIV/0!</v>
      </c>
      <c r="F44" s="42">
        <f>+ENEROI!R47</f>
        <v>0</v>
      </c>
      <c r="G44" s="45" t="e">
        <f>+ENEROI!S47</f>
        <v>#DIV/0!</v>
      </c>
    </row>
    <row r="45" spans="2:7" hidden="1" x14ac:dyDescent="0.25">
      <c r="B45" s="43"/>
      <c r="C45" s="46"/>
      <c r="D45" s="43"/>
      <c r="E45" s="46"/>
      <c r="F45" s="43"/>
      <c r="G45" s="46"/>
    </row>
    <row r="46" spans="2:7" hidden="1" x14ac:dyDescent="0.25">
      <c r="B46" s="42"/>
      <c r="C46" s="45"/>
      <c r="D46" s="42"/>
      <c r="E46" s="45"/>
      <c r="F46" s="42"/>
      <c r="G46" s="45"/>
    </row>
    <row r="47" spans="2:7" ht="15.75" hidden="1" thickBot="1" x14ac:dyDescent="0.3">
      <c r="B47" s="75"/>
      <c r="C47" s="76"/>
      <c r="D47" s="77"/>
      <c r="E47" s="76"/>
      <c r="F47" s="77"/>
      <c r="G47" s="76"/>
    </row>
    <row r="48" spans="2:7" ht="15.75" thickBot="1" x14ac:dyDescent="0.3">
      <c r="B48" s="78">
        <f>SUM(B33:B47)</f>
        <v>5734673456.9300003</v>
      </c>
      <c r="C48" s="79">
        <f>+ENEROI!O48</f>
        <v>0.25233488398362808</v>
      </c>
      <c r="D48" s="78">
        <f t="shared" ref="D48:F48" si="1">SUM(D33:D47)</f>
        <v>726908507.14999998</v>
      </c>
      <c r="E48" s="79">
        <f>+ENEROI!Q48</f>
        <v>3.1985147052575491E-2</v>
      </c>
      <c r="F48" s="78">
        <f t="shared" si="1"/>
        <v>718105774.14999998</v>
      </c>
      <c r="G48" s="79">
        <f>+ENEROI!S48</f>
        <v>3.1597812598926765E-2</v>
      </c>
    </row>
    <row r="49" spans="2:7" ht="15.75" thickBot="1" x14ac:dyDescent="0.3">
      <c r="B49" s="34"/>
      <c r="C49" s="34"/>
      <c r="D49" s="34"/>
      <c r="E49" s="34"/>
      <c r="F49" s="34"/>
      <c r="G49" s="34"/>
    </row>
    <row r="50" spans="2:7" ht="15.75" thickBot="1" x14ac:dyDescent="0.3">
      <c r="B50" s="27">
        <f>+B29+B48</f>
        <v>118175340541.92999</v>
      </c>
      <c r="C50" s="74">
        <f>+ENEROI!O51</f>
        <v>0.33760710629236812</v>
      </c>
      <c r="D50" s="27">
        <f t="shared" ref="D50:F50" si="2">+D29+D48</f>
        <v>733158740.14999998</v>
      </c>
      <c r="E50" s="74">
        <f>+ENEROI!Q51</f>
        <v>2.0945114232793507E-3</v>
      </c>
      <c r="F50" s="27">
        <f t="shared" si="2"/>
        <v>723450581.14999998</v>
      </c>
      <c r="G50" s="74">
        <f>+ENEROI!S51</f>
        <v>2.0667768430159385E-3</v>
      </c>
    </row>
  </sheetData>
  <mergeCells count="7">
    <mergeCell ref="B7:F7"/>
    <mergeCell ref="B31:G31"/>
    <mergeCell ref="B1:G1"/>
    <mergeCell ref="B3:G3"/>
    <mergeCell ref="B5:C5"/>
    <mergeCell ref="D5:E5"/>
    <mergeCell ref="F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 PRESUPUESTO 2020</vt:lpstr>
      <vt:lpstr>REP_EPG034_EjecucionPresupuesta</vt:lpstr>
      <vt:lpstr>REP EPG034 Ejecución Presupuest</vt:lpstr>
      <vt:lpstr>EJECUCIÓN PRESUPUESTAL</vt:lpstr>
      <vt:lpstr>ENEROI</vt:lpstr>
      <vt:lpstr>COMPARACIÓN MES A MES</vt:lpstr>
      <vt:lpstr>Hoja1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Stella Torres Urrego</dc:creator>
  <cp:lastModifiedBy>Usuario de Windows</cp:lastModifiedBy>
  <cp:lastPrinted>2020-02-05T16:25:16Z</cp:lastPrinted>
  <dcterms:created xsi:type="dcterms:W3CDTF">2020-02-03T14:27:23Z</dcterms:created>
  <dcterms:modified xsi:type="dcterms:W3CDTF">2021-02-15T20:09:20Z</dcterms:modified>
</cp:coreProperties>
</file>