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000 OCI ACTIVIDADES A REALIZAR\01 - EJECUCIÓN PRESUPUESTAL\EJECUCIÓN PRESUPUESTAL AÑO 2020\12 - DICIEMBRE\"/>
    </mc:Choice>
  </mc:AlternateContent>
  <bookViews>
    <workbookView xWindow="0" yWindow="0" windowWidth="15360" windowHeight="6855" tabRatio="597" firstSheet="2" activeTab="3"/>
  </bookViews>
  <sheets>
    <sheet name="TOTAL PRESUPUESTO 2020" sheetId="3" r:id="rId1"/>
    <sheet name="EJECUCIÓN PRESUPUESTAL" sheetId="7" r:id="rId2"/>
    <sheet name="DICIEMBRE" sheetId="2" r:id="rId3"/>
    <sheet name="COMPARACIÓN MES A MES" sheetId="4" r:id="rId4"/>
  </sheets>
  <definedNames>
    <definedName name="_xlnm._FilterDatabase" localSheetId="2" hidden="1">DICIEMBRE!$A$5:$S$22</definedName>
    <definedName name="_xlnm._FilterDatabase" localSheetId="1" hidden="1">'EJECUCIÓN PRESUPUESTAL'!$C$4:$AA$30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7" i="7" l="1"/>
  <c r="S37" i="7"/>
  <c r="T37" i="7"/>
  <c r="U37" i="7"/>
  <c r="V37" i="7"/>
  <c r="W37" i="7"/>
  <c r="X37" i="7"/>
  <c r="Y37" i="7"/>
  <c r="Z37" i="7"/>
  <c r="AA37" i="7"/>
  <c r="AB37" i="7"/>
  <c r="AC37" i="7"/>
  <c r="AD37" i="7"/>
  <c r="Q37" i="7"/>
  <c r="R35" i="7"/>
  <c r="S35" i="7"/>
  <c r="T35" i="7"/>
  <c r="U35" i="7"/>
  <c r="V35" i="7"/>
  <c r="W35" i="7"/>
  <c r="X35" i="7"/>
  <c r="Y35" i="7"/>
  <c r="Z35" i="7"/>
  <c r="AA35" i="7"/>
  <c r="Q35" i="7"/>
  <c r="I43" i="2" l="1"/>
  <c r="K43" i="2" s="1"/>
  <c r="M43" i="2" s="1"/>
  <c r="R44" i="2" l="1"/>
  <c r="P44" i="2"/>
  <c r="G44" i="2"/>
  <c r="H44" i="2"/>
  <c r="J44" i="2"/>
  <c r="L44" i="2"/>
  <c r="N44" i="2"/>
  <c r="F44" i="2"/>
  <c r="Z45" i="4" l="1"/>
  <c r="X45" i="4"/>
  <c r="V45" i="4"/>
  <c r="AE29" i="4" l="1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28" i="4"/>
  <c r="AE45" i="4" l="1"/>
  <c r="AG12" i="4"/>
  <c r="AG13" i="4"/>
  <c r="AG14" i="4"/>
  <c r="AG15" i="4"/>
  <c r="AG16" i="4"/>
  <c r="AG17" i="4"/>
  <c r="AG18" i="4"/>
  <c r="AG19" i="4"/>
  <c r="AG20" i="4"/>
  <c r="AG11" i="4"/>
  <c r="AE12" i="4"/>
  <c r="AE13" i="4"/>
  <c r="AE14" i="4"/>
  <c r="AE15" i="4"/>
  <c r="AE16" i="4"/>
  <c r="AE17" i="4"/>
  <c r="AE18" i="4"/>
  <c r="AE19" i="4"/>
  <c r="AE20" i="4"/>
  <c r="AE11" i="4"/>
  <c r="AC12" i="4"/>
  <c r="AC13" i="4"/>
  <c r="AC14" i="4"/>
  <c r="AC15" i="4"/>
  <c r="AC16" i="4"/>
  <c r="AC17" i="4"/>
  <c r="AC18" i="4"/>
  <c r="AC19" i="4"/>
  <c r="AC20" i="4"/>
  <c r="AC11" i="4"/>
  <c r="AC45" i="4"/>
  <c r="I41" i="2"/>
  <c r="K41" i="2" s="1"/>
  <c r="M41" i="2" s="1"/>
  <c r="I42" i="2"/>
  <c r="K42" i="2" s="1"/>
  <c r="M42" i="2" s="1"/>
  <c r="AD41" i="4"/>
  <c r="AF41" i="4"/>
  <c r="AG41" i="4"/>
  <c r="AH41" i="4"/>
  <c r="AD42" i="4"/>
  <c r="AF42" i="4"/>
  <c r="AG42" i="4"/>
  <c r="AH42" i="4"/>
  <c r="AD43" i="4"/>
  <c r="AF43" i="4"/>
  <c r="AG43" i="4"/>
  <c r="AH43" i="4"/>
  <c r="I9" i="2" l="1"/>
  <c r="I10" i="2"/>
  <c r="I11" i="2"/>
  <c r="I12" i="2"/>
  <c r="I13" i="2"/>
  <c r="I14" i="2"/>
  <c r="I15" i="2"/>
  <c r="I16" i="2"/>
  <c r="I17" i="2"/>
  <c r="I8" i="2"/>
  <c r="Z23" i="4" l="1"/>
  <c r="V23" i="4"/>
  <c r="X23" i="4"/>
  <c r="AG29" i="4" l="1"/>
  <c r="AG30" i="4"/>
  <c r="AG31" i="4"/>
  <c r="AG32" i="4"/>
  <c r="AG33" i="4"/>
  <c r="AG34" i="4"/>
  <c r="AG35" i="4"/>
  <c r="AG36" i="4"/>
  <c r="AG37" i="4"/>
  <c r="AG38" i="4"/>
  <c r="AG39" i="4"/>
  <c r="AG40" i="4"/>
  <c r="X48" i="4"/>
  <c r="V48" i="4" l="1"/>
  <c r="I40" i="2"/>
  <c r="I37" i="2"/>
  <c r="K37" i="2" s="1"/>
  <c r="M37" i="2" s="1"/>
  <c r="I38" i="2"/>
  <c r="I39" i="2"/>
  <c r="K39" i="2" s="1"/>
  <c r="M39" i="2" s="1"/>
  <c r="K38" i="2"/>
  <c r="M38" i="2" s="1"/>
  <c r="K40" i="2" l="1"/>
  <c r="M40" i="2" s="1"/>
  <c r="Q40" i="2"/>
  <c r="AF40" i="4" s="1"/>
  <c r="S40" i="2" l="1"/>
  <c r="AH40" i="4" s="1"/>
  <c r="O40" i="2"/>
  <c r="AD40" i="4" s="1"/>
  <c r="F21" i="2"/>
  <c r="AG28" i="4" l="1"/>
  <c r="AG45" i="4" s="1"/>
  <c r="AE23" i="4" l="1"/>
  <c r="AG23" i="4"/>
  <c r="AC23" i="4"/>
  <c r="AE48" i="4" l="1"/>
  <c r="AG48" i="4"/>
  <c r="AC48" i="4"/>
  <c r="S45" i="4"/>
  <c r="Q45" i="4"/>
  <c r="O45" i="4"/>
  <c r="S23" i="4"/>
  <c r="Q23" i="4"/>
  <c r="O23" i="4"/>
  <c r="S48" i="4" l="1"/>
  <c r="Q48" i="4"/>
  <c r="O48" i="4"/>
  <c r="J21" i="2" l="1"/>
  <c r="I28" i="2" l="1"/>
  <c r="I29" i="2"/>
  <c r="I30" i="2"/>
  <c r="K30" i="2" s="1"/>
  <c r="M30" i="2" s="1"/>
  <c r="I31" i="2"/>
  <c r="K31" i="2" s="1"/>
  <c r="M31" i="2" s="1"/>
  <c r="I32" i="2"/>
  <c r="K32" i="2" s="1"/>
  <c r="M32" i="2" s="1"/>
  <c r="I33" i="2"/>
  <c r="K33" i="2" s="1"/>
  <c r="M33" i="2" s="1"/>
  <c r="I34" i="2"/>
  <c r="K34" i="2" s="1"/>
  <c r="M34" i="2" s="1"/>
  <c r="I35" i="2"/>
  <c r="K35" i="2" s="1"/>
  <c r="M35" i="2" s="1"/>
  <c r="I36" i="2"/>
  <c r="R21" i="2"/>
  <c r="K8" i="2"/>
  <c r="M8" i="2" s="1"/>
  <c r="K9" i="2"/>
  <c r="M9" i="2" s="1"/>
  <c r="K10" i="2"/>
  <c r="M10" i="2" s="1"/>
  <c r="K11" i="2"/>
  <c r="M11" i="2" s="1"/>
  <c r="K12" i="2"/>
  <c r="K13" i="2"/>
  <c r="M13" i="2" s="1"/>
  <c r="K14" i="2"/>
  <c r="K15" i="2"/>
  <c r="M15" i="2" s="1"/>
  <c r="K16" i="2"/>
  <c r="M16" i="2" s="1"/>
  <c r="K17" i="2"/>
  <c r="M17" i="2" s="1"/>
  <c r="P21" i="2"/>
  <c r="N21" i="2"/>
  <c r="G21" i="2"/>
  <c r="G46" i="2" s="1"/>
  <c r="H21" i="2"/>
  <c r="L21" i="2"/>
  <c r="J46" i="2"/>
  <c r="T44" i="2"/>
  <c r="T46" i="2" s="1"/>
  <c r="U44" i="2"/>
  <c r="U46" i="2" s="1"/>
  <c r="V44" i="2"/>
  <c r="V46" i="2" s="1"/>
  <c r="W44" i="2"/>
  <c r="W46" i="2" s="1"/>
  <c r="X44" i="2"/>
  <c r="X46" i="2" s="1"/>
  <c r="Y44" i="2"/>
  <c r="Y46" i="2" s="1"/>
  <c r="Z44" i="2"/>
  <c r="Z46" i="2" s="1"/>
  <c r="AA44" i="2"/>
  <c r="AA46" i="2" s="1"/>
  <c r="AB44" i="2"/>
  <c r="AB46" i="2" s="1"/>
  <c r="AC44" i="2"/>
  <c r="AC46" i="2" s="1"/>
  <c r="AD44" i="2"/>
  <c r="AD46" i="2" s="1"/>
  <c r="AE44" i="2"/>
  <c r="AE46" i="2" s="1"/>
  <c r="AF44" i="2"/>
  <c r="AF46" i="2" s="1"/>
  <c r="AG44" i="2"/>
  <c r="AG46" i="2" s="1"/>
  <c r="AH44" i="2"/>
  <c r="AH46" i="2" s="1"/>
  <c r="AI44" i="2"/>
  <c r="AI46" i="2" s="1"/>
  <c r="AJ44" i="2"/>
  <c r="AJ46" i="2" s="1"/>
  <c r="AK44" i="2"/>
  <c r="AK46" i="2" s="1"/>
  <c r="AL44" i="2"/>
  <c r="AL46" i="2" s="1"/>
  <c r="AM44" i="2"/>
  <c r="AM46" i="2" s="1"/>
  <c r="AN44" i="2"/>
  <c r="AN46" i="2" s="1"/>
  <c r="AO44" i="2"/>
  <c r="AO46" i="2" s="1"/>
  <c r="AP44" i="2"/>
  <c r="AP46" i="2" s="1"/>
  <c r="AQ44" i="2"/>
  <c r="AQ46" i="2" s="1"/>
  <c r="AR44" i="2"/>
  <c r="AR46" i="2" s="1"/>
  <c r="AS44" i="2"/>
  <c r="AS46" i="2" s="1"/>
  <c r="AT44" i="2"/>
  <c r="AT46" i="2" s="1"/>
  <c r="AU44" i="2"/>
  <c r="AU46" i="2" s="1"/>
  <c r="AV44" i="2"/>
  <c r="AV46" i="2" s="1"/>
  <c r="AW44" i="2"/>
  <c r="AW46" i="2" s="1"/>
  <c r="AX44" i="2"/>
  <c r="AX46" i="2" s="1"/>
  <c r="AY44" i="2"/>
  <c r="AY46" i="2" s="1"/>
  <c r="AZ44" i="2"/>
  <c r="AZ46" i="2" s="1"/>
  <c r="BA44" i="2"/>
  <c r="BA46" i="2" s="1"/>
  <c r="BB44" i="2"/>
  <c r="BB46" i="2" s="1"/>
  <c r="BC44" i="2"/>
  <c r="BC46" i="2" s="1"/>
  <c r="BD44" i="2"/>
  <c r="BD46" i="2" s="1"/>
  <c r="BE44" i="2"/>
  <c r="BE46" i="2" s="1"/>
  <c r="BF44" i="2"/>
  <c r="BF46" i="2" s="1"/>
  <c r="BG44" i="2"/>
  <c r="BG46" i="2" s="1"/>
  <c r="BH44" i="2"/>
  <c r="BH46" i="2" s="1"/>
  <c r="BI44" i="2"/>
  <c r="BI46" i="2" s="1"/>
  <c r="BJ44" i="2"/>
  <c r="BJ46" i="2" s="1"/>
  <c r="BK44" i="2"/>
  <c r="BK46" i="2" s="1"/>
  <c r="BL44" i="2"/>
  <c r="BL46" i="2" s="1"/>
  <c r="BM44" i="2"/>
  <c r="BM46" i="2" s="1"/>
  <c r="BN44" i="2"/>
  <c r="BN46" i="2" s="1"/>
  <c r="BO44" i="2"/>
  <c r="BO46" i="2" s="1"/>
  <c r="BP44" i="2"/>
  <c r="BP46" i="2" s="1"/>
  <c r="BQ44" i="2"/>
  <c r="BQ46" i="2" s="1"/>
  <c r="BR44" i="2"/>
  <c r="BR46" i="2" s="1"/>
  <c r="BS44" i="2"/>
  <c r="BS46" i="2" s="1"/>
  <c r="BT44" i="2"/>
  <c r="BT46" i="2" s="1"/>
  <c r="BU44" i="2"/>
  <c r="BU46" i="2" s="1"/>
  <c r="BV44" i="2"/>
  <c r="BV46" i="2" s="1"/>
  <c r="BW44" i="2"/>
  <c r="BW46" i="2" s="1"/>
  <c r="BX44" i="2"/>
  <c r="BX46" i="2" s="1"/>
  <c r="BY44" i="2"/>
  <c r="BY46" i="2" s="1"/>
  <c r="BZ44" i="2"/>
  <c r="BZ46" i="2" s="1"/>
  <c r="CA44" i="2"/>
  <c r="CA46" i="2" s="1"/>
  <c r="CB44" i="2"/>
  <c r="CB46" i="2" s="1"/>
  <c r="CC44" i="2"/>
  <c r="CC46" i="2" s="1"/>
  <c r="CD44" i="2"/>
  <c r="CD46" i="2" s="1"/>
  <c r="CE44" i="2"/>
  <c r="CE46" i="2" s="1"/>
  <c r="CF44" i="2"/>
  <c r="CF46" i="2" s="1"/>
  <c r="CG44" i="2"/>
  <c r="CG46" i="2" s="1"/>
  <c r="CH44" i="2"/>
  <c r="CH46" i="2" s="1"/>
  <c r="CI44" i="2"/>
  <c r="CI46" i="2" s="1"/>
  <c r="CJ44" i="2"/>
  <c r="CJ46" i="2" s="1"/>
  <c r="CK44" i="2"/>
  <c r="CK46" i="2" s="1"/>
  <c r="CL44" i="2"/>
  <c r="CL46" i="2" s="1"/>
  <c r="CM44" i="2"/>
  <c r="CM46" i="2" s="1"/>
  <c r="CN44" i="2"/>
  <c r="CN46" i="2" s="1"/>
  <c r="CO44" i="2"/>
  <c r="CO46" i="2" s="1"/>
  <c r="CP44" i="2"/>
  <c r="CP46" i="2" s="1"/>
  <c r="CQ44" i="2"/>
  <c r="CQ46" i="2" s="1"/>
  <c r="CR44" i="2"/>
  <c r="CR46" i="2" s="1"/>
  <c r="CS44" i="2"/>
  <c r="CS46" i="2" s="1"/>
  <c r="CT44" i="2"/>
  <c r="CT46" i="2" s="1"/>
  <c r="CU44" i="2"/>
  <c r="CU46" i="2" s="1"/>
  <c r="CV44" i="2"/>
  <c r="CV46" i="2" s="1"/>
  <c r="CW44" i="2"/>
  <c r="CW46" i="2" s="1"/>
  <c r="CX44" i="2"/>
  <c r="CX46" i="2" s="1"/>
  <c r="CY44" i="2"/>
  <c r="CY46" i="2" s="1"/>
  <c r="CZ44" i="2"/>
  <c r="CZ46" i="2" s="1"/>
  <c r="DA44" i="2"/>
  <c r="DA46" i="2" s="1"/>
  <c r="DB44" i="2"/>
  <c r="DB46" i="2" s="1"/>
  <c r="DC44" i="2"/>
  <c r="DC46" i="2" s="1"/>
  <c r="DD44" i="2"/>
  <c r="DD46" i="2" s="1"/>
  <c r="DE44" i="2"/>
  <c r="DE46" i="2" s="1"/>
  <c r="DF44" i="2"/>
  <c r="DF46" i="2" s="1"/>
  <c r="DG44" i="2"/>
  <c r="DG46" i="2" s="1"/>
  <c r="DH44" i="2"/>
  <c r="DH46" i="2" s="1"/>
  <c r="DI44" i="2"/>
  <c r="DI46" i="2" s="1"/>
  <c r="DJ44" i="2"/>
  <c r="DJ46" i="2" s="1"/>
  <c r="DK44" i="2"/>
  <c r="DK46" i="2" s="1"/>
  <c r="DL44" i="2"/>
  <c r="DL46" i="2" s="1"/>
  <c r="DM44" i="2"/>
  <c r="DM46" i="2" s="1"/>
  <c r="DN44" i="2"/>
  <c r="DN46" i="2" s="1"/>
  <c r="DO44" i="2"/>
  <c r="DO46" i="2" s="1"/>
  <c r="DP44" i="2"/>
  <c r="DP46" i="2" s="1"/>
  <c r="DQ44" i="2"/>
  <c r="DQ46" i="2" s="1"/>
  <c r="DR44" i="2"/>
  <c r="DR46" i="2" s="1"/>
  <c r="DS44" i="2"/>
  <c r="DS46" i="2" s="1"/>
  <c r="DT44" i="2"/>
  <c r="DT46" i="2" s="1"/>
  <c r="DU44" i="2"/>
  <c r="DU46" i="2" s="1"/>
  <c r="DV44" i="2"/>
  <c r="DV46" i="2" s="1"/>
  <c r="DW44" i="2"/>
  <c r="DW46" i="2" s="1"/>
  <c r="DX44" i="2"/>
  <c r="DX46" i="2" s="1"/>
  <c r="DY44" i="2"/>
  <c r="DY46" i="2" s="1"/>
  <c r="DZ44" i="2"/>
  <c r="DZ46" i="2" s="1"/>
  <c r="EA44" i="2"/>
  <c r="EA46" i="2" s="1"/>
  <c r="K36" i="2" l="1"/>
  <c r="I44" i="2"/>
  <c r="K28" i="2"/>
  <c r="M28" i="2" s="1"/>
  <c r="K29" i="2"/>
  <c r="S29" i="2" s="1"/>
  <c r="AH29" i="4" s="1"/>
  <c r="S14" i="2"/>
  <c r="AH17" i="4" s="1"/>
  <c r="M14" i="2"/>
  <c r="O12" i="2"/>
  <c r="AD15" i="4" s="1"/>
  <c r="M12" i="2"/>
  <c r="I21" i="2"/>
  <c r="L46" i="2"/>
  <c r="S38" i="2"/>
  <c r="AH38" i="4" s="1"/>
  <c r="Q38" i="2"/>
  <c r="AF38" i="4" s="1"/>
  <c r="O38" i="2"/>
  <c r="AD38" i="4" s="1"/>
  <c r="S36" i="2"/>
  <c r="AH36" i="4" s="1"/>
  <c r="Q36" i="2"/>
  <c r="AF36" i="4" s="1"/>
  <c r="O36" i="2"/>
  <c r="AD36" i="4" s="1"/>
  <c r="S34" i="2"/>
  <c r="AH34" i="4" s="1"/>
  <c r="Q34" i="2"/>
  <c r="AF34" i="4" s="1"/>
  <c r="O34" i="2"/>
  <c r="AD34" i="4" s="1"/>
  <c r="AH32" i="4"/>
  <c r="AF32" i="4"/>
  <c r="AD32" i="4"/>
  <c r="S30" i="2"/>
  <c r="AH30" i="4" s="1"/>
  <c r="Q30" i="2"/>
  <c r="AF30" i="4" s="1"/>
  <c r="O30" i="2"/>
  <c r="AD30" i="4" s="1"/>
  <c r="S39" i="2"/>
  <c r="AH39" i="4" s="1"/>
  <c r="Q39" i="2"/>
  <c r="AF39" i="4" s="1"/>
  <c r="O39" i="2"/>
  <c r="AD39" i="4" s="1"/>
  <c r="S37" i="2"/>
  <c r="AH37" i="4" s="1"/>
  <c r="Q37" i="2"/>
  <c r="AF37" i="4" s="1"/>
  <c r="O37" i="2"/>
  <c r="AD37" i="4" s="1"/>
  <c r="S35" i="2"/>
  <c r="AH35" i="4" s="1"/>
  <c r="Q35" i="2"/>
  <c r="AF35" i="4" s="1"/>
  <c r="O35" i="2"/>
  <c r="AD35" i="4" s="1"/>
  <c r="S33" i="2"/>
  <c r="AH33" i="4" s="1"/>
  <c r="Q33" i="2"/>
  <c r="AF33" i="4" s="1"/>
  <c r="O33" i="2"/>
  <c r="AD33" i="4" s="1"/>
  <c r="S31" i="2"/>
  <c r="AH31" i="4" s="1"/>
  <c r="Q31" i="2"/>
  <c r="AF31" i="4" s="1"/>
  <c r="O31" i="2"/>
  <c r="AD31" i="4" s="1"/>
  <c r="F46" i="2"/>
  <c r="H46" i="2"/>
  <c r="S8" i="2"/>
  <c r="AH11" i="4" s="1"/>
  <c r="Q8" i="2"/>
  <c r="AF11" i="4" s="1"/>
  <c r="S15" i="2"/>
  <c r="AH18" i="4" s="1"/>
  <c r="O15" i="2"/>
  <c r="AD18" i="4" s="1"/>
  <c r="O8" i="2"/>
  <c r="AD11" i="4" s="1"/>
  <c r="O10" i="2"/>
  <c r="AD13" i="4" s="1"/>
  <c r="Q10" i="2"/>
  <c r="AF13" i="4" s="1"/>
  <c r="Q17" i="2"/>
  <c r="AF20" i="4" s="1"/>
  <c r="K21" i="2"/>
  <c r="Q21" i="2" s="1"/>
  <c r="AF23" i="4" s="1"/>
  <c r="S9" i="2"/>
  <c r="AH12" i="4" s="1"/>
  <c r="Q14" i="2"/>
  <c r="AF17" i="4" s="1"/>
  <c r="S10" i="2"/>
  <c r="AH13" i="4" s="1"/>
  <c r="O16" i="2"/>
  <c r="AD19" i="4" s="1"/>
  <c r="Q12" i="2"/>
  <c r="AF15" i="4" s="1"/>
  <c r="Q15" i="2"/>
  <c r="AF18" i="4" s="1"/>
  <c r="R46" i="2"/>
  <c r="P46" i="2"/>
  <c r="N46" i="2"/>
  <c r="S12" i="2"/>
  <c r="AH15" i="4" s="1"/>
  <c r="Q9" i="2"/>
  <c r="AF12" i="4" s="1"/>
  <c r="O9" i="2"/>
  <c r="AD12" i="4" s="1"/>
  <c r="S16" i="2"/>
  <c r="AH19" i="4" s="1"/>
  <c r="Q16" i="2"/>
  <c r="AF19" i="4" s="1"/>
  <c r="S17" i="2"/>
  <c r="AH20" i="4" s="1"/>
  <c r="O13" i="2"/>
  <c r="AD16" i="4" s="1"/>
  <c r="O14" i="2"/>
  <c r="AD17" i="4" s="1"/>
  <c r="Q13" i="2"/>
  <c r="AF16" i="4" s="1"/>
  <c r="O17" i="2"/>
  <c r="AD20" i="4" s="1"/>
  <c r="S13" i="2"/>
  <c r="AH16" i="4" s="1"/>
  <c r="Q29" i="2" l="1"/>
  <c r="AF29" i="4" s="1"/>
  <c r="M36" i="2"/>
  <c r="K44" i="2"/>
  <c r="O28" i="2"/>
  <c r="S28" i="2"/>
  <c r="Q28" i="2"/>
  <c r="AF28" i="4" s="1"/>
  <c r="O29" i="2"/>
  <c r="AD29" i="4" s="1"/>
  <c r="AD28" i="4"/>
  <c r="AH28" i="4"/>
  <c r="M29" i="2"/>
  <c r="I46" i="2"/>
  <c r="O21" i="2"/>
  <c r="AD23" i="4" s="1"/>
  <c r="S21" i="2"/>
  <c r="AH23" i="4" s="1"/>
  <c r="M21" i="2"/>
  <c r="M44" i="2" l="1"/>
  <c r="M46" i="2" s="1"/>
  <c r="Q44" i="2"/>
  <c r="AF45" i="4" s="1"/>
  <c r="O44" i="2"/>
  <c r="AD45" i="4" s="1"/>
  <c r="S44" i="2"/>
  <c r="AH45" i="4" s="1"/>
  <c r="K46" i="2"/>
  <c r="S46" i="2" s="1"/>
  <c r="AH48" i="4" s="1"/>
  <c r="O46" i="2" l="1"/>
  <c r="AD48" i="4" s="1"/>
  <c r="Q46" i="2"/>
  <c r="AF48" i="4" s="1"/>
  <c r="Z48" i="4"/>
</calcChain>
</file>

<file path=xl/sharedStrings.xml><?xml version="1.0" encoding="utf-8"?>
<sst xmlns="http://schemas.openxmlformats.org/spreadsheetml/2006/main" count="749" uniqueCount="132">
  <si>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</si>
  <si>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</si>
  <si>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</si>
  <si>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</si>
  <si>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</si>
  <si>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</si>
  <si>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</si>
  <si>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</si>
  <si>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</si>
  <si>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</si>
  <si>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</si>
  <si>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</si>
  <si>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</si>
  <si>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</si>
  <si>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</si>
  <si>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</si>
  <si>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</si>
  <si>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</si>
  <si>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</si>
  <si>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</si>
  <si>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</si>
  <si>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</si>
  <si>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</si>
  <si>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</si>
  <si>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</si>
  <si>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</si>
  <si>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</si>
  <si>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</si>
  <si>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</si>
  <si>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</si>
  <si>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</si>
  <si>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</si>
  <si>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</si>
  <si>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</si>
  <si>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</si>
  <si>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</si>
  <si>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</si>
  <si>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</si>
  <si>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</si>
  <si>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</si>
  <si>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</si>
  <si>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</si>
  <si>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</si>
  <si>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</si>
  <si>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</si>
  <si>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A-02-02</t>
  </si>
  <si>
    <t>ADQUISICIONES DIFERENTES DE ACTIVOS</t>
  </si>
  <si>
    <t>A-03-03-01-999</t>
  </si>
  <si>
    <t>OTRAS TRANSFERENCIAS - DISTRIBUCIÓN PREVIO CONCEPTO DGPPN</t>
  </si>
  <si>
    <t>A-03-04-02-012</t>
  </si>
  <si>
    <t>04</t>
  </si>
  <si>
    <t>012</t>
  </si>
  <si>
    <t>INCAPACIDADES Y LICENCIAS DE MATERNIDAD Y PATERNIDAD (NO DE PENSIONES)</t>
  </si>
  <si>
    <t>A-03-06-01-008</t>
  </si>
  <si>
    <t>06</t>
  </si>
  <si>
    <t>008</t>
  </si>
  <si>
    <t>CENTRO INTERNACIONAL DE FÍSICA (DECRETO 267 DE 1984)</t>
  </si>
  <si>
    <t>A-03-06-01-009</t>
  </si>
  <si>
    <t>009</t>
  </si>
  <si>
    <t>CENTRO INTERNACIONAL DE INVESTIGACIONES MÉDICAS - CIDEIM (DECRETO 578 DE 1990)</t>
  </si>
  <si>
    <t>A-03-10-01-001</t>
  </si>
  <si>
    <t>001</t>
  </si>
  <si>
    <t>SENTENCIAS</t>
  </si>
  <si>
    <t>A-08-01</t>
  </si>
  <si>
    <t>08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</si>
  <si>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</si>
  <si>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</si>
  <si>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</si>
  <si>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</si>
  <si>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</si>
  <si>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</si>
  <si>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</si>
  <si>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C-3901-1000-5</t>
  </si>
  <si>
    <t>C</t>
  </si>
  <si>
    <t>3901</t>
  </si>
  <si>
    <t>1000</t>
  </si>
  <si>
    <t>5</t>
  </si>
  <si>
    <t>APOYO AL PROCESO DE TRANSFORMACIÓN DIGITAL PARA LA GESTIÓN Y PRESTACIÓN DE SERVICIOS DE TI EN EL SECTOR CTI Y A NIVEL  NACIONAL</t>
  </si>
  <si>
    <t>C-3901-1000-6</t>
  </si>
  <si>
    <t>6</t>
  </si>
  <si>
    <t>ADMINISTRACIÓN SISTEMA NACIONAL DE CIENCIA Y TECNOLOGÍA  NACIONAL</t>
  </si>
  <si>
    <t>C-3901-1000-7</t>
  </si>
  <si>
    <t>7</t>
  </si>
  <si>
    <t>APOYO AL FORTALECIMIENTO DE LA TRANSFERENCIA INTERNACIONAL DE CONOCIMIENTO A LOS ACTORES DEL SNCTI NIVEL NACIONAL  NACIONAL</t>
  </si>
  <si>
    <t>C-3902-1000-5</t>
  </si>
  <si>
    <t>3902</t>
  </si>
  <si>
    <t>16</t>
  </si>
  <si>
    <t>MEJORAMIENTO DEL IMPACTO DE LA INVESTIGACIÓN CIENTÍFICA EN EL SECTOR SALUD.  NACIONAL</t>
  </si>
  <si>
    <t>C-3902-1000-6</t>
  </si>
  <si>
    <t>CAPACITACIÓN DE RECURSOS HUMANOS PARA LA INVESTIGACIÓN  NACIONAL</t>
  </si>
  <si>
    <t>C-3902-1000-7</t>
  </si>
  <si>
    <t>FORTALECIMIENTO DE LAS CAPACIDADES DE LOS ACTORES DEL SNCTEI PARA LA GENERACIÓN DE CONOCIMIENTO A NIVEL  NACIONAL</t>
  </si>
  <si>
    <t>C-3903-1000-4</t>
  </si>
  <si>
    <t>3903</t>
  </si>
  <si>
    <t>4</t>
  </si>
  <si>
    <t>APOYO  A LA SOFISTICACIÓN Y DIVERSIFICACIÓN DE SECTORES PRODUCTIVOS A TRAVÉS DE LA I+D+I   NACIONAL</t>
  </si>
  <si>
    <t>C-3903-1000-5</t>
  </si>
  <si>
    <t>INCREMENTO DE LAS ACTIVIDADES DE CIENCIA, TECNOLOGÍA E INNOVACIÓN EN LA CONSTRUCCIÓN DE LA BIOECONOMÍA A NIVEL   NACIONAL</t>
  </si>
  <si>
    <t>C-3904-1000-4</t>
  </si>
  <si>
    <t>3904</t>
  </si>
  <si>
    <t>DESARROLLO DE VOCACIONES CIENTÍFICAS Y CAPACIDADES PARA LA INVESTIGACIÓN EN NIÑOS Y JÓVENES A NIVEL  NACIONAL</t>
  </si>
  <si>
    <t>C-3904-1000-5</t>
  </si>
  <si>
    <t>APOYO  AL FOMENTO Y DESARROLLO DE LA APROPIACIÓN SOCIAL DE LA CTEI - ASCTI  NACIONAL</t>
  </si>
  <si>
    <t>DEPENDENCIA</t>
  </si>
  <si>
    <t>APR. DEF</t>
  </si>
  <si>
    <t>VALOR</t>
  </si>
  <si>
    <t>%</t>
  </si>
  <si>
    <t xml:space="preserve"> PRESUPUESTO INVERSION</t>
  </si>
  <si>
    <t>PRESUPUESTO FUNCIONAMIENTO</t>
  </si>
  <si>
    <t>TOTAL PRESUPUESTO DE INVERSIÓN</t>
  </si>
  <si>
    <t>TOTAL PRESUPUESTO DE FUNCIONAMIENTO</t>
  </si>
  <si>
    <t>TOTAL PRESUPUESTO (INVERSIÓN + FUNCIONAMIENTO)</t>
  </si>
  <si>
    <t>ESCALA DE INDICADORES DE CUMPLIMIENTO</t>
  </si>
  <si>
    <t>Y</t>
  </si>
  <si>
    <t>SEGUIMIENTO EJECUCION PRESUPUESTAL VIGENCIA 2020</t>
  </si>
  <si>
    <t>OFICINA DE CONTROL INTERNO</t>
  </si>
  <si>
    <r>
      <t xml:space="preserve">FECHA DE CORTE: </t>
    </r>
    <r>
      <rPr>
        <b/>
        <sz val="16"/>
        <rFont val="Calibri"/>
        <family val="2"/>
      </rPr>
      <t>FEBRERO</t>
    </r>
    <r>
      <rPr>
        <sz val="16"/>
        <rFont val="Calibri"/>
        <family val="2"/>
      </rPr>
      <t xml:space="preserve"> 29 DE 2020</t>
    </r>
  </si>
  <si>
    <r>
      <t xml:space="preserve">FECHA DE CORTE: </t>
    </r>
    <r>
      <rPr>
        <b/>
        <sz val="16"/>
        <rFont val="Calibri"/>
        <family val="2"/>
      </rPr>
      <t>ENERO</t>
    </r>
    <r>
      <rPr>
        <sz val="16"/>
        <rFont val="Calibri"/>
        <family val="2"/>
      </rPr>
      <t xml:space="preserve"> 31 DE 2020</t>
    </r>
  </si>
  <si>
    <t>FECHA DE CORTE:MARZO 29 DE 2020</t>
  </si>
  <si>
    <t>CONCILIACIONES</t>
  </si>
  <si>
    <t>A-03-10-01-002</t>
  </si>
  <si>
    <t>002</t>
  </si>
  <si>
    <t>4,4+48:56|%</t>
  </si>
  <si>
    <t>39-01-01-000</t>
  </si>
  <si>
    <t>MINISTERIO DE CIENCIA, TECNOLOGIA E INNOVACION GESTION GENERAL</t>
  </si>
  <si>
    <t>Diciembre</t>
  </si>
  <si>
    <t>A-03-02-02-141</t>
  </si>
  <si>
    <t>141</t>
  </si>
  <si>
    <t>CENTRO INTERNACIONAL DE INGENIERÍA GENÉTICA Y BIOTECNOLOGÍA - ICGEB</t>
  </si>
  <si>
    <t>FECHA DE CORTE:DICIEMBRE 31  2020</t>
  </si>
  <si>
    <t>FECHA DE CORTE: NOVIEMBRE 30 DE 2020</t>
  </si>
  <si>
    <t>FECHA DE CORTE:DICIEMBRE 31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</si>
</sst>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\ #,##0;\-&quot;$&quot;\ #,##0"/>
    <numFmt numFmtId="6" formatCode="&quot;$&quot;\ #,##0;[Red]\-&quot;$&quot;\ #,##0"/>
    <numFmt numFmtId="8" formatCode="&quot;$&quot;\ #,##0.00;[Red]\-&quot;$&quot;\ #,##0.00"/>
    <numFmt numFmtId="42" formatCode="_-&quot;$&quot;\ * #,##0_-;\-&quot;$&quot;\ * #,##0_-;_-&quot;$&quot;\ * &quot;-&quot;_-;_-@_-"/>
    <numFmt numFmtId="164" formatCode="&quot;$&quot;\ #,##0_);[Red]\(&quot;$&quot;\ #,##0\)"/>
    <numFmt numFmtId="165" formatCode="&quot;$&quot;\ #,##0.00_);[Red]\(&quot;$&quot;\ #,##0.00\)"/>
    <numFmt numFmtId="166" formatCode="&quot;$&quot;#,##0.00;[Red]\-&quot;$&quot;#,##0.00"/>
    <numFmt numFmtId="167" formatCode="[$-1240A]&quot;$&quot;\ #,##0.00;\(&quot;$&quot;\ #,##0.00\)"/>
    <numFmt numFmtId="168" formatCode="&quot;$&quot;#,##0.00"/>
    <numFmt numFmtId="169" formatCode="&quot;$&quot;\ #,##0.00;[Red]&quot;$&quot;\ #,##0.00"/>
    <numFmt numFmtId="170" formatCode="&quot;$&quot;\ #,##0.00"/>
    <numFmt numFmtId="171" formatCode="[$-1240A]&quot;$&quot;\ #,##0.00;\-&quot;$&quot;\ #,##0.00"/>
    <numFmt numFmtId="172" formatCode="&quot;$&quot;#,##0;[Red]\-&quot;$&quot;#,##0"/>
    <numFmt numFmtId="173" formatCode="0.0%"/>
    <numFmt numFmtId="174" formatCode="[$-1240A]&quot;$&quot;\ #,##0;\-&quot;$&quot;\ #,##0"/>
    <numFmt numFmtId="175" formatCode="[$-1240A]&quot;$&quot;\ #,##0;\(&quot;$&quot;\ #,##0\)"/>
    <numFmt numFmtId="176" formatCode="&quot;$&quot;\ #,##0_);\(&quot;$&quot;\ #,##0\)"/>
    <numFmt numFmtId="177" formatCode="#,##0_ ;\-#,##0\ "/>
  </numFmts>
  <fonts count="37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theme="0"/>
      <name val="Times New Roman"/>
      <family val="1"/>
    </font>
    <font>
      <sz val="8"/>
      <color rgb="FF000000"/>
      <name val="Arial"/>
      <family val="2"/>
    </font>
    <font>
      <sz val="9"/>
      <name val="Arial"/>
      <family val="2"/>
    </font>
    <font>
      <b/>
      <sz val="20"/>
      <color rgb="FF000000"/>
      <name val="Times New Roman"/>
      <family val="1"/>
    </font>
    <font>
      <b/>
      <sz val="11"/>
      <name val="Calibri"/>
      <family val="2"/>
    </font>
    <font>
      <b/>
      <sz val="9"/>
      <name val="Arial"/>
      <family val="2"/>
    </font>
    <font>
      <sz val="8"/>
      <name val="Calibri"/>
      <family val="2"/>
    </font>
    <font>
      <sz val="9"/>
      <color rgb="FF000000"/>
      <name val="Arial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color rgb="FFFF0000"/>
      <name val="Calibri"/>
      <family val="2"/>
    </font>
    <font>
      <b/>
      <sz val="9"/>
      <color rgb="FFFFFFFF"/>
      <name val="Times New Roman"/>
      <family val="1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FFFF"/>
      <name val="Arial"/>
      <family val="2"/>
    </font>
    <font>
      <b/>
      <sz val="16"/>
      <name val="Calibri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6"/>
      <color rgb="FF000000"/>
      <name val="Calibri"/>
      <family val="2"/>
      <scheme val="minor"/>
    </font>
    <font>
      <sz val="11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8"/>
      <name val="Times New Roman"/>
      <family val="1"/>
    </font>
    <font>
      <b/>
      <sz val="20"/>
      <name val="Times New Roman"/>
      <family val="1"/>
    </font>
    <font>
      <b/>
      <sz val="8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95B3D7"/>
      </left>
      <right/>
      <top style="medium">
        <color rgb="FF95B3D7"/>
      </top>
      <bottom style="medium">
        <color rgb="FF95B3D7"/>
      </bottom>
      <diagonal/>
    </border>
    <border>
      <left/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 style="medium">
        <color rgb="FF95B3D7"/>
      </left>
      <right style="medium">
        <color rgb="FF95B3D7"/>
      </right>
      <top/>
      <bottom style="medium">
        <color rgb="FF95B3D7"/>
      </bottom>
      <diagonal/>
    </border>
    <border>
      <left/>
      <right style="medium">
        <color rgb="FF95B3D7"/>
      </right>
      <top/>
      <bottom style="medium">
        <color rgb="FF95B3D7"/>
      </bottom>
      <diagonal/>
    </border>
    <border>
      <left style="medium">
        <color rgb="FF538DD5"/>
      </left>
      <right/>
      <top style="medium">
        <color rgb="FF538DD5"/>
      </top>
      <bottom/>
      <diagonal/>
    </border>
    <border>
      <left style="medium">
        <color rgb="FF538DD5"/>
      </left>
      <right style="medium">
        <color rgb="FF538DD5"/>
      </right>
      <top style="medium">
        <color rgb="FF538DD5"/>
      </top>
      <bottom/>
      <diagonal/>
    </border>
    <border>
      <left/>
      <right/>
      <top style="medium">
        <color rgb="FF538DD5"/>
      </top>
      <bottom/>
      <diagonal/>
    </border>
    <border>
      <left style="medium">
        <color rgb="FF538DD5"/>
      </left>
      <right/>
      <top/>
      <bottom/>
      <diagonal/>
    </border>
    <border>
      <left style="medium">
        <color rgb="FF538DD5"/>
      </left>
      <right style="medium">
        <color rgb="FF538DD5"/>
      </right>
      <top/>
      <bottom/>
      <diagonal/>
    </border>
    <border>
      <left style="medium">
        <color rgb="FF538DD5"/>
      </left>
      <right style="medium">
        <color rgb="FF538DD5"/>
      </right>
      <top/>
      <bottom style="medium">
        <color rgb="FF538DD5"/>
      </bottom>
      <diagonal/>
    </border>
    <border>
      <left style="medium">
        <color rgb="FF538DD5"/>
      </left>
      <right style="medium">
        <color rgb="FF538DD5"/>
      </right>
      <top style="medium">
        <color rgb="FF538DD5"/>
      </top>
      <bottom style="medium">
        <color rgb="FF538DD5"/>
      </bottom>
      <diagonal/>
    </border>
    <border>
      <left/>
      <right style="medium">
        <color rgb="FF538DD5"/>
      </right>
      <top/>
      <bottom style="medium">
        <color rgb="FF538DD5"/>
      </bottom>
      <diagonal/>
    </border>
    <border>
      <left/>
      <right style="medium">
        <color rgb="FF538DD5"/>
      </right>
      <top style="medium">
        <color rgb="FF538DD5"/>
      </top>
      <bottom style="medium">
        <color rgb="FF538DD5"/>
      </bottom>
      <diagonal/>
    </border>
    <border>
      <left/>
      <right style="medium">
        <color rgb="FF538DD5"/>
      </right>
      <top/>
      <bottom/>
      <diagonal/>
    </border>
    <border>
      <left/>
      <right/>
      <top style="medium">
        <color rgb="FF95B3D7"/>
      </top>
      <bottom style="medium">
        <color rgb="FF538DD5"/>
      </bottom>
      <diagonal/>
    </border>
    <border>
      <left/>
      <right style="medium">
        <color rgb="FF538DD5"/>
      </right>
      <top style="medium">
        <color rgb="FF538DD5"/>
      </top>
      <bottom/>
      <diagonal/>
    </border>
    <border>
      <left style="medium">
        <color theme="3" tint="0.39988402966399123"/>
      </left>
      <right style="medium">
        <color theme="3" tint="0.39988402966399123"/>
      </right>
      <top style="medium">
        <color theme="3" tint="0.39988402966399123"/>
      </top>
      <bottom style="medium">
        <color theme="3" tint="0.39988402966399123"/>
      </bottom>
      <diagonal/>
    </border>
    <border>
      <left style="medium">
        <color theme="3" tint="0.39988402966399123"/>
      </left>
      <right style="medium">
        <color theme="3" tint="0.39988402966399123"/>
      </right>
      <top style="medium">
        <color theme="3" tint="0.39991454817346722"/>
      </top>
      <bottom style="medium">
        <color theme="3" tint="0.39988402966399123"/>
      </bottom>
      <diagonal/>
    </border>
    <border>
      <left style="medium">
        <color theme="3" tint="0.39988402966399123"/>
      </left>
      <right style="medium">
        <color theme="3" tint="0.39988402966399123"/>
      </right>
      <top/>
      <bottom style="medium">
        <color theme="3" tint="0.39988402966399123"/>
      </bottom>
      <diagonal/>
    </border>
    <border>
      <left style="medium">
        <color theme="3" tint="0.39988402966399123"/>
      </left>
      <right/>
      <top/>
      <bottom/>
      <diagonal/>
    </border>
    <border>
      <left style="medium">
        <color theme="3" tint="0.39988402966399123"/>
      </left>
      <right/>
      <top style="medium">
        <color theme="3" tint="0.39988402966399123"/>
      </top>
      <bottom/>
      <diagonal/>
    </border>
    <border>
      <left style="medium">
        <color theme="3" tint="0.39985351115451523"/>
      </left>
      <right style="medium">
        <color theme="3" tint="0.39985351115451523"/>
      </right>
      <top/>
      <bottom/>
      <diagonal/>
    </border>
    <border>
      <left/>
      <right/>
      <top/>
      <bottom style="medium">
        <color rgb="FF538DD5"/>
      </bottom>
      <diagonal/>
    </border>
    <border>
      <left style="medium">
        <color theme="3" tint="0.39991454817346722"/>
      </left>
      <right/>
      <top/>
      <bottom/>
      <diagonal/>
    </border>
    <border>
      <left style="medium">
        <color theme="3" tint="0.39979247413556324"/>
      </left>
      <right style="medium">
        <color theme="3" tint="0.39979247413556324"/>
      </right>
      <top/>
      <bottom/>
      <diagonal/>
    </border>
    <border>
      <left style="medium">
        <color theme="3" tint="0.39979247413556324"/>
      </left>
      <right style="medium">
        <color theme="3" tint="0.39979247413556324"/>
      </right>
      <top style="medium">
        <color theme="3" tint="0.39982299264503923"/>
      </top>
      <bottom/>
      <diagonal/>
    </border>
    <border>
      <left style="medium">
        <color theme="3" tint="0.39991454817346722"/>
      </left>
      <right style="medium">
        <color theme="3" tint="0.39991454817346722"/>
      </right>
      <top style="medium">
        <color theme="3" tint="0.39988402966399123"/>
      </top>
      <bottom style="medium">
        <color theme="3" tint="0.39988402966399123"/>
      </bottom>
      <diagonal/>
    </border>
    <border>
      <left/>
      <right/>
      <top/>
      <bottom style="medium">
        <color theme="3" tint="0.39991454817346722"/>
      </bottom>
      <diagonal/>
    </border>
    <border>
      <left style="medium">
        <color theme="3" tint="0.39985351115451523"/>
      </left>
      <right style="medium">
        <color theme="3" tint="0.39982299264503923"/>
      </right>
      <top/>
      <bottom/>
      <diagonal/>
    </border>
    <border>
      <left/>
      <right style="medium">
        <color rgb="FFD3D3D3"/>
      </right>
      <top style="medium">
        <color rgb="FFD3D3D3"/>
      </top>
      <bottom/>
      <diagonal/>
    </border>
    <border>
      <left style="medium">
        <color theme="3" tint="0.39979247413556324"/>
      </left>
      <right style="medium">
        <color theme="3" tint="0.39979247413556324"/>
      </right>
      <top/>
      <bottom style="medium">
        <color theme="3" tint="0.39988402966399123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2" fontId="3" fillId="0" borderId="0" applyFont="0" applyFill="0" applyBorder="0" applyAlignment="0" applyProtection="0"/>
  </cellStyleXfs>
  <cellXfs count="261">
    <xf numFmtId="0" fontId="1" fillId="0" borderId="0" xfId="0" applyFont="1" applyFill="1" applyBorder="1"/>
    <xf numFmtId="0" fontId="4" fillId="2" borderId="4" xfId="0" applyNumberFormat="1" applyFont="1" applyFill="1" applyBorder="1" applyAlignment="1">
      <alignment horizontal="center" vertical="center" wrapText="1" readingOrder="1"/>
    </xf>
    <xf numFmtId="0" fontId="4" fillId="2" borderId="0" xfId="0" applyNumberFormat="1" applyFont="1" applyFill="1" applyBorder="1" applyAlignment="1">
      <alignment horizontal="center" vertical="center" wrapText="1" readingOrder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9" fillId="0" borderId="0" xfId="0" applyFont="1" applyFill="1" applyBorder="1"/>
    <xf numFmtId="0" fontId="4" fillId="2" borderId="25" xfId="0" applyNumberFormat="1" applyFont="1" applyFill="1" applyBorder="1" applyAlignment="1">
      <alignment horizontal="center" vertical="center" wrapText="1" readingOrder="1"/>
    </xf>
    <xf numFmtId="0" fontId="4" fillId="4" borderId="0" xfId="0" applyNumberFormat="1" applyFont="1" applyFill="1" applyBorder="1" applyAlignment="1">
      <alignment horizontal="center" vertical="center" wrapText="1" readingOrder="1"/>
    </xf>
    <xf numFmtId="0" fontId="1" fillId="4" borderId="0" xfId="0" applyFont="1" applyFill="1" applyBorder="1"/>
    <xf numFmtId="0" fontId="8" fillId="0" borderId="28" xfId="0" applyFont="1" applyFill="1" applyBorder="1" applyAlignment="1">
      <alignment vertical="center"/>
    </xf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ont="1" applyFill="1" applyBorder="1"/>
    <xf numFmtId="0" fontId="16" fillId="7" borderId="32" xfId="0" applyFont="1" applyFill="1" applyBorder="1" applyAlignment="1">
      <alignment horizontal="center" vertical="center" wrapText="1"/>
    </xf>
    <xf numFmtId="0" fontId="16" fillId="7" borderId="33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166" fontId="5" fillId="0" borderId="34" xfId="0" applyNumberFormat="1" applyFont="1" applyFill="1" applyBorder="1" applyAlignment="1">
      <alignment horizontal="right" vertical="center" wrapText="1"/>
    </xf>
    <xf numFmtId="10" fontId="5" fillId="0" borderId="35" xfId="0" applyNumberFormat="1" applyFont="1" applyFill="1" applyBorder="1" applyAlignment="1">
      <alignment horizontal="center" vertical="center" wrapText="1"/>
    </xf>
    <xf numFmtId="166" fontId="5" fillId="0" borderId="36" xfId="0" applyNumberFormat="1" applyFont="1" applyFill="1" applyBorder="1" applyAlignment="1">
      <alignment horizontal="right" vertical="center" wrapText="1"/>
    </xf>
    <xf numFmtId="166" fontId="5" fillId="9" borderId="37" xfId="0" applyNumberFormat="1" applyFont="1" applyFill="1" applyBorder="1" applyAlignment="1">
      <alignment horizontal="right" vertical="center" wrapText="1"/>
    </xf>
    <xf numFmtId="10" fontId="5" fillId="9" borderId="38" xfId="0" applyNumberFormat="1" applyFont="1" applyFill="1" applyBorder="1" applyAlignment="1">
      <alignment horizontal="center" vertical="center" wrapText="1"/>
    </xf>
    <xf numFmtId="166" fontId="5" fillId="9" borderId="0" xfId="0" applyNumberFormat="1" applyFont="1" applyFill="1" applyBorder="1" applyAlignment="1">
      <alignment horizontal="right" vertical="center" wrapText="1"/>
    </xf>
    <xf numFmtId="166" fontId="5" fillId="0" borderId="37" xfId="0" applyNumberFormat="1" applyFont="1" applyFill="1" applyBorder="1" applyAlignment="1">
      <alignment horizontal="right" vertical="center" wrapText="1"/>
    </xf>
    <xf numFmtId="10" fontId="5" fillId="0" borderId="38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right" vertical="center" wrapText="1"/>
    </xf>
    <xf numFmtId="10" fontId="5" fillId="9" borderId="39" xfId="0" applyNumberFormat="1" applyFont="1" applyFill="1" applyBorder="1" applyAlignment="1">
      <alignment horizontal="center" vertical="center" wrapText="1"/>
    </xf>
    <xf numFmtId="10" fontId="17" fillId="10" borderId="41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right" vertical="center" wrapText="1"/>
    </xf>
    <xf numFmtId="10" fontId="5" fillId="0" borderId="43" xfId="0" applyNumberFormat="1" applyFont="1" applyFill="1" applyBorder="1" applyAlignment="1">
      <alignment horizontal="center" vertical="center" wrapText="1"/>
    </xf>
    <xf numFmtId="166" fontId="5" fillId="0" borderId="43" xfId="0" applyNumberFormat="1" applyFont="1" applyFill="1" applyBorder="1" applyAlignment="1">
      <alignment horizontal="right" vertical="center" wrapText="1"/>
    </xf>
    <xf numFmtId="166" fontId="5" fillId="9" borderId="38" xfId="0" applyNumberFormat="1" applyFont="1" applyFill="1" applyBorder="1" applyAlignment="1">
      <alignment horizontal="right" vertical="center" wrapText="1"/>
    </xf>
    <xf numFmtId="10" fontId="5" fillId="9" borderId="43" xfId="0" applyNumberFormat="1" applyFont="1" applyFill="1" applyBorder="1" applyAlignment="1">
      <alignment horizontal="center" vertical="center" wrapText="1"/>
    </xf>
    <xf numFmtId="166" fontId="5" fillId="9" borderId="43" xfId="0" applyNumberFormat="1" applyFont="1" applyFill="1" applyBorder="1" applyAlignment="1">
      <alignment horizontal="right" vertical="center" wrapText="1"/>
    </xf>
    <xf numFmtId="0" fontId="5" fillId="0" borderId="43" xfId="0" applyFont="1" applyFill="1" applyBorder="1" applyAlignment="1">
      <alignment horizontal="center" vertical="center" wrapText="1"/>
    </xf>
    <xf numFmtId="10" fontId="5" fillId="9" borderId="41" xfId="0" applyNumberFormat="1" applyFont="1" applyFill="1" applyBorder="1" applyAlignment="1">
      <alignment horizontal="center" vertical="center" wrapText="1"/>
    </xf>
    <xf numFmtId="166" fontId="5" fillId="9" borderId="41" xfId="0" applyNumberFormat="1" applyFont="1" applyFill="1" applyBorder="1" applyAlignment="1">
      <alignment horizontal="right" vertical="center" wrapText="1"/>
    </xf>
    <xf numFmtId="166" fontId="18" fillId="10" borderId="40" xfId="0" applyNumberFormat="1" applyFont="1" applyFill="1" applyBorder="1" applyAlignment="1">
      <alignment horizontal="right" vertical="center"/>
    </xf>
    <xf numFmtId="10" fontId="18" fillId="10" borderId="41" xfId="0" applyNumberFormat="1" applyFont="1" applyFill="1" applyBorder="1" applyAlignment="1">
      <alignment horizontal="center" vertical="center"/>
    </xf>
    <xf numFmtId="166" fontId="18" fillId="10" borderId="42" xfId="0" applyNumberFormat="1" applyFont="1" applyFill="1" applyBorder="1" applyAlignment="1">
      <alignment horizontal="right" vertical="center"/>
    </xf>
    <xf numFmtId="10" fontId="11" fillId="10" borderId="41" xfId="0" applyNumberFormat="1" applyFont="1" applyFill="1" applyBorder="1" applyAlignment="1">
      <alignment horizontal="center" vertical="center" wrapText="1"/>
    </xf>
    <xf numFmtId="166" fontId="18" fillId="10" borderId="41" xfId="0" applyNumberFormat="1" applyFont="1" applyFill="1" applyBorder="1" applyAlignment="1">
      <alignment horizontal="right" vertical="center"/>
    </xf>
    <xf numFmtId="166" fontId="19" fillId="11" borderId="40" xfId="0" applyNumberFormat="1" applyFont="1" applyFill="1" applyBorder="1" applyAlignment="1">
      <alignment horizontal="right" vertical="center"/>
    </xf>
    <xf numFmtId="166" fontId="19" fillId="11" borderId="42" xfId="0" applyNumberFormat="1" applyFont="1" applyFill="1" applyBorder="1" applyAlignment="1">
      <alignment horizontal="right" vertical="center"/>
    </xf>
    <xf numFmtId="10" fontId="19" fillId="11" borderId="4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166" fontId="5" fillId="0" borderId="45" xfId="0" applyNumberFormat="1" applyFont="1" applyFill="1" applyBorder="1" applyAlignment="1">
      <alignment horizontal="right" vertical="center" wrapText="1"/>
    </xf>
    <xf numFmtId="10" fontId="5" fillId="0" borderId="45" xfId="0" applyNumberFormat="1" applyFont="1" applyFill="1" applyBorder="1" applyAlignment="1">
      <alignment horizontal="center" vertical="center" wrapText="1"/>
    </xf>
    <xf numFmtId="166" fontId="5" fillId="9" borderId="39" xfId="0" applyNumberFormat="1" applyFont="1" applyFill="1" applyBorder="1" applyAlignment="1">
      <alignment horizontal="right" vertical="center" wrapText="1"/>
    </xf>
    <xf numFmtId="166" fontId="18" fillId="10" borderId="3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 readingOrder="1"/>
    </xf>
    <xf numFmtId="0" fontId="0" fillId="0" borderId="0" xfId="0" applyFont="1" applyFill="1" applyBorder="1"/>
    <xf numFmtId="169" fontId="0" fillId="0" borderId="0" xfId="0" applyNumberFormat="1" applyFont="1" applyFill="1" applyBorder="1"/>
    <xf numFmtId="166" fontId="21" fillId="11" borderId="40" xfId="0" applyNumberFormat="1" applyFont="1" applyFill="1" applyBorder="1" applyAlignment="1">
      <alignment horizontal="right" vertical="center"/>
    </xf>
    <xf numFmtId="10" fontId="18" fillId="10" borderId="39" xfId="0" applyNumberFormat="1" applyFont="1" applyFill="1" applyBorder="1" applyAlignment="1">
      <alignment horizontal="center" vertical="center"/>
    </xf>
    <xf numFmtId="10" fontId="11" fillId="10" borderId="39" xfId="0" applyNumberFormat="1" applyFont="1" applyFill="1" applyBorder="1" applyAlignment="1">
      <alignment horizontal="center" vertical="center" wrapText="1"/>
    </xf>
    <xf numFmtId="166" fontId="17" fillId="10" borderId="39" xfId="0" applyNumberFormat="1" applyFont="1" applyFill="1" applyBorder="1" applyAlignment="1">
      <alignment horizontal="right" vertical="center"/>
    </xf>
    <xf numFmtId="166" fontId="17" fillId="10" borderId="41" xfId="0" applyNumberFormat="1" applyFont="1" applyFill="1" applyBorder="1" applyAlignment="1">
      <alignment horizontal="right" vertical="center"/>
    </xf>
    <xf numFmtId="10" fontId="17" fillId="10" borderId="39" xfId="0" applyNumberFormat="1" applyFont="1" applyFill="1" applyBorder="1" applyAlignment="1">
      <alignment horizontal="center" vertical="center"/>
    </xf>
    <xf numFmtId="166" fontId="5" fillId="0" borderId="35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/>
    <xf numFmtId="0" fontId="26" fillId="0" borderId="0" xfId="0" applyFont="1" applyFill="1" applyBorder="1"/>
    <xf numFmtId="168" fontId="26" fillId="0" borderId="0" xfId="0" applyNumberFormat="1" applyFont="1" applyFill="1" applyBorder="1"/>
    <xf numFmtId="167" fontId="26" fillId="0" borderId="0" xfId="0" applyNumberFormat="1" applyFont="1" applyFill="1" applyBorder="1"/>
    <xf numFmtId="170" fontId="8" fillId="0" borderId="0" xfId="0" applyNumberFormat="1" applyFont="1" applyFill="1" applyBorder="1"/>
    <xf numFmtId="167" fontId="27" fillId="0" borderId="0" xfId="0" applyNumberFormat="1" applyFont="1" applyFill="1" applyBorder="1"/>
    <xf numFmtId="0" fontId="27" fillId="0" borderId="0" xfId="0" applyFont="1" applyFill="1" applyBorder="1"/>
    <xf numFmtId="168" fontId="27" fillId="0" borderId="0" xfId="0" applyNumberFormat="1" applyFont="1" applyFill="1" applyBorder="1"/>
    <xf numFmtId="167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left" vertical="center" wrapText="1" readingOrder="1"/>
    </xf>
    <xf numFmtId="167" fontId="22" fillId="0" borderId="0" xfId="0" applyNumberFormat="1" applyFont="1" applyFill="1" applyBorder="1" applyAlignment="1">
      <alignment horizontal="right" vertical="center" wrapText="1" readingOrder="1"/>
    </xf>
    <xf numFmtId="10" fontId="22" fillId="0" borderId="0" xfId="1" applyNumberFormat="1" applyFont="1" applyFill="1" applyBorder="1" applyAlignment="1">
      <alignment horizontal="center" vertical="center" wrapText="1" readingOrder="1"/>
    </xf>
    <xf numFmtId="0" fontId="26" fillId="0" borderId="50" xfId="0" applyFont="1" applyFill="1" applyBorder="1"/>
    <xf numFmtId="0" fontId="26" fillId="6" borderId="49" xfId="0" applyFont="1" applyFill="1" applyBorder="1"/>
    <xf numFmtId="0" fontId="26" fillId="0" borderId="49" xfId="0" applyFont="1" applyFill="1" applyBorder="1"/>
    <xf numFmtId="10" fontId="5" fillId="0" borderId="0" xfId="0" applyNumberFormat="1" applyFont="1" applyFill="1" applyBorder="1" applyAlignment="1">
      <alignment horizontal="center" vertical="center" wrapText="1"/>
    </xf>
    <xf numFmtId="10" fontId="5" fillId="0" borderId="52" xfId="0" applyNumberFormat="1" applyFont="1" applyFill="1" applyBorder="1" applyAlignment="1">
      <alignment horizontal="center" vertical="center" wrapText="1"/>
    </xf>
    <xf numFmtId="166" fontId="5" fillId="0" borderId="52" xfId="0" applyNumberFormat="1" applyFont="1" applyFill="1" applyBorder="1" applyAlignment="1">
      <alignment horizontal="right" vertical="center" wrapText="1"/>
    </xf>
    <xf numFmtId="165" fontId="5" fillId="0" borderId="52" xfId="0" applyNumberFormat="1" applyFont="1" applyFill="1" applyBorder="1" applyAlignment="1">
      <alignment horizontal="right" vertical="center" wrapText="1"/>
    </xf>
    <xf numFmtId="166" fontId="18" fillId="0" borderId="0" xfId="0" applyNumberFormat="1" applyFont="1" applyFill="1" applyBorder="1" applyAlignment="1">
      <alignment horizontal="right" vertical="center"/>
    </xf>
    <xf numFmtId="10" fontId="18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Border="1" applyAlignment="1">
      <alignment horizontal="center" vertical="center" wrapText="1"/>
    </xf>
    <xf numFmtId="10" fontId="5" fillId="0" borderId="36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/>
    <xf numFmtId="165" fontId="5" fillId="0" borderId="36" xfId="0" applyNumberFormat="1" applyFont="1" applyFill="1" applyBorder="1" applyAlignment="1">
      <alignment horizontal="right" vertical="center" wrapText="1"/>
    </xf>
    <xf numFmtId="166" fontId="22" fillId="0" borderId="36" xfId="0" applyNumberFormat="1" applyFont="1" applyFill="1" applyBorder="1" applyAlignment="1">
      <alignment horizontal="right" vertical="center" wrapText="1"/>
    </xf>
    <xf numFmtId="10" fontId="22" fillId="0" borderId="36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/>
    <xf numFmtId="172" fontId="22" fillId="0" borderId="38" xfId="0" applyNumberFormat="1" applyFont="1" applyFill="1" applyBorder="1" applyAlignment="1">
      <alignment horizontal="right" vertical="center" wrapText="1"/>
    </xf>
    <xf numFmtId="164" fontId="18" fillId="10" borderId="39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/>
    <xf numFmtId="164" fontId="1" fillId="0" borderId="0" xfId="0" applyNumberFormat="1" applyFont="1" applyFill="1" applyBorder="1"/>
    <xf numFmtId="173" fontId="18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/>
    <xf numFmtId="173" fontId="11" fillId="0" borderId="0" xfId="0" applyNumberFormat="1" applyFont="1" applyFill="1" applyBorder="1" applyAlignment="1">
      <alignment horizontal="center" vertical="center" wrapText="1"/>
    </xf>
    <xf numFmtId="164" fontId="19" fillId="11" borderId="40" xfId="0" applyNumberFormat="1" applyFont="1" applyFill="1" applyBorder="1" applyAlignment="1">
      <alignment horizontal="center" vertical="center"/>
    </xf>
    <xf numFmtId="173" fontId="19" fillId="11" borderId="42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right" vertical="center"/>
    </xf>
    <xf numFmtId="10" fontId="17" fillId="0" borderId="0" xfId="0" applyNumberFormat="1" applyFont="1" applyFill="1" applyBorder="1" applyAlignment="1">
      <alignment horizontal="center" vertical="center"/>
    </xf>
    <xf numFmtId="175" fontId="26" fillId="0" borderId="0" xfId="0" applyNumberFormat="1" applyFont="1" applyFill="1" applyBorder="1"/>
    <xf numFmtId="173" fontId="26" fillId="0" borderId="0" xfId="0" applyNumberFormat="1" applyFont="1" applyFill="1" applyBorder="1"/>
    <xf numFmtId="172" fontId="22" fillId="0" borderId="52" xfId="0" applyNumberFormat="1" applyFont="1" applyFill="1" applyBorder="1" applyAlignment="1">
      <alignment horizontal="right" vertical="center" wrapText="1"/>
    </xf>
    <xf numFmtId="172" fontId="24" fillId="10" borderId="39" xfId="0" applyNumberFormat="1" applyFont="1" applyFill="1" applyBorder="1" applyAlignment="1">
      <alignment horizontal="right" vertical="center"/>
    </xf>
    <xf numFmtId="172" fontId="24" fillId="0" borderId="0" xfId="0" applyNumberFormat="1" applyFont="1" applyFill="1" applyBorder="1" applyAlignment="1">
      <alignment horizontal="right" vertical="center"/>
    </xf>
    <xf numFmtId="172" fontId="19" fillId="11" borderId="40" xfId="0" applyNumberFormat="1" applyFont="1" applyFill="1" applyBorder="1" applyAlignment="1">
      <alignment horizontal="center" vertical="center"/>
    </xf>
    <xf numFmtId="173" fontId="22" fillId="0" borderId="52" xfId="0" applyNumberFormat="1" applyFont="1" applyFill="1" applyBorder="1" applyAlignment="1">
      <alignment horizontal="center" vertical="center" wrapText="1"/>
    </xf>
    <xf numFmtId="173" fontId="24" fillId="10" borderId="39" xfId="0" applyNumberFormat="1" applyFont="1" applyFill="1" applyBorder="1" applyAlignment="1">
      <alignment horizontal="center" vertical="center"/>
    </xf>
    <xf numFmtId="173" fontId="24" fillId="0" borderId="0" xfId="0" applyNumberFormat="1" applyFont="1" applyFill="1" applyBorder="1" applyAlignment="1">
      <alignment horizontal="center" vertical="center"/>
    </xf>
    <xf numFmtId="172" fontId="24" fillId="10" borderId="41" xfId="0" applyNumberFormat="1" applyFont="1" applyFill="1" applyBorder="1" applyAlignment="1">
      <alignment horizontal="right" vertical="center"/>
    </xf>
    <xf numFmtId="173" fontId="6" fillId="10" borderId="39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  <xf numFmtId="173" fontId="19" fillId="11" borderId="40" xfId="1" applyNumberFormat="1" applyFont="1" applyFill="1" applyBorder="1" applyAlignment="1">
      <alignment horizontal="center" vertical="center"/>
    </xf>
    <xf numFmtId="0" fontId="26" fillId="6" borderId="53" xfId="0" applyFont="1" applyFill="1" applyBorder="1"/>
    <xf numFmtId="0" fontId="26" fillId="0" borderId="53" xfId="0" applyFont="1" applyFill="1" applyBorder="1"/>
    <xf numFmtId="174" fontId="22" fillId="0" borderId="54" xfId="0" applyNumberFormat="1" applyFont="1" applyFill="1" applyBorder="1" applyAlignment="1">
      <alignment horizontal="right" vertical="center" wrapText="1" readingOrder="1"/>
    </xf>
    <xf numFmtId="173" fontId="22" fillId="0" borderId="54" xfId="1" applyNumberFormat="1" applyFont="1" applyFill="1" applyBorder="1" applyAlignment="1">
      <alignment horizontal="center" vertical="center" wrapText="1" readingOrder="1"/>
    </xf>
    <xf numFmtId="0" fontId="22" fillId="0" borderId="51" xfId="0" applyNumberFormat="1" applyFont="1" applyFill="1" applyBorder="1" applyAlignment="1">
      <alignment vertical="center" wrapText="1" readingOrder="1"/>
    </xf>
    <xf numFmtId="0" fontId="22" fillId="0" borderId="51" xfId="0" applyNumberFormat="1" applyFont="1" applyFill="1" applyBorder="1" applyAlignment="1">
      <alignment horizontal="center" vertical="center" wrapText="1" readingOrder="1"/>
    </xf>
    <xf numFmtId="0" fontId="22" fillId="0" borderId="0" xfId="0" applyNumberFormat="1" applyFont="1" applyFill="1" applyBorder="1" applyAlignment="1">
      <alignment vertical="center" wrapText="1" readingOrder="1"/>
    </xf>
    <xf numFmtId="0" fontId="22" fillId="0" borderId="0" xfId="0" applyNumberFormat="1" applyFont="1" applyFill="1" applyBorder="1" applyAlignment="1">
      <alignment horizontal="center" vertical="center" wrapText="1" readingOrder="1"/>
    </xf>
    <xf numFmtId="174" fontId="29" fillId="0" borderId="0" xfId="0" applyNumberFormat="1" applyFont="1" applyFill="1" applyBorder="1" applyAlignment="1">
      <alignment horizontal="right" vertical="center" wrapText="1" readingOrder="1"/>
    </xf>
    <xf numFmtId="171" fontId="29" fillId="0" borderId="0" xfId="0" applyNumberFormat="1" applyFont="1" applyFill="1" applyBorder="1" applyAlignment="1">
      <alignment horizontal="right" vertical="center" wrapText="1" readingOrder="1"/>
    </xf>
    <xf numFmtId="175" fontId="27" fillId="5" borderId="14" xfId="0" applyNumberFormat="1" applyFont="1" applyFill="1" applyBorder="1" applyAlignment="1">
      <alignment vertical="center"/>
    </xf>
    <xf numFmtId="173" fontId="27" fillId="5" borderId="14" xfId="1" applyNumberFormat="1" applyFont="1" applyFill="1" applyBorder="1" applyAlignment="1">
      <alignment horizontal="center" vertical="center"/>
    </xf>
    <xf numFmtId="10" fontId="1" fillId="0" borderId="15" xfId="1" applyNumberFormat="1" applyFont="1" applyFill="1" applyBorder="1" applyAlignment="1">
      <alignment horizontal="center" vertical="center"/>
    </xf>
    <xf numFmtId="10" fontId="1" fillId="0" borderId="18" xfId="1" applyNumberFormat="1" applyFont="1" applyFill="1" applyBorder="1" applyAlignment="1">
      <alignment horizontal="center" vertical="center"/>
    </xf>
    <xf numFmtId="10" fontId="1" fillId="0" borderId="19" xfId="1" applyNumberFormat="1" applyFont="1" applyFill="1" applyBorder="1" applyAlignment="1">
      <alignment horizontal="center" vertical="center"/>
    </xf>
    <xf numFmtId="10" fontId="1" fillId="0" borderId="20" xfId="1" applyNumberFormat="1" applyFont="1" applyFill="1" applyBorder="1" applyAlignment="1">
      <alignment horizontal="center" vertical="center"/>
    </xf>
    <xf numFmtId="10" fontId="1" fillId="0" borderId="21" xfId="1" applyNumberFormat="1" applyFont="1" applyFill="1" applyBorder="1" applyAlignment="1">
      <alignment horizontal="center" vertical="center"/>
    </xf>
    <xf numFmtId="10" fontId="1" fillId="0" borderId="24" xfId="1" applyNumberFormat="1" applyFont="1" applyFill="1" applyBorder="1" applyAlignment="1">
      <alignment horizontal="center" vertical="center"/>
    </xf>
    <xf numFmtId="0" fontId="22" fillId="4" borderId="51" xfId="0" applyNumberFormat="1" applyFont="1" applyFill="1" applyBorder="1" applyAlignment="1">
      <alignment vertical="center" wrapText="1" readingOrder="1"/>
    </xf>
    <xf numFmtId="0" fontId="22" fillId="4" borderId="51" xfId="0" applyNumberFormat="1" applyFont="1" applyFill="1" applyBorder="1" applyAlignment="1">
      <alignment horizontal="center" vertical="center" wrapText="1" readingOrder="1"/>
    </xf>
    <xf numFmtId="173" fontId="22" fillId="0" borderId="55" xfId="1" applyNumberFormat="1" applyFont="1" applyFill="1" applyBorder="1" applyAlignment="1">
      <alignment horizontal="center" vertical="center" wrapText="1" readingOrder="1"/>
    </xf>
    <xf numFmtId="175" fontId="27" fillId="3" borderId="56" xfId="0" applyNumberFormat="1" applyFont="1" applyFill="1" applyBorder="1"/>
    <xf numFmtId="173" fontId="17" fillId="10" borderId="41" xfId="0" applyNumberFormat="1" applyFont="1" applyFill="1" applyBorder="1" applyAlignment="1">
      <alignment horizontal="center" vertical="center"/>
    </xf>
    <xf numFmtId="164" fontId="17" fillId="10" borderId="39" xfId="0" applyNumberFormat="1" applyFont="1" applyFill="1" applyBorder="1" applyAlignment="1">
      <alignment horizontal="right" vertical="center"/>
    </xf>
    <xf numFmtId="164" fontId="17" fillId="10" borderId="41" xfId="0" applyNumberFormat="1" applyFont="1" applyFill="1" applyBorder="1" applyAlignment="1">
      <alignment horizontal="right" vertical="center"/>
    </xf>
    <xf numFmtId="6" fontId="5" fillId="0" borderId="35" xfId="0" applyNumberFormat="1" applyFont="1" applyFill="1" applyBorder="1" applyAlignment="1">
      <alignment horizontal="right" vertical="center" wrapText="1"/>
    </xf>
    <xf numFmtId="6" fontId="5" fillId="0" borderId="45" xfId="0" applyNumberFormat="1" applyFont="1" applyFill="1" applyBorder="1" applyAlignment="1">
      <alignment horizontal="right" vertical="center" wrapText="1"/>
    </xf>
    <xf numFmtId="6" fontId="5" fillId="9" borderId="38" xfId="0" applyNumberFormat="1" applyFont="1" applyFill="1" applyBorder="1" applyAlignment="1">
      <alignment horizontal="right" vertical="center" wrapText="1"/>
    </xf>
    <xf numFmtId="6" fontId="5" fillId="9" borderId="43" xfId="0" applyNumberFormat="1" applyFont="1" applyFill="1" applyBorder="1" applyAlignment="1">
      <alignment horizontal="right" vertical="center" wrapText="1"/>
    </xf>
    <xf numFmtId="6" fontId="5" fillId="0" borderId="38" xfId="0" applyNumberFormat="1" applyFont="1" applyFill="1" applyBorder="1" applyAlignment="1">
      <alignment horizontal="right" vertical="center" wrapText="1"/>
    </xf>
    <xf numFmtId="6" fontId="5" fillId="0" borderId="43" xfId="0" applyNumberFormat="1" applyFont="1" applyFill="1" applyBorder="1" applyAlignment="1">
      <alignment horizontal="right" vertical="center" wrapText="1"/>
    </xf>
    <xf numFmtId="6" fontId="17" fillId="0" borderId="0" xfId="0" applyNumberFormat="1" applyFont="1" applyFill="1" applyBorder="1" applyAlignment="1">
      <alignment horizontal="right" vertical="center"/>
    </xf>
    <xf numFmtId="6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74" fontId="2" fillId="0" borderId="1" xfId="0" applyNumberFormat="1" applyFont="1" applyFill="1" applyBorder="1" applyAlignment="1">
      <alignment horizontal="right" vertical="center" wrapText="1" readingOrder="1"/>
    </xf>
    <xf numFmtId="3" fontId="32" fillId="0" borderId="0" xfId="0" applyNumberFormat="1" applyFont="1" applyFill="1" applyBorder="1" applyAlignment="1">
      <alignment vertical="center"/>
    </xf>
    <xf numFmtId="174" fontId="8" fillId="0" borderId="0" xfId="0" applyNumberFormat="1" applyFont="1" applyFill="1" applyBorder="1"/>
    <xf numFmtId="0" fontId="22" fillId="0" borderId="58" xfId="0" applyNumberFormat="1" applyFont="1" applyFill="1" applyBorder="1" applyAlignment="1">
      <alignment horizontal="left" vertical="center" wrapText="1" readingOrder="1"/>
    </xf>
    <xf numFmtId="4" fontId="32" fillId="0" borderId="0" xfId="0" applyNumberFormat="1" applyFont="1" applyFill="1" applyBorder="1" applyAlignment="1">
      <alignment vertical="center"/>
    </xf>
    <xf numFmtId="6" fontId="31" fillId="12" borderId="36" xfId="0" applyNumberFormat="1" applyFont="1" applyFill="1" applyBorder="1" applyAlignment="1">
      <alignment horizontal="right" vertical="center"/>
    </xf>
    <xf numFmtId="10" fontId="31" fillId="12" borderId="36" xfId="0" applyNumberFormat="1" applyFont="1" applyFill="1" applyBorder="1" applyAlignment="1">
      <alignment horizontal="center" vertical="center"/>
    </xf>
    <xf numFmtId="8" fontId="2" fillId="0" borderId="59" xfId="0" applyNumberFormat="1" applyFont="1" applyFill="1" applyBorder="1" applyAlignment="1">
      <alignment horizontal="right" vertical="center" wrapText="1"/>
    </xf>
    <xf numFmtId="172" fontId="23" fillId="10" borderId="40" xfId="0" applyNumberFormat="1" applyFont="1" applyFill="1" applyBorder="1" applyAlignment="1">
      <alignment horizontal="right" vertical="center"/>
    </xf>
    <xf numFmtId="173" fontId="23" fillId="10" borderId="40" xfId="1" applyNumberFormat="1" applyFont="1" applyFill="1" applyBorder="1" applyAlignment="1">
      <alignment horizontal="center" vertical="center"/>
    </xf>
    <xf numFmtId="172" fontId="23" fillId="10" borderId="4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/>
    <xf numFmtId="3" fontId="22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/>
    <xf numFmtId="3" fontId="22" fillId="0" borderId="0" xfId="0" applyNumberFormat="1" applyFont="1" applyFill="1" applyBorder="1"/>
    <xf numFmtId="176" fontId="27" fillId="0" borderId="0" xfId="0" applyNumberFormat="1" applyFont="1" applyFill="1" applyBorder="1"/>
    <xf numFmtId="176" fontId="22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Border="1"/>
    <xf numFmtId="174" fontId="22" fillId="0" borderId="0" xfId="0" applyNumberFormat="1" applyFont="1" applyFill="1" applyBorder="1"/>
    <xf numFmtId="172" fontId="22" fillId="0" borderId="36" xfId="0" applyNumberFormat="1" applyFont="1" applyFill="1" applyBorder="1" applyAlignment="1">
      <alignment horizontal="right" vertical="center" wrapText="1"/>
    </xf>
    <xf numFmtId="42" fontId="22" fillId="0" borderId="0" xfId="2" applyFont="1" applyFill="1" applyBorder="1"/>
    <xf numFmtId="8" fontId="1" fillId="0" borderId="0" xfId="0" applyNumberFormat="1" applyFont="1" applyFill="1" applyBorder="1"/>
    <xf numFmtId="0" fontId="22" fillId="6" borderId="58" xfId="0" applyNumberFormat="1" applyFont="1" applyFill="1" applyBorder="1" applyAlignment="1">
      <alignment horizontal="left" vertical="center" wrapText="1" readingOrder="1"/>
    </xf>
    <xf numFmtId="174" fontId="22" fillId="6" borderId="54" xfId="0" applyNumberFormat="1" applyFont="1" applyFill="1" applyBorder="1" applyAlignment="1">
      <alignment horizontal="right" vertical="center" wrapText="1" readingOrder="1"/>
    </xf>
    <xf numFmtId="173" fontId="22" fillId="6" borderId="54" xfId="1" applyNumberFormat="1" applyFont="1" applyFill="1" applyBorder="1" applyAlignment="1">
      <alignment horizontal="center" vertical="center" wrapText="1" readingOrder="1"/>
    </xf>
    <xf numFmtId="0" fontId="33" fillId="0" borderId="1" xfId="0" applyNumberFormat="1" applyFont="1" applyFill="1" applyBorder="1" applyAlignment="1">
      <alignment horizontal="center" vertical="center" wrapText="1" readingOrder="1"/>
    </xf>
    <xf numFmtId="0" fontId="34" fillId="0" borderId="0" xfId="0" applyFont="1" applyFill="1" applyBorder="1"/>
    <xf numFmtId="0" fontId="33" fillId="0" borderId="0" xfId="0" applyNumberFormat="1" applyFont="1" applyFill="1" applyBorder="1" applyAlignment="1">
      <alignment horizontal="center" vertical="center" wrapText="1" readingOrder="1"/>
    </xf>
    <xf numFmtId="0" fontId="35" fillId="0" borderId="1" xfId="0" applyNumberFormat="1" applyFont="1" applyFill="1" applyBorder="1" applyAlignment="1">
      <alignment horizontal="center" vertical="center" wrapText="1" readingOrder="1"/>
    </xf>
    <xf numFmtId="0" fontId="35" fillId="0" borderId="1" xfId="0" applyNumberFormat="1" applyFont="1" applyFill="1" applyBorder="1" applyAlignment="1">
      <alignment horizontal="left" vertical="center" wrapText="1" readingOrder="1"/>
    </xf>
    <xf numFmtId="0" fontId="35" fillId="0" borderId="1" xfId="0" applyNumberFormat="1" applyFont="1" applyFill="1" applyBorder="1" applyAlignment="1">
      <alignment vertical="center" wrapText="1" readingOrder="1"/>
    </xf>
    <xf numFmtId="171" fontId="35" fillId="0" borderId="1" xfId="0" applyNumberFormat="1" applyFont="1" applyFill="1" applyBorder="1" applyAlignment="1">
      <alignment horizontal="right" vertical="center" wrapText="1" readingOrder="1"/>
    </xf>
    <xf numFmtId="0" fontId="33" fillId="0" borderId="1" xfId="0" applyNumberFormat="1" applyFont="1" applyFill="1" applyBorder="1" applyAlignment="1">
      <alignment horizontal="left" vertical="center" wrapText="1" readingOrder="1"/>
    </xf>
    <xf numFmtId="0" fontId="36" fillId="0" borderId="1" xfId="0" applyNumberFormat="1" applyFont="1" applyFill="1" applyBorder="1" applyAlignment="1">
      <alignment horizontal="right" vertical="center" wrapText="1" readingOrder="1"/>
    </xf>
    <xf numFmtId="6" fontId="5" fillId="9" borderId="39" xfId="0" applyNumberFormat="1" applyFont="1" applyFill="1" applyBorder="1" applyAlignment="1">
      <alignment horizontal="right" vertical="center" wrapText="1"/>
    </xf>
    <xf numFmtId="6" fontId="5" fillId="9" borderId="41" xfId="0" applyNumberFormat="1" applyFont="1" applyFill="1" applyBorder="1" applyAlignment="1">
      <alignment horizontal="right" vertical="center" wrapText="1"/>
    </xf>
    <xf numFmtId="173" fontId="5" fillId="0" borderId="45" xfId="0" applyNumberFormat="1" applyFont="1" applyFill="1" applyBorder="1" applyAlignment="1">
      <alignment horizontal="center" vertical="center" wrapText="1"/>
    </xf>
    <xf numFmtId="173" fontId="5" fillId="9" borderId="43" xfId="0" applyNumberFormat="1" applyFont="1" applyFill="1" applyBorder="1" applyAlignment="1">
      <alignment horizontal="center" vertical="center" wrapText="1"/>
    </xf>
    <xf numFmtId="173" fontId="5" fillId="0" borderId="43" xfId="0" applyNumberFormat="1" applyFont="1" applyFill="1" applyBorder="1" applyAlignment="1">
      <alignment horizontal="center" vertical="center" wrapText="1"/>
    </xf>
    <xf numFmtId="173" fontId="5" fillId="9" borderId="41" xfId="0" applyNumberFormat="1" applyFont="1" applyFill="1" applyBorder="1" applyAlignment="1">
      <alignment horizontal="center" vertical="center" wrapText="1"/>
    </xf>
    <xf numFmtId="6" fontId="5" fillId="0" borderId="43" xfId="0" applyNumberFormat="1" applyFont="1" applyFill="1" applyBorder="1" applyAlignment="1">
      <alignment horizontal="center" vertical="center" wrapText="1"/>
    </xf>
    <xf numFmtId="9" fontId="27" fillId="3" borderId="56" xfId="1" applyFont="1" applyFill="1" applyBorder="1"/>
    <xf numFmtId="9" fontId="27" fillId="3" borderId="56" xfId="1" applyFont="1" applyFill="1" applyBorder="1" applyAlignment="1">
      <alignment horizontal="center"/>
    </xf>
    <xf numFmtId="173" fontId="24" fillId="10" borderId="41" xfId="0" applyNumberFormat="1" applyFont="1" applyFill="1" applyBorder="1" applyAlignment="1">
      <alignment horizontal="center" vertical="center"/>
    </xf>
    <xf numFmtId="173" fontId="6" fillId="10" borderId="41" xfId="0" applyNumberFormat="1" applyFont="1" applyFill="1" applyBorder="1" applyAlignment="1">
      <alignment horizontal="center" vertical="center" wrapText="1"/>
    </xf>
    <xf numFmtId="174" fontId="5" fillId="0" borderId="1" xfId="0" applyNumberFormat="1" applyFont="1" applyFill="1" applyBorder="1" applyAlignment="1">
      <alignment horizontal="right" vertical="center" wrapText="1" readingOrder="1"/>
    </xf>
    <xf numFmtId="174" fontId="22" fillId="0" borderId="1" xfId="0" applyNumberFormat="1" applyFont="1" applyFill="1" applyBorder="1" applyAlignment="1">
      <alignment horizontal="right" vertical="center" wrapText="1" readingOrder="1"/>
    </xf>
    <xf numFmtId="174" fontId="27" fillId="3" borderId="47" xfId="0" applyNumberFormat="1" applyFont="1" applyFill="1" applyBorder="1" applyAlignment="1">
      <alignment vertical="center"/>
    </xf>
    <xf numFmtId="175" fontId="27" fillId="3" borderId="47" xfId="0" applyNumberFormat="1" applyFont="1" applyFill="1" applyBorder="1" applyAlignment="1">
      <alignment vertical="center"/>
    </xf>
    <xf numFmtId="175" fontId="27" fillId="3" borderId="48" xfId="0" applyNumberFormat="1" applyFont="1" applyFill="1" applyBorder="1" applyAlignment="1">
      <alignment vertical="center"/>
    </xf>
    <xf numFmtId="173" fontId="27" fillId="3" borderId="47" xfId="1" applyNumberFormat="1" applyFont="1" applyFill="1" applyBorder="1" applyAlignment="1">
      <alignment horizontal="center" vertical="center"/>
    </xf>
    <xf numFmtId="173" fontId="27" fillId="3" borderId="46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77" fontId="22" fillId="0" borderId="35" xfId="0" applyNumberFormat="1" applyFont="1" applyFill="1" applyBorder="1" applyAlignment="1">
      <alignment horizontal="right" vertical="center" wrapText="1"/>
    </xf>
    <xf numFmtId="177" fontId="22" fillId="6" borderId="38" xfId="0" applyNumberFormat="1" applyFont="1" applyFill="1" applyBorder="1" applyAlignment="1">
      <alignment horizontal="right" vertical="center" wrapText="1"/>
    </xf>
    <xf numFmtId="177" fontId="22" fillId="0" borderId="38" xfId="0" applyNumberFormat="1" applyFont="1" applyFill="1" applyBorder="1" applyAlignment="1">
      <alignment horizontal="right" vertical="center" wrapText="1"/>
    </xf>
    <xf numFmtId="177" fontId="22" fillId="6" borderId="39" xfId="0" applyNumberFormat="1" applyFont="1" applyFill="1" applyBorder="1" applyAlignment="1">
      <alignment horizontal="right" vertical="center" wrapText="1"/>
    </xf>
    <xf numFmtId="9" fontId="22" fillId="0" borderId="35" xfId="1" applyFont="1" applyFill="1" applyBorder="1" applyAlignment="1">
      <alignment horizontal="center" vertical="center" wrapText="1"/>
    </xf>
    <xf numFmtId="9" fontId="22" fillId="6" borderId="38" xfId="1" applyFont="1" applyFill="1" applyBorder="1" applyAlignment="1">
      <alignment horizontal="center" vertical="center" wrapText="1"/>
    </xf>
    <xf numFmtId="9" fontId="22" fillId="0" borderId="38" xfId="1" applyFont="1" applyFill="1" applyBorder="1" applyAlignment="1">
      <alignment horizontal="center" vertical="center" wrapText="1"/>
    </xf>
    <xf numFmtId="9" fontId="22" fillId="6" borderId="39" xfId="1" applyFont="1" applyFill="1" applyBorder="1" applyAlignment="1">
      <alignment horizontal="center" vertical="center" wrapText="1"/>
    </xf>
    <xf numFmtId="173" fontId="22" fillId="6" borderId="60" xfId="1" applyNumberFormat="1" applyFont="1" applyFill="1" applyBorder="1" applyAlignment="1">
      <alignment horizontal="center" vertical="center" wrapText="1" readingOrder="1"/>
    </xf>
    <xf numFmtId="174" fontId="22" fillId="6" borderId="1" xfId="0" applyNumberFormat="1" applyFont="1" applyFill="1" applyBorder="1" applyAlignment="1">
      <alignment horizontal="right" vertical="center" wrapText="1" readingOrder="1"/>
    </xf>
    <xf numFmtId="0" fontId="4" fillId="2" borderId="25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2" borderId="26" xfId="0" applyNumberFormat="1" applyFont="1" applyFill="1" applyBorder="1" applyAlignment="1">
      <alignment horizontal="center" vertical="center" wrapText="1" readingOrder="1"/>
    </xf>
    <xf numFmtId="0" fontId="4" fillId="2" borderId="27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4" fillId="2" borderId="9" xfId="0" applyNumberFormat="1" applyFont="1" applyFill="1" applyBorder="1" applyAlignment="1">
      <alignment horizontal="center" vertical="center" wrapText="1" readingOrder="1"/>
    </xf>
    <xf numFmtId="0" fontId="4" fillId="2" borderId="5" xfId="0" applyNumberFormat="1" applyFont="1" applyFill="1" applyBorder="1" applyAlignment="1">
      <alignment horizontal="center" vertical="center" wrapText="1" readingOrder="1"/>
    </xf>
    <xf numFmtId="0" fontId="4" fillId="2" borderId="11" xfId="0" applyNumberFormat="1" applyFont="1" applyFill="1" applyBorder="1" applyAlignment="1">
      <alignment horizontal="center" vertical="center" wrapText="1" readingOrder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2" borderId="6" xfId="0" applyNumberFormat="1" applyFont="1" applyFill="1" applyBorder="1" applyAlignment="1">
      <alignment horizontal="center" vertical="center" wrapText="1" readingOrder="1"/>
    </xf>
    <xf numFmtId="0" fontId="4" fillId="2" borderId="7" xfId="0" applyNumberFormat="1" applyFont="1" applyFill="1" applyBorder="1" applyAlignment="1">
      <alignment horizontal="center" vertical="center" wrapText="1" readingOrder="1"/>
    </xf>
    <xf numFmtId="0" fontId="4" fillId="2" borderId="8" xfId="0" applyNumberFormat="1" applyFont="1" applyFill="1" applyBorder="1" applyAlignment="1">
      <alignment horizontal="center" vertical="center" wrapText="1" readingOrder="1"/>
    </xf>
    <xf numFmtId="0" fontId="1" fillId="0" borderId="2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center"/>
    </xf>
    <xf numFmtId="0" fontId="27" fillId="5" borderId="14" xfId="0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 wrapText="1" readingOrder="1"/>
    </xf>
    <xf numFmtId="0" fontId="30" fillId="4" borderId="57" xfId="0" applyNumberFormat="1" applyFont="1" applyFill="1" applyBorder="1" applyAlignment="1">
      <alignment horizontal="center" vertical="center" wrapText="1" readingOrder="1"/>
    </xf>
    <xf numFmtId="0" fontId="30" fillId="4" borderId="0" xfId="0" applyNumberFormat="1" applyFont="1" applyFill="1" applyBorder="1" applyAlignment="1">
      <alignment horizontal="center" vertical="center" wrapText="1" readingOrder="1"/>
    </xf>
    <xf numFmtId="0" fontId="1" fillId="0" borderId="1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7" fillId="3" borderId="4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16" fillId="7" borderId="30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2" fillId="0" borderId="0" xfId="0" applyFont="1" applyAlignment="1">
      <alignment horizontal="center"/>
    </xf>
    <xf numFmtId="0" fontId="7" fillId="4" borderId="0" xfId="0" applyFont="1" applyFill="1" applyBorder="1" applyAlignment="1">
      <alignment horizontal="center" vertical="center" wrapText="1" readingOrder="1"/>
    </xf>
    <xf numFmtId="0" fontId="7" fillId="4" borderId="0" xfId="0" applyFont="1" applyFill="1" applyAlignment="1">
      <alignment horizontal="center" vertical="center" wrapText="1" readingOrder="1"/>
    </xf>
    <xf numFmtId="171" fontId="34" fillId="0" borderId="0" xfId="0" applyNumberFormat="1" applyFont="1" applyFill="1" applyBorder="1"/>
    <xf numFmtId="174" fontId="35" fillId="0" borderId="1" xfId="0" applyNumberFormat="1" applyFont="1" applyFill="1" applyBorder="1" applyAlignment="1">
      <alignment horizontal="right" vertical="center" wrapText="1" readingOrder="1"/>
    </xf>
    <xf numFmtId="174" fontId="34" fillId="0" borderId="0" xfId="0" applyNumberFormat="1" applyFont="1" applyFill="1" applyBorder="1"/>
    <xf numFmtId="5" fontId="27" fillId="3" borderId="56" xfId="0" applyNumberFormat="1" applyFont="1" applyFill="1" applyBorder="1"/>
    <xf numFmtId="5" fontId="26" fillId="0" borderId="0" xfId="0" applyNumberFormat="1" applyFont="1" applyFill="1" applyBorder="1"/>
    <xf numFmtId="5" fontId="27" fillId="5" borderId="14" xfId="0" applyNumberFormat="1" applyFont="1" applyFill="1" applyBorder="1" applyAlignment="1">
      <alignment vertical="center"/>
    </xf>
    <xf numFmtId="5" fontId="27" fillId="3" borderId="47" xfId="0" applyNumberFormat="1" applyFont="1" applyFill="1" applyBorder="1" applyAlignment="1">
      <alignment vertical="center"/>
    </xf>
  </cellXfs>
  <cellStyles count="3">
    <cellStyle name="Moneda [0]" xfId="2" builtinId="7"/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9</xdr:col>
      <xdr:colOff>266700</xdr:colOff>
      <xdr:row>26</xdr:row>
      <xdr:rowOff>137158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93B6376-B80D-4E43-8489-95E4C96A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81000"/>
          <a:ext cx="5600700" cy="4709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5" sqref="N35:O35"/>
    </sheetView>
  </sheetViews>
  <sheetFormatPr baseColWidth="10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opLeftCell="C22" workbookViewId="0">
      <selection activeCell="Q37" sqref="Q37:AA37"/>
    </sheetView>
  </sheetViews>
  <sheetFormatPr baseColWidth="10" defaultRowHeight="15"/>
  <cols>
    <col min="1" max="1" width="13.42578125" style="178" customWidth="1"/>
    <col min="2" max="2" width="27" style="178" hidden="1" customWidth="1"/>
    <col min="3" max="3" width="21.5703125" style="178" customWidth="1"/>
    <col min="4" max="11" width="5.42578125" style="178" hidden="1" customWidth="1"/>
    <col min="12" max="12" width="7" style="178" hidden="1" customWidth="1"/>
    <col min="13" max="13" width="9.5703125" style="178" hidden="1" customWidth="1"/>
    <col min="14" max="14" width="8" style="178" customWidth="1"/>
    <col min="15" max="15" width="9.5703125" style="178" customWidth="1"/>
    <col min="16" max="16" width="27.5703125" style="178" customWidth="1"/>
    <col min="17" max="27" width="18.85546875" style="178" customWidth="1"/>
    <col min="28" max="28" width="0" style="178" hidden="1" customWidth="1"/>
    <col min="29" max="29" width="6.42578125" style="178" customWidth="1"/>
    <col min="30" max="43" width="11.42578125" style="178"/>
  </cols>
  <sheetData>
    <row r="1" spans="1:27">
      <c r="A1" s="177" t="s">
        <v>0</v>
      </c>
      <c r="C1" s="177">
        <v>2020</v>
      </c>
      <c r="D1" s="179" t="s">
        <v>1</v>
      </c>
      <c r="E1" s="179" t="s">
        <v>1</v>
      </c>
      <c r="F1" s="179" t="s">
        <v>1</v>
      </c>
      <c r="G1" s="179" t="s">
        <v>1</v>
      </c>
      <c r="H1" s="179" t="s">
        <v>1</v>
      </c>
      <c r="I1" s="179" t="s">
        <v>1</v>
      </c>
      <c r="J1" s="179" t="s">
        <v>1</v>
      </c>
      <c r="K1" s="179" t="s">
        <v>1</v>
      </c>
      <c r="L1" s="179" t="s">
        <v>1</v>
      </c>
      <c r="M1" s="179" t="s">
        <v>1</v>
      </c>
      <c r="N1" s="179" t="s">
        <v>1</v>
      </c>
      <c r="O1" s="179" t="s">
        <v>1</v>
      </c>
      <c r="P1" s="179" t="s">
        <v>1</v>
      </c>
      <c r="Q1" s="179" t="s">
        <v>1</v>
      </c>
      <c r="R1" s="179" t="s">
        <v>1</v>
      </c>
      <c r="S1" s="179" t="s">
        <v>1</v>
      </c>
      <c r="T1" s="179" t="s">
        <v>1</v>
      </c>
      <c r="U1" s="179" t="s">
        <v>1</v>
      </c>
      <c r="V1" s="179" t="s">
        <v>1</v>
      </c>
      <c r="W1" s="179" t="s">
        <v>1</v>
      </c>
      <c r="X1" s="179" t="s">
        <v>1</v>
      </c>
      <c r="Y1" s="179" t="s">
        <v>1</v>
      </c>
      <c r="Z1" s="179" t="s">
        <v>1</v>
      </c>
      <c r="AA1" s="179" t="s">
        <v>1</v>
      </c>
    </row>
    <row r="2" spans="1:27">
      <c r="A2" s="177" t="s">
        <v>2</v>
      </c>
      <c r="C2" s="177" t="s">
        <v>3</v>
      </c>
      <c r="D2" s="179" t="s">
        <v>1</v>
      </c>
      <c r="E2" s="179" t="s">
        <v>1</v>
      </c>
      <c r="F2" s="179" t="s">
        <v>1</v>
      </c>
      <c r="G2" s="179" t="s">
        <v>1</v>
      </c>
      <c r="H2" s="179" t="s">
        <v>1</v>
      </c>
      <c r="I2" s="179" t="s">
        <v>1</v>
      </c>
      <c r="J2" s="179" t="s">
        <v>1</v>
      </c>
      <c r="K2" s="179" t="s">
        <v>1</v>
      </c>
      <c r="L2" s="179" t="s">
        <v>1</v>
      </c>
      <c r="M2" s="179" t="s">
        <v>1</v>
      </c>
      <c r="N2" s="179" t="s">
        <v>1</v>
      </c>
      <c r="O2" s="179" t="s">
        <v>1</v>
      </c>
      <c r="P2" s="179" t="s">
        <v>1</v>
      </c>
      <c r="Q2" s="179" t="s">
        <v>1</v>
      </c>
      <c r="R2" s="179" t="s">
        <v>1</v>
      </c>
      <c r="S2" s="179" t="s">
        <v>1</v>
      </c>
      <c r="T2" s="179" t="s">
        <v>1</v>
      </c>
      <c r="U2" s="179" t="s">
        <v>1</v>
      </c>
      <c r="V2" s="179" t="s">
        <v>1</v>
      </c>
      <c r="W2" s="179" t="s">
        <v>1</v>
      </c>
      <c r="X2" s="179" t="s">
        <v>1</v>
      </c>
      <c r="Y2" s="179" t="s">
        <v>1</v>
      </c>
      <c r="Z2" s="179" t="s">
        <v>1</v>
      </c>
      <c r="AA2" s="179" t="s">
        <v>1</v>
      </c>
    </row>
    <row r="3" spans="1:27">
      <c r="A3" s="177" t="s">
        <v>4</v>
      </c>
      <c r="C3" s="177" t="s">
        <v>125</v>
      </c>
      <c r="D3" s="179" t="s">
        <v>1</v>
      </c>
      <c r="E3" s="179" t="s">
        <v>1</v>
      </c>
      <c r="F3" s="179" t="s">
        <v>1</v>
      </c>
      <c r="G3" s="179" t="s">
        <v>1</v>
      </c>
      <c r="H3" s="179" t="s">
        <v>1</v>
      </c>
      <c r="I3" s="179" t="s">
        <v>1</v>
      </c>
      <c r="J3" s="179" t="s">
        <v>1</v>
      </c>
      <c r="K3" s="179" t="s">
        <v>1</v>
      </c>
      <c r="L3" s="179" t="s">
        <v>1</v>
      </c>
      <c r="M3" s="179" t="s">
        <v>1</v>
      </c>
      <c r="N3" s="179" t="s">
        <v>1</v>
      </c>
      <c r="O3" s="179" t="s">
        <v>1</v>
      </c>
      <c r="P3" s="179" t="s">
        <v>1</v>
      </c>
      <c r="Q3" s="179" t="s">
        <v>1</v>
      </c>
      <c r="R3" s="179" t="s">
        <v>1</v>
      </c>
      <c r="S3" s="179" t="s">
        <v>1</v>
      </c>
      <c r="T3" s="179" t="s">
        <v>1</v>
      </c>
      <c r="U3" s="179" t="s">
        <v>1</v>
      </c>
      <c r="V3" s="179" t="s">
        <v>1</v>
      </c>
      <c r="W3" s="179" t="s">
        <v>1</v>
      </c>
      <c r="X3" s="179" t="s">
        <v>1</v>
      </c>
      <c r="Y3" s="179" t="s">
        <v>1</v>
      </c>
      <c r="Z3" s="179" t="s">
        <v>1</v>
      </c>
      <c r="AA3" s="179" t="s">
        <v>1</v>
      </c>
    </row>
    <row r="4" spans="1:27" ht="24">
      <c r="A4" s="177" t="s">
        <v>5</v>
      </c>
      <c r="B4" s="177" t="s">
        <v>6</v>
      </c>
      <c r="C4" s="177" t="s">
        <v>7</v>
      </c>
      <c r="D4" s="177" t="s">
        <v>8</v>
      </c>
      <c r="E4" s="177" t="s">
        <v>9</v>
      </c>
      <c r="F4" s="177" t="s">
        <v>10</v>
      </c>
      <c r="G4" s="177" t="s">
        <v>11</v>
      </c>
      <c r="H4" s="177" t="s">
        <v>12</v>
      </c>
      <c r="I4" s="177" t="s">
        <v>13</v>
      </c>
      <c r="J4" s="177" t="s">
        <v>14</v>
      </c>
      <c r="K4" s="177" t="s">
        <v>15</v>
      </c>
      <c r="L4" s="177" t="s">
        <v>16</v>
      </c>
      <c r="M4" s="177" t="s">
        <v>17</v>
      </c>
      <c r="N4" s="177" t="s">
        <v>18</v>
      </c>
      <c r="O4" s="177" t="s">
        <v>19</v>
      </c>
      <c r="P4" s="177" t="s">
        <v>20</v>
      </c>
      <c r="Q4" s="177" t="s">
        <v>21</v>
      </c>
      <c r="R4" s="177" t="s">
        <v>22</v>
      </c>
      <c r="S4" s="177" t="s">
        <v>23</v>
      </c>
      <c r="T4" s="177" t="s">
        <v>24</v>
      </c>
      <c r="U4" s="177" t="s">
        <v>25</v>
      </c>
      <c r="V4" s="177" t="s">
        <v>26</v>
      </c>
      <c r="W4" s="177" t="s">
        <v>27</v>
      </c>
      <c r="X4" s="177" t="s">
        <v>28</v>
      </c>
      <c r="Y4" s="177" t="s">
        <v>29</v>
      </c>
      <c r="Z4" s="177" t="s">
        <v>30</v>
      </c>
      <c r="AA4" s="177" t="s">
        <v>31</v>
      </c>
    </row>
    <row r="5" spans="1:27" ht="33.75">
      <c r="A5" s="180" t="s">
        <v>123</v>
      </c>
      <c r="B5" s="181" t="s">
        <v>124</v>
      </c>
      <c r="C5" s="182" t="s">
        <v>32</v>
      </c>
      <c r="D5" s="180" t="s">
        <v>33</v>
      </c>
      <c r="E5" s="180" t="s">
        <v>34</v>
      </c>
      <c r="F5" s="180" t="s">
        <v>34</v>
      </c>
      <c r="G5" s="180" t="s">
        <v>34</v>
      </c>
      <c r="H5" s="180"/>
      <c r="I5" s="180"/>
      <c r="J5" s="180"/>
      <c r="K5" s="180"/>
      <c r="L5" s="180"/>
      <c r="M5" s="180" t="s">
        <v>35</v>
      </c>
      <c r="N5" s="180" t="s">
        <v>36</v>
      </c>
      <c r="O5" s="180" t="s">
        <v>37</v>
      </c>
      <c r="P5" s="181" t="s">
        <v>38</v>
      </c>
      <c r="Q5" s="183">
        <v>8111968496</v>
      </c>
      <c r="R5" s="183">
        <v>1274131178</v>
      </c>
      <c r="S5" s="183">
        <v>143981833</v>
      </c>
      <c r="T5" s="183">
        <v>9242117841</v>
      </c>
      <c r="U5" s="183">
        <v>0</v>
      </c>
      <c r="V5" s="183">
        <v>-175203781</v>
      </c>
      <c r="W5" s="183">
        <v>9417321622</v>
      </c>
      <c r="X5" s="183">
        <v>743341673</v>
      </c>
      <c r="Y5" s="183">
        <v>743341673</v>
      </c>
      <c r="Z5" s="183">
        <v>743341673</v>
      </c>
      <c r="AA5" s="183">
        <v>743341673</v>
      </c>
    </row>
    <row r="6" spans="1:27" ht="33.75">
      <c r="A6" s="180" t="s">
        <v>123</v>
      </c>
      <c r="B6" s="181" t="s">
        <v>124</v>
      </c>
      <c r="C6" s="182" t="s">
        <v>39</v>
      </c>
      <c r="D6" s="180" t="s">
        <v>33</v>
      </c>
      <c r="E6" s="180" t="s">
        <v>34</v>
      </c>
      <c r="F6" s="180" t="s">
        <v>34</v>
      </c>
      <c r="G6" s="180" t="s">
        <v>40</v>
      </c>
      <c r="H6" s="180"/>
      <c r="I6" s="180"/>
      <c r="J6" s="180"/>
      <c r="K6" s="180"/>
      <c r="L6" s="180"/>
      <c r="M6" s="180" t="s">
        <v>35</v>
      </c>
      <c r="N6" s="180" t="s">
        <v>36</v>
      </c>
      <c r="O6" s="180" t="s">
        <v>37</v>
      </c>
      <c r="P6" s="181" t="s">
        <v>41</v>
      </c>
      <c r="Q6" s="183">
        <v>2824320000</v>
      </c>
      <c r="R6" s="183">
        <v>481195078</v>
      </c>
      <c r="S6" s="183">
        <v>0</v>
      </c>
      <c r="T6" s="183">
        <v>3305515078</v>
      </c>
      <c r="U6" s="183">
        <v>0</v>
      </c>
      <c r="V6" s="183">
        <v>-61227212</v>
      </c>
      <c r="W6" s="183">
        <v>3366742290</v>
      </c>
      <c r="X6" s="183">
        <v>642453188</v>
      </c>
      <c r="Y6" s="183">
        <v>642453188</v>
      </c>
      <c r="Z6" s="183">
        <v>642453188</v>
      </c>
      <c r="AA6" s="183">
        <v>642453188</v>
      </c>
    </row>
    <row r="7" spans="1:27" ht="33.75">
      <c r="A7" s="180" t="s">
        <v>123</v>
      </c>
      <c r="B7" s="181" t="s">
        <v>124</v>
      </c>
      <c r="C7" s="182" t="s">
        <v>42</v>
      </c>
      <c r="D7" s="180" t="s">
        <v>33</v>
      </c>
      <c r="E7" s="180" t="s">
        <v>34</v>
      </c>
      <c r="F7" s="180" t="s">
        <v>34</v>
      </c>
      <c r="G7" s="180" t="s">
        <v>43</v>
      </c>
      <c r="H7" s="180"/>
      <c r="I7" s="180"/>
      <c r="J7" s="180"/>
      <c r="K7" s="180"/>
      <c r="L7" s="180"/>
      <c r="M7" s="180" t="s">
        <v>35</v>
      </c>
      <c r="N7" s="180" t="s">
        <v>36</v>
      </c>
      <c r="O7" s="180" t="s">
        <v>37</v>
      </c>
      <c r="P7" s="181" t="s">
        <v>44</v>
      </c>
      <c r="Q7" s="183">
        <v>1225290000</v>
      </c>
      <c r="R7" s="183">
        <v>680264278</v>
      </c>
      <c r="S7" s="183">
        <v>366897197</v>
      </c>
      <c r="T7" s="183">
        <v>1538657081</v>
      </c>
      <c r="U7" s="183">
        <v>0</v>
      </c>
      <c r="V7" s="183">
        <v>-46569589</v>
      </c>
      <c r="W7" s="183">
        <v>1585226670</v>
      </c>
      <c r="X7" s="183">
        <v>431293787</v>
      </c>
      <c r="Y7" s="183">
        <v>431293787</v>
      </c>
      <c r="Z7" s="183">
        <v>431293787</v>
      </c>
      <c r="AA7" s="183">
        <v>431293787</v>
      </c>
    </row>
    <row r="8" spans="1:27" ht="33.75">
      <c r="A8" s="180" t="s">
        <v>123</v>
      </c>
      <c r="B8" s="181" t="s">
        <v>124</v>
      </c>
      <c r="C8" s="182" t="s">
        <v>45</v>
      </c>
      <c r="D8" s="180" t="s">
        <v>33</v>
      </c>
      <c r="E8" s="180" t="s">
        <v>40</v>
      </c>
      <c r="F8" s="180" t="s">
        <v>40</v>
      </c>
      <c r="G8" s="180"/>
      <c r="H8" s="180"/>
      <c r="I8" s="180"/>
      <c r="J8" s="180"/>
      <c r="K8" s="180"/>
      <c r="L8" s="180"/>
      <c r="M8" s="180" t="s">
        <v>35</v>
      </c>
      <c r="N8" s="180" t="s">
        <v>36</v>
      </c>
      <c r="O8" s="180" t="s">
        <v>37</v>
      </c>
      <c r="P8" s="181" t="s">
        <v>46</v>
      </c>
      <c r="Q8" s="183">
        <v>10037679065</v>
      </c>
      <c r="R8" s="183">
        <v>1294788958.9100001</v>
      </c>
      <c r="S8" s="183">
        <v>3154976282.9099998</v>
      </c>
      <c r="T8" s="183">
        <v>8177491741</v>
      </c>
      <c r="U8" s="183">
        <v>0</v>
      </c>
      <c r="V8" s="183">
        <v>-215640473.09</v>
      </c>
      <c r="W8" s="183">
        <v>8393132214.0900002</v>
      </c>
      <c r="X8" s="183">
        <v>406680398.89999998</v>
      </c>
      <c r="Y8" s="183">
        <v>1050859466.17</v>
      </c>
      <c r="Z8" s="183">
        <v>1050604384.17</v>
      </c>
      <c r="AA8" s="183">
        <v>1050604384.17</v>
      </c>
    </row>
    <row r="9" spans="1:27" ht="33.75">
      <c r="A9" s="180" t="s">
        <v>123</v>
      </c>
      <c r="B9" s="181" t="s">
        <v>124</v>
      </c>
      <c r="C9" s="182" t="s">
        <v>126</v>
      </c>
      <c r="D9" s="180" t="s">
        <v>33</v>
      </c>
      <c r="E9" s="180" t="s">
        <v>43</v>
      </c>
      <c r="F9" s="180" t="s">
        <v>40</v>
      </c>
      <c r="G9" s="180" t="s">
        <v>40</v>
      </c>
      <c r="H9" s="180" t="s">
        <v>127</v>
      </c>
      <c r="I9" s="180"/>
      <c r="J9" s="180"/>
      <c r="K9" s="180"/>
      <c r="L9" s="180"/>
      <c r="M9" s="180" t="s">
        <v>35</v>
      </c>
      <c r="N9" s="180" t="s">
        <v>36</v>
      </c>
      <c r="O9" s="180" t="s">
        <v>37</v>
      </c>
      <c r="P9" s="181" t="s">
        <v>128</v>
      </c>
      <c r="Q9" s="183">
        <v>139200000</v>
      </c>
      <c r="R9" s="183">
        <v>0</v>
      </c>
      <c r="S9" s="183">
        <v>0</v>
      </c>
      <c r="T9" s="183">
        <v>139200000</v>
      </c>
      <c r="U9" s="183">
        <v>0</v>
      </c>
      <c r="V9" s="183">
        <v>139200000</v>
      </c>
      <c r="W9" s="183">
        <v>0</v>
      </c>
      <c r="X9" s="183">
        <v>139200000</v>
      </c>
      <c r="Y9" s="183">
        <v>0</v>
      </c>
      <c r="Z9" s="183">
        <v>0</v>
      </c>
      <c r="AA9" s="183">
        <v>0</v>
      </c>
    </row>
    <row r="10" spans="1:27" ht="33.75">
      <c r="A10" s="180" t="s">
        <v>123</v>
      </c>
      <c r="B10" s="181" t="s">
        <v>124</v>
      </c>
      <c r="C10" s="182" t="s">
        <v>49</v>
      </c>
      <c r="D10" s="180" t="s">
        <v>33</v>
      </c>
      <c r="E10" s="180" t="s">
        <v>43</v>
      </c>
      <c r="F10" s="180" t="s">
        <v>50</v>
      </c>
      <c r="G10" s="180" t="s">
        <v>40</v>
      </c>
      <c r="H10" s="180" t="s">
        <v>51</v>
      </c>
      <c r="I10" s="180"/>
      <c r="J10" s="180"/>
      <c r="K10" s="180"/>
      <c r="L10" s="180"/>
      <c r="M10" s="180" t="s">
        <v>35</v>
      </c>
      <c r="N10" s="180" t="s">
        <v>36</v>
      </c>
      <c r="O10" s="180" t="s">
        <v>37</v>
      </c>
      <c r="P10" s="181" t="s">
        <v>52</v>
      </c>
      <c r="Q10" s="183">
        <v>31000000</v>
      </c>
      <c r="R10" s="183">
        <v>8972000</v>
      </c>
      <c r="S10" s="183">
        <v>8972000</v>
      </c>
      <c r="T10" s="183">
        <v>31000000</v>
      </c>
      <c r="U10" s="183">
        <v>0</v>
      </c>
      <c r="V10" s="183">
        <v>-18103583</v>
      </c>
      <c r="W10" s="183">
        <v>49103583</v>
      </c>
      <c r="X10" s="183">
        <v>-2181229</v>
      </c>
      <c r="Y10" s="183">
        <v>-2181229</v>
      </c>
      <c r="Z10" s="183">
        <v>-2181229</v>
      </c>
      <c r="AA10" s="183">
        <v>-2181229</v>
      </c>
    </row>
    <row r="11" spans="1:27" ht="33.75">
      <c r="A11" s="180" t="s">
        <v>123</v>
      </c>
      <c r="B11" s="181" t="s">
        <v>124</v>
      </c>
      <c r="C11" s="182" t="s">
        <v>53</v>
      </c>
      <c r="D11" s="180" t="s">
        <v>33</v>
      </c>
      <c r="E11" s="180" t="s">
        <v>43</v>
      </c>
      <c r="F11" s="180" t="s">
        <v>54</v>
      </c>
      <c r="G11" s="180" t="s">
        <v>34</v>
      </c>
      <c r="H11" s="180" t="s">
        <v>55</v>
      </c>
      <c r="I11" s="180"/>
      <c r="J11" s="180"/>
      <c r="K11" s="180"/>
      <c r="L11" s="180"/>
      <c r="M11" s="180" t="s">
        <v>35</v>
      </c>
      <c r="N11" s="180" t="s">
        <v>36</v>
      </c>
      <c r="O11" s="180" t="s">
        <v>37</v>
      </c>
      <c r="P11" s="181" t="s">
        <v>56</v>
      </c>
      <c r="Q11" s="183">
        <v>64890000</v>
      </c>
      <c r="R11" s="183">
        <v>0</v>
      </c>
      <c r="S11" s="183">
        <v>0</v>
      </c>
      <c r="T11" s="183">
        <v>64890000</v>
      </c>
      <c r="U11" s="183">
        <v>0</v>
      </c>
      <c r="V11" s="183">
        <v>0</v>
      </c>
      <c r="W11" s="183">
        <v>64890000</v>
      </c>
      <c r="X11" s="183">
        <v>0</v>
      </c>
      <c r="Y11" s="183">
        <v>0</v>
      </c>
      <c r="Z11" s="183">
        <v>0</v>
      </c>
      <c r="AA11" s="183">
        <v>0</v>
      </c>
    </row>
    <row r="12" spans="1:27" ht="33.75">
      <c r="A12" s="180" t="s">
        <v>123</v>
      </c>
      <c r="B12" s="181" t="s">
        <v>124</v>
      </c>
      <c r="C12" s="182" t="s">
        <v>57</v>
      </c>
      <c r="D12" s="180" t="s">
        <v>33</v>
      </c>
      <c r="E12" s="180" t="s">
        <v>43</v>
      </c>
      <c r="F12" s="180" t="s">
        <v>54</v>
      </c>
      <c r="G12" s="180" t="s">
        <v>34</v>
      </c>
      <c r="H12" s="180" t="s">
        <v>58</v>
      </c>
      <c r="I12" s="180"/>
      <c r="J12" s="180"/>
      <c r="K12" s="180"/>
      <c r="L12" s="180"/>
      <c r="M12" s="180" t="s">
        <v>35</v>
      </c>
      <c r="N12" s="180" t="s">
        <v>36</v>
      </c>
      <c r="O12" s="180" t="s">
        <v>37</v>
      </c>
      <c r="P12" s="181" t="s">
        <v>59</v>
      </c>
      <c r="Q12" s="183">
        <v>72100000</v>
      </c>
      <c r="R12" s="183">
        <v>0</v>
      </c>
      <c r="S12" s="183">
        <v>0</v>
      </c>
      <c r="T12" s="183">
        <v>72100000</v>
      </c>
      <c r="U12" s="183">
        <v>0</v>
      </c>
      <c r="V12" s="183">
        <v>0</v>
      </c>
      <c r="W12" s="183">
        <v>72100000</v>
      </c>
      <c r="X12" s="183">
        <v>0</v>
      </c>
      <c r="Y12" s="183">
        <v>72100000</v>
      </c>
      <c r="Z12" s="183">
        <v>72100000</v>
      </c>
      <c r="AA12" s="183">
        <v>72100000</v>
      </c>
    </row>
    <row r="13" spans="1:27" ht="33.75">
      <c r="A13" s="180" t="s">
        <v>123</v>
      </c>
      <c r="B13" s="181" t="s">
        <v>124</v>
      </c>
      <c r="C13" s="182" t="s">
        <v>60</v>
      </c>
      <c r="D13" s="180" t="s">
        <v>33</v>
      </c>
      <c r="E13" s="180" t="s">
        <v>43</v>
      </c>
      <c r="F13" s="180" t="s">
        <v>36</v>
      </c>
      <c r="G13" s="180" t="s">
        <v>34</v>
      </c>
      <c r="H13" s="180" t="s">
        <v>61</v>
      </c>
      <c r="I13" s="180"/>
      <c r="J13" s="180"/>
      <c r="K13" s="180"/>
      <c r="L13" s="180"/>
      <c r="M13" s="180" t="s">
        <v>35</v>
      </c>
      <c r="N13" s="180" t="s">
        <v>36</v>
      </c>
      <c r="O13" s="180" t="s">
        <v>37</v>
      </c>
      <c r="P13" s="181" t="s">
        <v>62</v>
      </c>
      <c r="Q13" s="183">
        <v>213210000</v>
      </c>
      <c r="R13" s="183">
        <v>0</v>
      </c>
      <c r="S13" s="183">
        <v>1859356</v>
      </c>
      <c r="T13" s="183">
        <v>211350644</v>
      </c>
      <c r="U13" s="183">
        <v>0</v>
      </c>
      <c r="V13" s="183">
        <v>0</v>
      </c>
      <c r="W13" s="183">
        <v>211350644</v>
      </c>
      <c r="X13" s="183">
        <v>0</v>
      </c>
      <c r="Y13" s="183">
        <v>0</v>
      </c>
      <c r="Z13" s="183">
        <v>0</v>
      </c>
      <c r="AA13" s="183">
        <v>0</v>
      </c>
    </row>
    <row r="14" spans="1:27" ht="33.75">
      <c r="A14" s="180" t="s">
        <v>123</v>
      </c>
      <c r="B14" s="181" t="s">
        <v>124</v>
      </c>
      <c r="C14" s="182" t="s">
        <v>120</v>
      </c>
      <c r="D14" s="180" t="s">
        <v>33</v>
      </c>
      <c r="E14" s="180" t="s">
        <v>43</v>
      </c>
      <c r="F14" s="180" t="s">
        <v>36</v>
      </c>
      <c r="G14" s="180" t="s">
        <v>34</v>
      </c>
      <c r="H14" s="180" t="s">
        <v>121</v>
      </c>
      <c r="I14" s="180"/>
      <c r="J14" s="180"/>
      <c r="K14" s="180"/>
      <c r="L14" s="180"/>
      <c r="M14" s="180" t="s">
        <v>35</v>
      </c>
      <c r="N14" s="180" t="s">
        <v>36</v>
      </c>
      <c r="O14" s="180" t="s">
        <v>37</v>
      </c>
      <c r="P14" s="181" t="s">
        <v>119</v>
      </c>
      <c r="Q14" s="183">
        <v>1859356</v>
      </c>
      <c r="R14" s="183">
        <v>0</v>
      </c>
      <c r="S14" s="183">
        <v>0</v>
      </c>
      <c r="T14" s="183">
        <v>1859356</v>
      </c>
      <c r="U14" s="183">
        <v>0</v>
      </c>
      <c r="V14" s="183">
        <v>0</v>
      </c>
      <c r="W14" s="183">
        <v>1859356</v>
      </c>
      <c r="X14" s="183">
        <v>0</v>
      </c>
      <c r="Y14" s="183">
        <v>0</v>
      </c>
      <c r="Z14" s="183">
        <v>0</v>
      </c>
      <c r="AA14" s="183">
        <v>0</v>
      </c>
    </row>
    <row r="15" spans="1:27" ht="33.75">
      <c r="A15" s="180" t="s">
        <v>123</v>
      </c>
      <c r="B15" s="181" t="s">
        <v>124</v>
      </c>
      <c r="C15" s="182" t="s">
        <v>63</v>
      </c>
      <c r="D15" s="180" t="s">
        <v>33</v>
      </c>
      <c r="E15" s="180" t="s">
        <v>64</v>
      </c>
      <c r="F15" s="180" t="s">
        <v>34</v>
      </c>
      <c r="G15" s="180"/>
      <c r="H15" s="180"/>
      <c r="I15" s="180"/>
      <c r="J15" s="180"/>
      <c r="K15" s="180"/>
      <c r="L15" s="180"/>
      <c r="M15" s="180" t="s">
        <v>35</v>
      </c>
      <c r="N15" s="180" t="s">
        <v>36</v>
      </c>
      <c r="O15" s="180" t="s">
        <v>37</v>
      </c>
      <c r="P15" s="181" t="s">
        <v>65</v>
      </c>
      <c r="Q15" s="183">
        <v>157105000</v>
      </c>
      <c r="R15" s="183">
        <v>2832000</v>
      </c>
      <c r="S15" s="183">
        <v>800</v>
      </c>
      <c r="T15" s="183">
        <v>159936200</v>
      </c>
      <c r="U15" s="183">
        <v>0</v>
      </c>
      <c r="V15" s="183">
        <v>0</v>
      </c>
      <c r="W15" s="183">
        <v>159936200</v>
      </c>
      <c r="X15" s="183">
        <v>0</v>
      </c>
      <c r="Y15" s="183">
        <v>0</v>
      </c>
      <c r="Z15" s="183">
        <v>0</v>
      </c>
      <c r="AA15" s="183">
        <v>0</v>
      </c>
    </row>
    <row r="16" spans="1:27" ht="33.75">
      <c r="A16" s="180" t="s">
        <v>123</v>
      </c>
      <c r="B16" s="181" t="s">
        <v>124</v>
      </c>
      <c r="C16" s="182" t="s">
        <v>66</v>
      </c>
      <c r="D16" s="180" t="s">
        <v>33</v>
      </c>
      <c r="E16" s="180" t="s">
        <v>64</v>
      </c>
      <c r="F16" s="180" t="s">
        <v>43</v>
      </c>
      <c r="G16" s="180"/>
      <c r="H16" s="180"/>
      <c r="I16" s="180"/>
      <c r="J16" s="180"/>
      <c r="K16" s="180"/>
      <c r="L16" s="180"/>
      <c r="M16" s="180" t="s">
        <v>35</v>
      </c>
      <c r="N16" s="180" t="s">
        <v>36</v>
      </c>
      <c r="O16" s="180" t="s">
        <v>37</v>
      </c>
      <c r="P16" s="181" t="s">
        <v>67</v>
      </c>
      <c r="Q16" s="183">
        <v>589200</v>
      </c>
      <c r="R16" s="183">
        <v>800</v>
      </c>
      <c r="S16" s="183">
        <v>0</v>
      </c>
      <c r="T16" s="183">
        <v>590000</v>
      </c>
      <c r="U16" s="183">
        <v>0</v>
      </c>
      <c r="V16" s="183">
        <v>0</v>
      </c>
      <c r="W16" s="183">
        <v>590000</v>
      </c>
      <c r="X16" s="183">
        <v>590000</v>
      </c>
      <c r="Y16" s="183">
        <v>590000</v>
      </c>
      <c r="Z16" s="183">
        <v>590000</v>
      </c>
      <c r="AA16" s="183">
        <v>590000</v>
      </c>
    </row>
    <row r="17" spans="1:27" ht="33.75">
      <c r="A17" s="180" t="s">
        <v>123</v>
      </c>
      <c r="B17" s="181" t="s">
        <v>124</v>
      </c>
      <c r="C17" s="182" t="s">
        <v>68</v>
      </c>
      <c r="D17" s="180" t="s">
        <v>33</v>
      </c>
      <c r="E17" s="180" t="s">
        <v>64</v>
      </c>
      <c r="F17" s="180" t="s">
        <v>50</v>
      </c>
      <c r="G17" s="180" t="s">
        <v>34</v>
      </c>
      <c r="H17" s="180"/>
      <c r="I17" s="180"/>
      <c r="J17" s="180"/>
      <c r="K17" s="180"/>
      <c r="L17" s="180"/>
      <c r="M17" s="180" t="s">
        <v>35</v>
      </c>
      <c r="N17" s="180" t="s">
        <v>36</v>
      </c>
      <c r="O17" s="180" t="s">
        <v>37</v>
      </c>
      <c r="P17" s="181" t="s">
        <v>71</v>
      </c>
      <c r="Q17" s="183">
        <v>144273324</v>
      </c>
      <c r="R17" s="183">
        <v>0</v>
      </c>
      <c r="S17" s="183">
        <v>144273324</v>
      </c>
      <c r="T17" s="183">
        <v>0</v>
      </c>
      <c r="U17" s="183">
        <v>0</v>
      </c>
      <c r="V17" s="183">
        <v>0</v>
      </c>
      <c r="W17" s="183">
        <v>0</v>
      </c>
      <c r="X17" s="183">
        <v>0</v>
      </c>
      <c r="Y17" s="183">
        <v>0</v>
      </c>
      <c r="Z17" s="183">
        <v>0</v>
      </c>
      <c r="AA17" s="183">
        <v>0</v>
      </c>
    </row>
    <row r="18" spans="1:27" ht="33.75">
      <c r="A18" s="180" t="s">
        <v>123</v>
      </c>
      <c r="B18" s="181" t="s">
        <v>124</v>
      </c>
      <c r="C18" s="182" t="s">
        <v>68</v>
      </c>
      <c r="D18" s="180" t="s">
        <v>33</v>
      </c>
      <c r="E18" s="180" t="s">
        <v>64</v>
      </c>
      <c r="F18" s="180" t="s">
        <v>50</v>
      </c>
      <c r="G18" s="180" t="s">
        <v>34</v>
      </c>
      <c r="H18" s="180"/>
      <c r="I18" s="180"/>
      <c r="J18" s="180"/>
      <c r="K18" s="180"/>
      <c r="L18" s="180"/>
      <c r="M18" s="180" t="s">
        <v>35</v>
      </c>
      <c r="N18" s="180" t="s">
        <v>36</v>
      </c>
      <c r="O18" s="180" t="s">
        <v>70</v>
      </c>
      <c r="P18" s="181" t="s">
        <v>71</v>
      </c>
      <c r="Q18" s="183">
        <v>144273324</v>
      </c>
      <c r="R18" s="183">
        <v>0</v>
      </c>
      <c r="S18" s="183">
        <v>0</v>
      </c>
      <c r="T18" s="183">
        <v>144273324</v>
      </c>
      <c r="U18" s="183">
        <v>0</v>
      </c>
      <c r="V18" s="183">
        <v>0</v>
      </c>
      <c r="W18" s="183">
        <v>144273324</v>
      </c>
      <c r="X18" s="183">
        <v>0</v>
      </c>
      <c r="Y18" s="183">
        <v>0</v>
      </c>
      <c r="Z18" s="183">
        <v>144273324</v>
      </c>
      <c r="AA18" s="183">
        <v>144273324</v>
      </c>
    </row>
    <row r="19" spans="1:27" ht="33.75">
      <c r="A19" s="180" t="s">
        <v>123</v>
      </c>
      <c r="B19" s="181" t="s">
        <v>124</v>
      </c>
      <c r="C19" s="182" t="s">
        <v>68</v>
      </c>
      <c r="D19" s="180" t="s">
        <v>33</v>
      </c>
      <c r="E19" s="180" t="s">
        <v>64</v>
      </c>
      <c r="F19" s="180" t="s">
        <v>50</v>
      </c>
      <c r="G19" s="180" t="s">
        <v>34</v>
      </c>
      <c r="H19" s="180"/>
      <c r="I19" s="180"/>
      <c r="J19" s="180"/>
      <c r="K19" s="180"/>
      <c r="L19" s="180"/>
      <c r="M19" s="180" t="s">
        <v>35</v>
      </c>
      <c r="N19" s="180" t="s">
        <v>69</v>
      </c>
      <c r="O19" s="180" t="s">
        <v>70</v>
      </c>
      <c r="P19" s="181" t="s">
        <v>71</v>
      </c>
      <c r="Q19" s="183">
        <v>614731000</v>
      </c>
      <c r="R19" s="183">
        <v>0</v>
      </c>
      <c r="S19" s="183">
        <v>0</v>
      </c>
      <c r="T19" s="183">
        <v>614731000</v>
      </c>
      <c r="U19" s="183">
        <v>0</v>
      </c>
      <c r="V19" s="183">
        <v>0</v>
      </c>
      <c r="W19" s="183">
        <v>614731000</v>
      </c>
      <c r="X19" s="183">
        <v>0</v>
      </c>
      <c r="Y19" s="183">
        <v>0</v>
      </c>
      <c r="Z19" s="183">
        <v>614731000</v>
      </c>
      <c r="AA19" s="183">
        <v>614731000</v>
      </c>
    </row>
    <row r="20" spans="1:27" ht="67.5">
      <c r="A20" s="180" t="s">
        <v>123</v>
      </c>
      <c r="B20" s="181" t="s">
        <v>124</v>
      </c>
      <c r="C20" s="182" t="s">
        <v>72</v>
      </c>
      <c r="D20" s="180" t="s">
        <v>73</v>
      </c>
      <c r="E20" s="180" t="s">
        <v>74</v>
      </c>
      <c r="F20" s="180" t="s">
        <v>75</v>
      </c>
      <c r="G20" s="180" t="s">
        <v>76</v>
      </c>
      <c r="H20" s="180"/>
      <c r="I20" s="180"/>
      <c r="J20" s="180"/>
      <c r="K20" s="180"/>
      <c r="L20" s="180"/>
      <c r="M20" s="180" t="s">
        <v>35</v>
      </c>
      <c r="N20" s="180" t="s">
        <v>69</v>
      </c>
      <c r="O20" s="180" t="s">
        <v>37</v>
      </c>
      <c r="P20" s="181" t="s">
        <v>77</v>
      </c>
      <c r="Q20" s="183">
        <v>5000000000</v>
      </c>
      <c r="R20" s="183">
        <v>2200000000</v>
      </c>
      <c r="S20" s="183">
        <v>3350000000</v>
      </c>
      <c r="T20" s="183">
        <v>3850000000</v>
      </c>
      <c r="U20" s="183">
        <v>0</v>
      </c>
      <c r="V20" s="183">
        <v>-23208815.07</v>
      </c>
      <c r="W20" s="183">
        <v>3873208815.0700002</v>
      </c>
      <c r="X20" s="183">
        <v>518165326</v>
      </c>
      <c r="Y20" s="183">
        <v>911192829.79999995</v>
      </c>
      <c r="Z20" s="183">
        <v>911192829.79999995</v>
      </c>
      <c r="AA20" s="183">
        <v>911192829.79999995</v>
      </c>
    </row>
    <row r="21" spans="1:27" ht="33.75">
      <c r="A21" s="180" t="s">
        <v>123</v>
      </c>
      <c r="B21" s="181" t="s">
        <v>124</v>
      </c>
      <c r="C21" s="182" t="s">
        <v>78</v>
      </c>
      <c r="D21" s="180" t="s">
        <v>73</v>
      </c>
      <c r="E21" s="180" t="s">
        <v>74</v>
      </c>
      <c r="F21" s="180" t="s">
        <v>75</v>
      </c>
      <c r="G21" s="180" t="s">
        <v>79</v>
      </c>
      <c r="H21" s="180"/>
      <c r="I21" s="180"/>
      <c r="J21" s="180"/>
      <c r="K21" s="180"/>
      <c r="L21" s="180"/>
      <c r="M21" s="180" t="s">
        <v>35</v>
      </c>
      <c r="N21" s="180" t="s">
        <v>69</v>
      </c>
      <c r="O21" s="180" t="s">
        <v>37</v>
      </c>
      <c r="P21" s="181" t="s">
        <v>80</v>
      </c>
      <c r="Q21" s="183">
        <v>17000000000</v>
      </c>
      <c r="R21" s="183">
        <v>4963201642</v>
      </c>
      <c r="S21" s="183">
        <v>6705295826</v>
      </c>
      <c r="T21" s="183">
        <v>15257905816</v>
      </c>
      <c r="U21" s="183">
        <v>0</v>
      </c>
      <c r="V21" s="183">
        <v>769798542</v>
      </c>
      <c r="W21" s="183">
        <v>14488107274</v>
      </c>
      <c r="X21" s="183">
        <v>2103623607</v>
      </c>
      <c r="Y21" s="183">
        <v>1568335376</v>
      </c>
      <c r="Z21" s="183">
        <v>1567442671</v>
      </c>
      <c r="AA21" s="183">
        <v>1567442671</v>
      </c>
    </row>
    <row r="22" spans="1:27" ht="67.5">
      <c r="A22" s="180" t="s">
        <v>123</v>
      </c>
      <c r="B22" s="181" t="s">
        <v>124</v>
      </c>
      <c r="C22" s="182" t="s">
        <v>81</v>
      </c>
      <c r="D22" s="180" t="s">
        <v>73</v>
      </c>
      <c r="E22" s="180" t="s">
        <v>74</v>
      </c>
      <c r="F22" s="180" t="s">
        <v>75</v>
      </c>
      <c r="G22" s="180" t="s">
        <v>82</v>
      </c>
      <c r="H22" s="180"/>
      <c r="I22" s="180"/>
      <c r="J22" s="180"/>
      <c r="K22" s="180"/>
      <c r="L22" s="180"/>
      <c r="M22" s="180" t="s">
        <v>35</v>
      </c>
      <c r="N22" s="180" t="s">
        <v>69</v>
      </c>
      <c r="O22" s="180" t="s">
        <v>37</v>
      </c>
      <c r="P22" s="181" t="s">
        <v>83</v>
      </c>
      <c r="Q22" s="183">
        <v>6500000000</v>
      </c>
      <c r="R22" s="183">
        <v>0</v>
      </c>
      <c r="S22" s="183">
        <v>3900000000</v>
      </c>
      <c r="T22" s="183">
        <v>2600000000</v>
      </c>
      <c r="U22" s="183">
        <v>0</v>
      </c>
      <c r="V22" s="183">
        <v>0</v>
      </c>
      <c r="W22" s="183">
        <v>2600000000</v>
      </c>
      <c r="X22" s="183">
        <v>0</v>
      </c>
      <c r="Y22" s="183">
        <v>459430913</v>
      </c>
      <c r="Z22" s="183">
        <v>459430913</v>
      </c>
      <c r="AA22" s="183">
        <v>459430913</v>
      </c>
    </row>
    <row r="23" spans="1:27" ht="33.75">
      <c r="A23" s="180" t="s">
        <v>123</v>
      </c>
      <c r="B23" s="181" t="s">
        <v>124</v>
      </c>
      <c r="C23" s="182" t="s">
        <v>88</v>
      </c>
      <c r="D23" s="180" t="s">
        <v>73</v>
      </c>
      <c r="E23" s="180" t="s">
        <v>85</v>
      </c>
      <c r="F23" s="180" t="s">
        <v>75</v>
      </c>
      <c r="G23" s="180" t="s">
        <v>79</v>
      </c>
      <c r="H23" s="180"/>
      <c r="I23" s="180"/>
      <c r="J23" s="180"/>
      <c r="K23" s="180"/>
      <c r="L23" s="180"/>
      <c r="M23" s="180" t="s">
        <v>35</v>
      </c>
      <c r="N23" s="180" t="s">
        <v>69</v>
      </c>
      <c r="O23" s="180" t="s">
        <v>37</v>
      </c>
      <c r="P23" s="181" t="s">
        <v>89</v>
      </c>
      <c r="Q23" s="183">
        <v>149454972320</v>
      </c>
      <c r="R23" s="183">
        <v>9328090000</v>
      </c>
      <c r="S23" s="183">
        <v>37644181403</v>
      </c>
      <c r="T23" s="183">
        <v>121138880917</v>
      </c>
      <c r="U23" s="183">
        <v>0</v>
      </c>
      <c r="V23" s="183">
        <v>0</v>
      </c>
      <c r="W23" s="183">
        <v>121138880917</v>
      </c>
      <c r="X23" s="183">
        <v>7722181404</v>
      </c>
      <c r="Y23" s="183">
        <v>55842295071</v>
      </c>
      <c r="Z23" s="183">
        <v>55842295071</v>
      </c>
      <c r="AA23" s="183">
        <v>55842295071</v>
      </c>
    </row>
    <row r="24" spans="1:27" ht="56.25">
      <c r="A24" s="180" t="s">
        <v>123</v>
      </c>
      <c r="B24" s="181" t="s">
        <v>124</v>
      </c>
      <c r="C24" s="182" t="s">
        <v>90</v>
      </c>
      <c r="D24" s="180" t="s">
        <v>73</v>
      </c>
      <c r="E24" s="180" t="s">
        <v>85</v>
      </c>
      <c r="F24" s="180" t="s">
        <v>75</v>
      </c>
      <c r="G24" s="180" t="s">
        <v>82</v>
      </c>
      <c r="H24" s="180"/>
      <c r="I24" s="180"/>
      <c r="J24" s="180"/>
      <c r="K24" s="180"/>
      <c r="L24" s="180"/>
      <c r="M24" s="180" t="s">
        <v>35</v>
      </c>
      <c r="N24" s="180" t="s">
        <v>69</v>
      </c>
      <c r="O24" s="180" t="s">
        <v>37</v>
      </c>
      <c r="P24" s="181" t="s">
        <v>91</v>
      </c>
      <c r="Q24" s="183">
        <v>95999998231</v>
      </c>
      <c r="R24" s="183">
        <v>2500001769</v>
      </c>
      <c r="S24" s="183">
        <v>80500000000</v>
      </c>
      <c r="T24" s="183">
        <v>18000000000</v>
      </c>
      <c r="U24" s="183">
        <v>0</v>
      </c>
      <c r="V24" s="183">
        <v>0</v>
      </c>
      <c r="W24" s="183">
        <v>18000000000</v>
      </c>
      <c r="X24" s="183">
        <v>3571925895</v>
      </c>
      <c r="Y24" s="183">
        <v>7430829964</v>
      </c>
      <c r="Z24" s="183">
        <v>7430829964</v>
      </c>
      <c r="AA24" s="183">
        <v>7430829964</v>
      </c>
    </row>
    <row r="25" spans="1:27" ht="45">
      <c r="A25" s="180" t="s">
        <v>123</v>
      </c>
      <c r="B25" s="181" t="s">
        <v>124</v>
      </c>
      <c r="C25" s="182" t="s">
        <v>92</v>
      </c>
      <c r="D25" s="180" t="s">
        <v>73</v>
      </c>
      <c r="E25" s="180" t="s">
        <v>93</v>
      </c>
      <c r="F25" s="180" t="s">
        <v>75</v>
      </c>
      <c r="G25" s="180" t="s">
        <v>94</v>
      </c>
      <c r="H25" s="180"/>
      <c r="I25" s="180"/>
      <c r="J25" s="180"/>
      <c r="K25" s="180"/>
      <c r="L25" s="180"/>
      <c r="M25" s="180" t="s">
        <v>35</v>
      </c>
      <c r="N25" s="180" t="s">
        <v>69</v>
      </c>
      <c r="O25" s="180" t="s">
        <v>37</v>
      </c>
      <c r="P25" s="181" t="s">
        <v>95</v>
      </c>
      <c r="Q25" s="183">
        <v>21713007810</v>
      </c>
      <c r="R25" s="183">
        <v>0</v>
      </c>
      <c r="S25" s="183">
        <v>4000000000</v>
      </c>
      <c r="T25" s="183">
        <v>17713007810</v>
      </c>
      <c r="U25" s="183">
        <v>0</v>
      </c>
      <c r="V25" s="183">
        <v>-2019391994</v>
      </c>
      <c r="W25" s="183">
        <v>19732399804</v>
      </c>
      <c r="X25" s="183">
        <v>-1460281212</v>
      </c>
      <c r="Y25" s="183">
        <v>7892486879.0500002</v>
      </c>
      <c r="Z25" s="183">
        <v>7892486879.0500002</v>
      </c>
      <c r="AA25" s="183">
        <v>7892486879.0500002</v>
      </c>
    </row>
    <row r="26" spans="1:27" ht="67.5">
      <c r="A26" s="180" t="s">
        <v>123</v>
      </c>
      <c r="B26" s="181" t="s">
        <v>124</v>
      </c>
      <c r="C26" s="182" t="s">
        <v>96</v>
      </c>
      <c r="D26" s="180" t="s">
        <v>73</v>
      </c>
      <c r="E26" s="180" t="s">
        <v>93</v>
      </c>
      <c r="F26" s="180" t="s">
        <v>75</v>
      </c>
      <c r="G26" s="180" t="s">
        <v>76</v>
      </c>
      <c r="H26" s="180"/>
      <c r="I26" s="180"/>
      <c r="J26" s="180"/>
      <c r="K26" s="180"/>
      <c r="L26" s="180"/>
      <c r="M26" s="180" t="s">
        <v>35</v>
      </c>
      <c r="N26" s="180" t="s">
        <v>69</v>
      </c>
      <c r="O26" s="180" t="s">
        <v>37</v>
      </c>
      <c r="P26" s="181" t="s">
        <v>97</v>
      </c>
      <c r="Q26" s="183">
        <v>3029238859</v>
      </c>
      <c r="R26" s="183">
        <v>253111617</v>
      </c>
      <c r="S26" s="183">
        <v>1282350476</v>
      </c>
      <c r="T26" s="183">
        <v>2000000000</v>
      </c>
      <c r="U26" s="183">
        <v>0</v>
      </c>
      <c r="V26" s="183">
        <v>0</v>
      </c>
      <c r="W26" s="183">
        <v>2000000000</v>
      </c>
      <c r="X26" s="183">
        <v>0</v>
      </c>
      <c r="Y26" s="183">
        <v>851968527</v>
      </c>
      <c r="Z26" s="183">
        <v>851968527</v>
      </c>
      <c r="AA26" s="183">
        <v>851968527</v>
      </c>
    </row>
    <row r="27" spans="1:27" ht="56.25">
      <c r="A27" s="180" t="s">
        <v>123</v>
      </c>
      <c r="B27" s="181" t="s">
        <v>124</v>
      </c>
      <c r="C27" s="182" t="s">
        <v>98</v>
      </c>
      <c r="D27" s="180" t="s">
        <v>73</v>
      </c>
      <c r="E27" s="180" t="s">
        <v>99</v>
      </c>
      <c r="F27" s="180" t="s">
        <v>75</v>
      </c>
      <c r="G27" s="180" t="s">
        <v>94</v>
      </c>
      <c r="H27" s="180"/>
      <c r="I27" s="180"/>
      <c r="J27" s="180"/>
      <c r="K27" s="180"/>
      <c r="L27" s="180"/>
      <c r="M27" s="180" t="s">
        <v>35</v>
      </c>
      <c r="N27" s="180" t="s">
        <v>69</v>
      </c>
      <c r="O27" s="180" t="s">
        <v>37</v>
      </c>
      <c r="P27" s="181" t="s">
        <v>100</v>
      </c>
      <c r="Q27" s="183">
        <v>15522123000</v>
      </c>
      <c r="R27" s="183">
        <v>0</v>
      </c>
      <c r="S27" s="183">
        <v>6208849200</v>
      </c>
      <c r="T27" s="183">
        <v>9313273800</v>
      </c>
      <c r="U27" s="183">
        <v>0</v>
      </c>
      <c r="V27" s="183">
        <v>0</v>
      </c>
      <c r="W27" s="183">
        <v>9313273800</v>
      </c>
      <c r="X27" s="183">
        <v>0</v>
      </c>
      <c r="Y27" s="183">
        <v>920671186</v>
      </c>
      <c r="Z27" s="183">
        <v>920671186</v>
      </c>
      <c r="AA27" s="183">
        <v>920671186</v>
      </c>
    </row>
    <row r="28" spans="1:27" ht="45">
      <c r="A28" s="180" t="s">
        <v>123</v>
      </c>
      <c r="B28" s="181" t="s">
        <v>124</v>
      </c>
      <c r="C28" s="182" t="s">
        <v>101</v>
      </c>
      <c r="D28" s="180" t="s">
        <v>73</v>
      </c>
      <c r="E28" s="180" t="s">
        <v>99</v>
      </c>
      <c r="F28" s="180" t="s">
        <v>75</v>
      </c>
      <c r="G28" s="180" t="s">
        <v>76</v>
      </c>
      <c r="H28" s="180"/>
      <c r="I28" s="180"/>
      <c r="J28" s="180"/>
      <c r="K28" s="180"/>
      <c r="L28" s="180"/>
      <c r="M28" s="180" t="s">
        <v>35</v>
      </c>
      <c r="N28" s="180" t="s">
        <v>69</v>
      </c>
      <c r="O28" s="180" t="s">
        <v>37</v>
      </c>
      <c r="P28" s="181" t="s">
        <v>102</v>
      </c>
      <c r="Q28" s="183">
        <v>10000000000</v>
      </c>
      <c r="R28" s="183">
        <v>0</v>
      </c>
      <c r="S28" s="183">
        <v>4000000000</v>
      </c>
      <c r="T28" s="183">
        <v>6000000000</v>
      </c>
      <c r="U28" s="183">
        <v>0</v>
      </c>
      <c r="V28" s="183">
        <v>0</v>
      </c>
      <c r="W28" s="183">
        <v>6000000000</v>
      </c>
      <c r="X28" s="183">
        <v>0</v>
      </c>
      <c r="Y28" s="183">
        <v>155327116</v>
      </c>
      <c r="Z28" s="183">
        <v>155327116</v>
      </c>
      <c r="AA28" s="183">
        <v>155327116</v>
      </c>
    </row>
    <row r="29" spans="1:27">
      <c r="A29" s="180" t="s">
        <v>1</v>
      </c>
      <c r="B29" s="181" t="s">
        <v>1</v>
      </c>
      <c r="C29" s="182" t="s">
        <v>1</v>
      </c>
      <c r="D29" s="180" t="s">
        <v>1</v>
      </c>
      <c r="E29" s="180" t="s">
        <v>1</v>
      </c>
      <c r="F29" s="180" t="s">
        <v>1</v>
      </c>
      <c r="G29" s="180" t="s">
        <v>1</v>
      </c>
      <c r="H29" s="180" t="s">
        <v>1</v>
      </c>
      <c r="I29" s="180" t="s">
        <v>1</v>
      </c>
      <c r="J29" s="180" t="s">
        <v>1</v>
      </c>
      <c r="K29" s="180" t="s">
        <v>1</v>
      </c>
      <c r="L29" s="180" t="s">
        <v>1</v>
      </c>
      <c r="M29" s="180" t="s">
        <v>1</v>
      </c>
      <c r="N29" s="180" t="s">
        <v>1</v>
      </c>
      <c r="O29" s="180" t="s">
        <v>1</v>
      </c>
      <c r="P29" s="181" t="s">
        <v>1</v>
      </c>
      <c r="Q29" s="183">
        <v>348001828985</v>
      </c>
      <c r="R29" s="183">
        <v>22986589320.91</v>
      </c>
      <c r="S29" s="183">
        <v>151411637697.91</v>
      </c>
      <c r="T29" s="183">
        <v>219576780608</v>
      </c>
      <c r="U29" s="183">
        <v>0</v>
      </c>
      <c r="V29" s="183">
        <v>-1650346905.1600001</v>
      </c>
      <c r="W29" s="183">
        <v>221227127513.16</v>
      </c>
      <c r="X29" s="183">
        <v>14816992837.9</v>
      </c>
      <c r="Y29" s="183">
        <v>78970994747.020004</v>
      </c>
      <c r="Z29" s="183">
        <v>79728851284.020004</v>
      </c>
      <c r="AA29" s="183">
        <v>79728851284.020004</v>
      </c>
    </row>
    <row r="30" spans="1:27">
      <c r="A30" s="180" t="s">
        <v>1</v>
      </c>
      <c r="B30" s="184" t="s">
        <v>1</v>
      </c>
      <c r="C30" s="182" t="s">
        <v>1</v>
      </c>
      <c r="D30" s="180" t="s">
        <v>1</v>
      </c>
      <c r="E30" s="180" t="s">
        <v>1</v>
      </c>
      <c r="F30" s="180" t="s">
        <v>1</v>
      </c>
      <c r="G30" s="180" t="s">
        <v>1</v>
      </c>
      <c r="H30" s="180" t="s">
        <v>1</v>
      </c>
      <c r="I30" s="180" t="s">
        <v>1</v>
      </c>
      <c r="J30" s="180" t="s">
        <v>1</v>
      </c>
      <c r="K30" s="180" t="s">
        <v>1</v>
      </c>
      <c r="L30" s="180" t="s">
        <v>1</v>
      </c>
      <c r="M30" s="180" t="s">
        <v>1</v>
      </c>
      <c r="N30" s="180" t="s">
        <v>1</v>
      </c>
      <c r="O30" s="180" t="s">
        <v>1</v>
      </c>
      <c r="P30" s="181" t="s">
        <v>1</v>
      </c>
      <c r="Q30" s="185" t="s">
        <v>1</v>
      </c>
      <c r="R30" s="185" t="s">
        <v>1</v>
      </c>
      <c r="S30" s="185" t="s">
        <v>1</v>
      </c>
      <c r="T30" s="185" t="s">
        <v>1</v>
      </c>
      <c r="U30" s="185" t="s">
        <v>1</v>
      </c>
      <c r="V30" s="185" t="s">
        <v>1</v>
      </c>
      <c r="W30" s="185" t="s">
        <v>1</v>
      </c>
      <c r="X30" s="185" t="s">
        <v>1</v>
      </c>
      <c r="Y30" s="185" t="s">
        <v>1</v>
      </c>
      <c r="Z30" s="185" t="s">
        <v>1</v>
      </c>
      <c r="AA30" s="185" t="s">
        <v>1</v>
      </c>
    </row>
    <row r="31" spans="1:27"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</row>
    <row r="32" spans="1:27">
      <c r="Q32" s="254"/>
    </row>
    <row r="33" spans="17:30">
      <c r="Q33" s="183">
        <v>614731000</v>
      </c>
      <c r="R33" s="183">
        <v>0</v>
      </c>
      <c r="S33" s="183">
        <v>0</v>
      </c>
      <c r="T33" s="183">
        <v>614731000</v>
      </c>
      <c r="U33" s="183">
        <v>0</v>
      </c>
      <c r="V33" s="183">
        <v>0</v>
      </c>
      <c r="W33" s="183">
        <v>614731000</v>
      </c>
      <c r="X33" s="183">
        <v>0</v>
      </c>
      <c r="Y33" s="183">
        <v>0</v>
      </c>
      <c r="Z33" s="183">
        <v>614731000</v>
      </c>
      <c r="AA33" s="183">
        <v>614731000</v>
      </c>
    </row>
    <row r="35" spans="17:30">
      <c r="Q35" s="255">
        <f>SUBTOTAL(9,Q5:Q33)</f>
        <v>696618388970</v>
      </c>
      <c r="R35" s="255">
        <f t="shared" ref="R35:AA35" si="0">SUBTOTAL(9,R5:R33)</f>
        <v>45973178641.82</v>
      </c>
      <c r="S35" s="255">
        <f t="shared" si="0"/>
        <v>302823275395.82001</v>
      </c>
      <c r="T35" s="255">
        <f t="shared" si="0"/>
        <v>439768292216</v>
      </c>
      <c r="U35" s="255">
        <f t="shared" si="0"/>
        <v>0</v>
      </c>
      <c r="V35" s="255">
        <f t="shared" si="0"/>
        <v>-3300693810.3200002</v>
      </c>
      <c r="W35" s="255">
        <f t="shared" si="0"/>
        <v>443068986026.32001</v>
      </c>
      <c r="X35" s="255">
        <f t="shared" si="0"/>
        <v>29633985675.799999</v>
      </c>
      <c r="Y35" s="255">
        <f t="shared" si="0"/>
        <v>157941989494.04001</v>
      </c>
      <c r="Z35" s="255">
        <f t="shared" si="0"/>
        <v>160072433568.04001</v>
      </c>
      <c r="AA35" s="255">
        <f t="shared" si="0"/>
        <v>160072433568.04001</v>
      </c>
    </row>
    <row r="37" spans="17:30">
      <c r="Q37" s="256">
        <f>SUM(Q5:Q28)</f>
        <v>348001828985</v>
      </c>
      <c r="R37" s="256">
        <f t="shared" ref="R37:AD37" si="1">SUM(R5:R28)</f>
        <v>22986589320.91</v>
      </c>
      <c r="S37" s="256">
        <f t="shared" si="1"/>
        <v>151411637697.91</v>
      </c>
      <c r="T37" s="256">
        <f t="shared" si="1"/>
        <v>219576780608</v>
      </c>
      <c r="U37" s="256">
        <f t="shared" si="1"/>
        <v>0</v>
      </c>
      <c r="V37" s="256">
        <f t="shared" si="1"/>
        <v>-1650346905.1600001</v>
      </c>
      <c r="W37" s="256">
        <f t="shared" si="1"/>
        <v>221227127513.16</v>
      </c>
      <c r="X37" s="256">
        <f t="shared" si="1"/>
        <v>14816992837.9</v>
      </c>
      <c r="Y37" s="256">
        <f t="shared" si="1"/>
        <v>78970994747.020004</v>
      </c>
      <c r="Z37" s="256">
        <f t="shared" si="1"/>
        <v>79728851284.020004</v>
      </c>
      <c r="AA37" s="256">
        <f t="shared" si="1"/>
        <v>79728851284.020004</v>
      </c>
      <c r="AB37" s="254">
        <f t="shared" si="1"/>
        <v>0</v>
      </c>
      <c r="AC37" s="254">
        <f t="shared" si="1"/>
        <v>0</v>
      </c>
      <c r="AD37" s="254">
        <f t="shared" si="1"/>
        <v>0</v>
      </c>
    </row>
  </sheetData>
  <autoFilter ref="C4:AA3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D53"/>
  <sheetViews>
    <sheetView topLeftCell="B1" zoomScaleNormal="100" workbookViewId="0">
      <pane ySplit="7" topLeftCell="A8" activePane="bottomLeft" state="frozen"/>
      <selection activeCell="B1" sqref="B1"/>
      <selection pane="bottomLeft" activeCell="B4" sqref="B4"/>
    </sheetView>
  </sheetViews>
  <sheetFormatPr baseColWidth="10" defaultRowHeight="15"/>
  <cols>
    <col min="1" max="1" width="2.140625" customWidth="1"/>
    <col min="2" max="2" width="11.28515625" customWidth="1"/>
    <col min="3" max="3" width="5.5703125" customWidth="1"/>
    <col min="4" max="4" width="4.28515625" customWidth="1"/>
    <col min="5" max="5" width="30.42578125" style="4" customWidth="1"/>
    <col min="6" max="8" width="13.7109375" customWidth="1"/>
    <col min="9" max="9" width="14.5703125" customWidth="1"/>
    <col min="10" max="10" width="13.7109375" customWidth="1"/>
    <col min="11" max="11" width="15.28515625" customWidth="1"/>
    <col min="12" max="12" width="14.140625" customWidth="1"/>
    <col min="13" max="13" width="13.85546875" customWidth="1"/>
    <col min="14" max="14" width="14.85546875" customWidth="1"/>
    <col min="15" max="15" width="15" bestFit="1" customWidth="1"/>
    <col min="16" max="16" width="13.42578125" customWidth="1"/>
    <col min="17" max="17" width="7.42578125" bestFit="1" customWidth="1"/>
    <col min="18" max="18" width="13.7109375" customWidth="1"/>
    <col min="19" max="19" width="7.42578125" bestFit="1" customWidth="1"/>
    <col min="20" max="20" width="11.42578125" hidden="1" customWidth="1"/>
    <col min="21" max="21" width="13.42578125" hidden="1" customWidth="1"/>
    <col min="22" max="131" width="11.42578125" hidden="1" customWidth="1"/>
    <col min="132" max="132" width="26.85546875" customWidth="1"/>
  </cols>
  <sheetData>
    <row r="1" spans="1:134" ht="33.75" customHeight="1">
      <c r="B1" s="217" t="s">
        <v>115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134" ht="33" customHeight="1">
      <c r="B2" s="216" t="s">
        <v>114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34" ht="25.5" customHeight="1">
      <c r="B3" s="218" t="s">
        <v>129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1:134" ht="24" customHeight="1" thickBot="1">
      <c r="L4" s="13"/>
      <c r="M4" s="13"/>
      <c r="N4" s="13"/>
      <c r="O4" s="13"/>
      <c r="P4" s="13"/>
      <c r="Q4" s="13"/>
      <c r="R4" s="13"/>
      <c r="S4" s="13"/>
    </row>
    <row r="5" spans="1:134" ht="39.75" customHeight="1" thickBot="1">
      <c r="A5" s="215" t="s">
        <v>103</v>
      </c>
      <c r="B5" s="215" t="s">
        <v>7</v>
      </c>
      <c r="C5" s="215" t="s">
        <v>18</v>
      </c>
      <c r="D5" s="215" t="s">
        <v>19</v>
      </c>
      <c r="E5" s="215" t="s">
        <v>20</v>
      </c>
      <c r="F5" s="215" t="s">
        <v>21</v>
      </c>
      <c r="G5" s="215" t="s">
        <v>22</v>
      </c>
      <c r="H5" s="215" t="s">
        <v>23</v>
      </c>
      <c r="I5" s="215" t="s">
        <v>24</v>
      </c>
      <c r="J5" s="215" t="s">
        <v>25</v>
      </c>
      <c r="K5" s="215" t="s">
        <v>104</v>
      </c>
      <c r="L5" s="215" t="s">
        <v>26</v>
      </c>
      <c r="M5" s="215" t="s">
        <v>27</v>
      </c>
      <c r="N5" s="215" t="s">
        <v>28</v>
      </c>
      <c r="O5" s="215"/>
      <c r="P5" s="215" t="s">
        <v>29</v>
      </c>
      <c r="Q5" s="215"/>
      <c r="R5" s="215" t="s">
        <v>31</v>
      </c>
      <c r="S5" s="215"/>
      <c r="T5" s="219" t="s">
        <v>21</v>
      </c>
      <c r="U5" s="221" t="s">
        <v>22</v>
      </c>
      <c r="V5" s="221" t="s">
        <v>23</v>
      </c>
      <c r="W5" s="223" t="s">
        <v>24</v>
      </c>
      <c r="X5" s="221" t="s">
        <v>25</v>
      </c>
      <c r="Y5" s="221" t="s">
        <v>26</v>
      </c>
      <c r="Z5" s="221" t="s">
        <v>27</v>
      </c>
      <c r="AA5" s="225" t="s">
        <v>104</v>
      </c>
      <c r="AB5" s="227" t="s">
        <v>28</v>
      </c>
      <c r="AC5" s="228"/>
      <c r="AD5" s="229" t="s">
        <v>29</v>
      </c>
      <c r="AE5" s="228"/>
      <c r="AF5" s="229" t="s">
        <v>31</v>
      </c>
      <c r="AG5" s="228"/>
      <c r="AH5" s="221" t="s">
        <v>21</v>
      </c>
      <c r="AI5" s="221" t="s">
        <v>22</v>
      </c>
      <c r="AJ5" s="221" t="s">
        <v>23</v>
      </c>
      <c r="AK5" s="223" t="s">
        <v>24</v>
      </c>
      <c r="AL5" s="221" t="s">
        <v>25</v>
      </c>
      <c r="AM5" s="221" t="s">
        <v>26</v>
      </c>
      <c r="AN5" s="221" t="s">
        <v>27</v>
      </c>
      <c r="AO5" s="225" t="s">
        <v>104</v>
      </c>
      <c r="AP5" s="227" t="s">
        <v>28</v>
      </c>
      <c r="AQ5" s="228"/>
      <c r="AR5" s="229" t="s">
        <v>29</v>
      </c>
      <c r="AS5" s="228"/>
      <c r="AT5" s="229" t="s">
        <v>31</v>
      </c>
      <c r="AU5" s="228"/>
      <c r="AV5" s="221" t="s">
        <v>21</v>
      </c>
      <c r="AW5" s="221" t="s">
        <v>22</v>
      </c>
      <c r="AX5" s="221" t="s">
        <v>23</v>
      </c>
      <c r="AY5" s="223" t="s">
        <v>24</v>
      </c>
      <c r="AZ5" s="221" t="s">
        <v>25</v>
      </c>
      <c r="BA5" s="221" t="s">
        <v>26</v>
      </c>
      <c r="BB5" s="221" t="s">
        <v>27</v>
      </c>
      <c r="BC5" s="225" t="s">
        <v>104</v>
      </c>
      <c r="BD5" s="227" t="s">
        <v>28</v>
      </c>
      <c r="BE5" s="228"/>
      <c r="BF5" s="229" t="s">
        <v>29</v>
      </c>
      <c r="BG5" s="228"/>
      <c r="BH5" s="229" t="s">
        <v>31</v>
      </c>
      <c r="BI5" s="228"/>
      <c r="BJ5" s="221" t="s">
        <v>21</v>
      </c>
      <c r="BK5" s="221" t="s">
        <v>22</v>
      </c>
      <c r="BL5" s="221" t="s">
        <v>23</v>
      </c>
      <c r="BM5" s="223" t="s">
        <v>24</v>
      </c>
      <c r="BN5" s="221" t="s">
        <v>25</v>
      </c>
      <c r="BO5" s="221" t="s">
        <v>26</v>
      </c>
      <c r="BP5" s="221" t="s">
        <v>27</v>
      </c>
      <c r="BQ5" s="225" t="s">
        <v>104</v>
      </c>
      <c r="BR5" s="227" t="s">
        <v>28</v>
      </c>
      <c r="BS5" s="228"/>
      <c r="BT5" s="229" t="s">
        <v>29</v>
      </c>
      <c r="BU5" s="228"/>
      <c r="BV5" s="229" t="s">
        <v>31</v>
      </c>
      <c r="BW5" s="228"/>
      <c r="BX5" s="221" t="s">
        <v>21</v>
      </c>
      <c r="BY5" s="221" t="s">
        <v>22</v>
      </c>
      <c r="BZ5" s="221" t="s">
        <v>23</v>
      </c>
      <c r="CA5" s="223" t="s">
        <v>24</v>
      </c>
      <c r="CB5" s="221" t="s">
        <v>25</v>
      </c>
      <c r="CC5" s="221" t="s">
        <v>26</v>
      </c>
      <c r="CD5" s="221" t="s">
        <v>27</v>
      </c>
      <c r="CE5" s="225" t="s">
        <v>104</v>
      </c>
      <c r="CF5" s="227" t="s">
        <v>28</v>
      </c>
      <c r="CG5" s="228"/>
      <c r="CH5" s="229" t="s">
        <v>29</v>
      </c>
      <c r="CI5" s="228"/>
      <c r="CJ5" s="229" t="s">
        <v>31</v>
      </c>
      <c r="CK5" s="228"/>
      <c r="CL5" s="221" t="s">
        <v>21</v>
      </c>
      <c r="CM5" s="221" t="s">
        <v>22</v>
      </c>
      <c r="CN5" s="221" t="s">
        <v>23</v>
      </c>
      <c r="CO5" s="223" t="s">
        <v>24</v>
      </c>
      <c r="CP5" s="221" t="s">
        <v>25</v>
      </c>
      <c r="CQ5" s="221" t="s">
        <v>26</v>
      </c>
      <c r="CR5" s="221" t="s">
        <v>27</v>
      </c>
      <c r="CS5" s="225" t="s">
        <v>104</v>
      </c>
      <c r="CT5" s="227" t="s">
        <v>28</v>
      </c>
      <c r="CU5" s="228"/>
      <c r="CV5" s="229" t="s">
        <v>29</v>
      </c>
      <c r="CW5" s="228"/>
      <c r="CX5" s="229" t="s">
        <v>31</v>
      </c>
      <c r="CY5" s="228"/>
      <c r="CZ5" s="221" t="s">
        <v>21</v>
      </c>
      <c r="DA5" s="221" t="s">
        <v>22</v>
      </c>
      <c r="DB5" s="221" t="s">
        <v>23</v>
      </c>
      <c r="DC5" s="223" t="s">
        <v>24</v>
      </c>
      <c r="DD5" s="221" t="s">
        <v>25</v>
      </c>
      <c r="DE5" s="221" t="s">
        <v>26</v>
      </c>
      <c r="DF5" s="221" t="s">
        <v>27</v>
      </c>
      <c r="DG5" s="225" t="s">
        <v>104</v>
      </c>
      <c r="DH5" s="227" t="s">
        <v>28</v>
      </c>
      <c r="DI5" s="228"/>
      <c r="DJ5" s="229" t="s">
        <v>29</v>
      </c>
      <c r="DK5" s="228"/>
      <c r="DL5" s="229" t="s">
        <v>31</v>
      </c>
      <c r="DM5" s="228"/>
      <c r="DN5" s="221" t="s">
        <v>21</v>
      </c>
      <c r="DO5" s="221" t="s">
        <v>22</v>
      </c>
      <c r="DP5" s="221" t="s">
        <v>23</v>
      </c>
      <c r="DQ5" s="223" t="s">
        <v>24</v>
      </c>
      <c r="DR5" s="221" t="s">
        <v>25</v>
      </c>
      <c r="DS5" s="221" t="s">
        <v>26</v>
      </c>
      <c r="DT5" s="221" t="s">
        <v>27</v>
      </c>
      <c r="DU5" s="225" t="s">
        <v>104</v>
      </c>
      <c r="DV5" s="227" t="s">
        <v>28</v>
      </c>
      <c r="DW5" s="228"/>
      <c r="DX5" s="229" t="s">
        <v>29</v>
      </c>
      <c r="DY5" s="228"/>
      <c r="DZ5" s="229" t="s">
        <v>31</v>
      </c>
      <c r="EA5" s="228"/>
      <c r="ED5" s="11"/>
    </row>
    <row r="6" spans="1:134" ht="21.75" customHeight="1" thickBo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8" t="s">
        <v>105</v>
      </c>
      <c r="O6" s="8" t="s">
        <v>106</v>
      </c>
      <c r="P6" s="8" t="s">
        <v>105</v>
      </c>
      <c r="Q6" s="8" t="s">
        <v>106</v>
      </c>
      <c r="R6" s="8" t="s">
        <v>105</v>
      </c>
      <c r="S6" s="8" t="s">
        <v>106</v>
      </c>
      <c r="T6" s="220"/>
      <c r="U6" s="222"/>
      <c r="V6" s="222"/>
      <c r="W6" s="224"/>
      <c r="X6" s="222"/>
      <c r="Y6" s="222"/>
      <c r="Z6" s="222"/>
      <c r="AA6" s="226"/>
      <c r="AB6" s="1" t="s">
        <v>105</v>
      </c>
      <c r="AC6" s="2" t="s">
        <v>106</v>
      </c>
      <c r="AD6" s="3" t="s">
        <v>105</v>
      </c>
      <c r="AE6" s="3" t="s">
        <v>106</v>
      </c>
      <c r="AF6" s="3" t="s">
        <v>105</v>
      </c>
      <c r="AG6" s="3" t="s">
        <v>106</v>
      </c>
      <c r="AH6" s="222"/>
      <c r="AI6" s="222"/>
      <c r="AJ6" s="222"/>
      <c r="AK6" s="224"/>
      <c r="AL6" s="222"/>
      <c r="AM6" s="222"/>
      <c r="AN6" s="222"/>
      <c r="AO6" s="226"/>
      <c r="AP6" s="1" t="s">
        <v>105</v>
      </c>
      <c r="AQ6" s="2" t="s">
        <v>106</v>
      </c>
      <c r="AR6" s="3" t="s">
        <v>105</v>
      </c>
      <c r="AS6" s="3" t="s">
        <v>106</v>
      </c>
      <c r="AT6" s="3" t="s">
        <v>105</v>
      </c>
      <c r="AU6" s="3" t="s">
        <v>106</v>
      </c>
      <c r="AV6" s="222"/>
      <c r="AW6" s="222"/>
      <c r="AX6" s="222"/>
      <c r="AY6" s="224"/>
      <c r="AZ6" s="222"/>
      <c r="BA6" s="222"/>
      <c r="BB6" s="222"/>
      <c r="BC6" s="226"/>
      <c r="BD6" s="1" t="s">
        <v>105</v>
      </c>
      <c r="BE6" s="2" t="s">
        <v>106</v>
      </c>
      <c r="BF6" s="3" t="s">
        <v>105</v>
      </c>
      <c r="BG6" s="3" t="s">
        <v>106</v>
      </c>
      <c r="BH6" s="3" t="s">
        <v>105</v>
      </c>
      <c r="BI6" s="3" t="s">
        <v>106</v>
      </c>
      <c r="BJ6" s="222"/>
      <c r="BK6" s="222"/>
      <c r="BL6" s="222"/>
      <c r="BM6" s="224"/>
      <c r="BN6" s="222"/>
      <c r="BO6" s="222"/>
      <c r="BP6" s="222"/>
      <c r="BQ6" s="226"/>
      <c r="BR6" s="1" t="s">
        <v>105</v>
      </c>
      <c r="BS6" s="2" t="s">
        <v>106</v>
      </c>
      <c r="BT6" s="3" t="s">
        <v>105</v>
      </c>
      <c r="BU6" s="3" t="s">
        <v>106</v>
      </c>
      <c r="BV6" s="3" t="s">
        <v>105</v>
      </c>
      <c r="BW6" s="3" t="s">
        <v>106</v>
      </c>
      <c r="BX6" s="222"/>
      <c r="BY6" s="222"/>
      <c r="BZ6" s="222"/>
      <c r="CA6" s="224"/>
      <c r="CB6" s="222"/>
      <c r="CC6" s="222"/>
      <c r="CD6" s="222"/>
      <c r="CE6" s="226"/>
      <c r="CF6" s="1" t="s">
        <v>105</v>
      </c>
      <c r="CG6" s="2" t="s">
        <v>106</v>
      </c>
      <c r="CH6" s="3" t="s">
        <v>105</v>
      </c>
      <c r="CI6" s="3" t="s">
        <v>106</v>
      </c>
      <c r="CJ6" s="3" t="s">
        <v>105</v>
      </c>
      <c r="CK6" s="3" t="s">
        <v>106</v>
      </c>
      <c r="CL6" s="222"/>
      <c r="CM6" s="222"/>
      <c r="CN6" s="222"/>
      <c r="CO6" s="224"/>
      <c r="CP6" s="222"/>
      <c r="CQ6" s="222"/>
      <c r="CR6" s="222"/>
      <c r="CS6" s="226"/>
      <c r="CT6" s="1" t="s">
        <v>105</v>
      </c>
      <c r="CU6" s="2" t="s">
        <v>106</v>
      </c>
      <c r="CV6" s="3" t="s">
        <v>105</v>
      </c>
      <c r="CW6" s="3" t="s">
        <v>106</v>
      </c>
      <c r="CX6" s="3" t="s">
        <v>105</v>
      </c>
      <c r="CY6" s="3" t="s">
        <v>106</v>
      </c>
      <c r="CZ6" s="222"/>
      <c r="DA6" s="222"/>
      <c r="DB6" s="222"/>
      <c r="DC6" s="224"/>
      <c r="DD6" s="222"/>
      <c r="DE6" s="222"/>
      <c r="DF6" s="222"/>
      <c r="DG6" s="226"/>
      <c r="DH6" s="1" t="s">
        <v>105</v>
      </c>
      <c r="DI6" s="2" t="s">
        <v>106</v>
      </c>
      <c r="DJ6" s="3" t="s">
        <v>105</v>
      </c>
      <c r="DK6" s="3" t="s">
        <v>106</v>
      </c>
      <c r="DL6" s="3" t="s">
        <v>105</v>
      </c>
      <c r="DM6" s="3" t="s">
        <v>106</v>
      </c>
      <c r="DN6" s="222"/>
      <c r="DO6" s="222"/>
      <c r="DP6" s="222"/>
      <c r="DQ6" s="224"/>
      <c r="DR6" s="222"/>
      <c r="DS6" s="222"/>
      <c r="DT6" s="222"/>
      <c r="DU6" s="226"/>
      <c r="DV6" s="1" t="s">
        <v>105</v>
      </c>
      <c r="DW6" s="2" t="s">
        <v>106</v>
      </c>
      <c r="DX6" s="3" t="s">
        <v>105</v>
      </c>
      <c r="DY6" s="3" t="s">
        <v>106</v>
      </c>
      <c r="DZ6" s="3" t="s">
        <v>105</v>
      </c>
      <c r="EA6" s="3" t="s">
        <v>106</v>
      </c>
    </row>
    <row r="7" spans="1:134" ht="25.5" customHeight="1" thickBot="1">
      <c r="A7" s="235" t="s">
        <v>107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9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</row>
    <row r="8" spans="1:134" s="65" customFormat="1" ht="39.75" customHeight="1">
      <c r="A8" s="77"/>
      <c r="B8" s="122" t="s">
        <v>72</v>
      </c>
      <c r="C8" s="123" t="s">
        <v>69</v>
      </c>
      <c r="D8" s="123" t="s">
        <v>37</v>
      </c>
      <c r="E8" s="155" t="s">
        <v>77</v>
      </c>
      <c r="F8" s="197">
        <v>5000000000</v>
      </c>
      <c r="G8" s="198">
        <v>2200000000</v>
      </c>
      <c r="H8" s="198">
        <v>3350000000</v>
      </c>
      <c r="I8" s="120">
        <f>+F8+G8-H8</f>
        <v>3850000000</v>
      </c>
      <c r="J8" s="198">
        <v>0</v>
      </c>
      <c r="K8" s="120">
        <f t="shared" ref="K8:K17" si="0">+I8-J8</f>
        <v>3850000000</v>
      </c>
      <c r="L8" s="198">
        <v>-23208815.07</v>
      </c>
      <c r="M8" s="120">
        <f>+K8-L8</f>
        <v>3873208815.0700002</v>
      </c>
      <c r="N8" s="198">
        <v>518165326</v>
      </c>
      <c r="O8" s="121">
        <f t="shared" ref="O8:O21" si="1">+N8/K8</f>
        <v>0.13458839636363637</v>
      </c>
      <c r="P8" s="198">
        <v>911192829.79999995</v>
      </c>
      <c r="Q8" s="121">
        <f t="shared" ref="Q8:Q21" si="2">+P8/K8</f>
        <v>0.23667346228571429</v>
      </c>
      <c r="R8" s="198">
        <v>911192829.79999995</v>
      </c>
      <c r="S8" s="138">
        <f t="shared" ref="S8:S21" si="3">+R8/K8</f>
        <v>0.23667346228571429</v>
      </c>
      <c r="EB8" s="66"/>
    </row>
    <row r="9" spans="1:134" s="65" customFormat="1" ht="22.5">
      <c r="A9" s="78"/>
      <c r="B9" s="136" t="s">
        <v>78</v>
      </c>
      <c r="C9" s="137" t="s">
        <v>69</v>
      </c>
      <c r="D9" s="137" t="s">
        <v>37</v>
      </c>
      <c r="E9" s="174" t="s">
        <v>80</v>
      </c>
      <c r="F9" s="214">
        <v>17000000000</v>
      </c>
      <c r="G9" s="214">
        <v>4963201642</v>
      </c>
      <c r="H9" s="214">
        <v>6705295826</v>
      </c>
      <c r="I9" s="175">
        <f t="shared" ref="I9:I17" si="4">+F9+G9-H9</f>
        <v>15257905816</v>
      </c>
      <c r="J9" s="214">
        <v>0</v>
      </c>
      <c r="K9" s="175">
        <f t="shared" si="0"/>
        <v>15257905816</v>
      </c>
      <c r="L9" s="214">
        <v>769798542</v>
      </c>
      <c r="M9" s="175">
        <f t="shared" ref="M9:M17" si="5">+K9-L9</f>
        <v>14488107274</v>
      </c>
      <c r="N9" s="214">
        <v>2103623607</v>
      </c>
      <c r="O9" s="176">
        <f t="shared" si="1"/>
        <v>0.13787105729765767</v>
      </c>
      <c r="P9" s="214">
        <v>1568335376</v>
      </c>
      <c r="Q9" s="176">
        <f t="shared" si="2"/>
        <v>0.10278837704944974</v>
      </c>
      <c r="R9" s="214">
        <v>1567442671</v>
      </c>
      <c r="S9" s="176">
        <f t="shared" si="3"/>
        <v>0.10272986934788404</v>
      </c>
      <c r="EB9" s="66"/>
    </row>
    <row r="10" spans="1:134" s="65" customFormat="1" ht="45">
      <c r="A10" s="79"/>
      <c r="B10" s="122" t="s">
        <v>81</v>
      </c>
      <c r="C10" s="123" t="s">
        <v>69</v>
      </c>
      <c r="D10" s="123" t="s">
        <v>37</v>
      </c>
      <c r="E10" s="155" t="s">
        <v>83</v>
      </c>
      <c r="F10" s="197">
        <v>6500000000</v>
      </c>
      <c r="G10" s="198">
        <v>0</v>
      </c>
      <c r="H10" s="198">
        <v>3900000000</v>
      </c>
      <c r="I10" s="120">
        <f t="shared" si="4"/>
        <v>2600000000</v>
      </c>
      <c r="J10" s="198">
        <v>0</v>
      </c>
      <c r="K10" s="120">
        <f t="shared" si="0"/>
        <v>2600000000</v>
      </c>
      <c r="L10" s="198">
        <v>0</v>
      </c>
      <c r="M10" s="120">
        <f t="shared" si="5"/>
        <v>2600000000</v>
      </c>
      <c r="N10" s="198">
        <v>0</v>
      </c>
      <c r="O10" s="121">
        <f t="shared" si="1"/>
        <v>0</v>
      </c>
      <c r="P10" s="198">
        <v>459430913</v>
      </c>
      <c r="Q10" s="121">
        <f t="shared" si="2"/>
        <v>0.1767041973076923</v>
      </c>
      <c r="R10" s="198">
        <v>459430913</v>
      </c>
      <c r="S10" s="121">
        <f t="shared" si="3"/>
        <v>0.1767041973076923</v>
      </c>
      <c r="EB10" s="66"/>
    </row>
    <row r="11" spans="1:134" s="65" customFormat="1" ht="33.75">
      <c r="A11" s="78"/>
      <c r="B11" s="136" t="s">
        <v>84</v>
      </c>
      <c r="C11" s="137" t="s">
        <v>86</v>
      </c>
      <c r="D11" s="137" t="s">
        <v>70</v>
      </c>
      <c r="E11" s="174" t="s">
        <v>87</v>
      </c>
      <c r="F11" s="214"/>
      <c r="G11" s="214"/>
      <c r="H11" s="214"/>
      <c r="I11" s="175">
        <f t="shared" si="4"/>
        <v>0</v>
      </c>
      <c r="J11" s="214"/>
      <c r="K11" s="175">
        <f t="shared" si="0"/>
        <v>0</v>
      </c>
      <c r="L11" s="214"/>
      <c r="M11" s="175">
        <f t="shared" si="5"/>
        <v>0</v>
      </c>
      <c r="N11" s="214"/>
      <c r="O11" s="176">
        <v>0</v>
      </c>
      <c r="P11" s="214"/>
      <c r="Q11" s="176">
        <v>0</v>
      </c>
      <c r="R11" s="214"/>
      <c r="S11" s="176">
        <v>0</v>
      </c>
      <c r="EB11" s="66"/>
    </row>
    <row r="12" spans="1:134" s="65" customFormat="1" ht="33.75">
      <c r="A12" s="79"/>
      <c r="B12" s="122" t="s">
        <v>88</v>
      </c>
      <c r="C12" s="123" t="s">
        <v>69</v>
      </c>
      <c r="D12" s="123" t="s">
        <v>37</v>
      </c>
      <c r="E12" s="155" t="s">
        <v>89</v>
      </c>
      <c r="F12" s="197">
        <v>149454972320</v>
      </c>
      <c r="G12" s="198">
        <v>9328090000</v>
      </c>
      <c r="H12" s="198">
        <v>37644181403</v>
      </c>
      <c r="I12" s="120">
        <f t="shared" si="4"/>
        <v>121138880917</v>
      </c>
      <c r="J12" s="198">
        <v>0</v>
      </c>
      <c r="K12" s="120">
        <f t="shared" si="0"/>
        <v>121138880917</v>
      </c>
      <c r="L12" s="198">
        <v>0</v>
      </c>
      <c r="M12" s="120">
        <f t="shared" si="5"/>
        <v>121138880917</v>
      </c>
      <c r="N12" s="198">
        <v>7722181404</v>
      </c>
      <c r="O12" s="121">
        <f t="shared" si="1"/>
        <v>6.3746514294539008E-2</v>
      </c>
      <c r="P12" s="198">
        <v>55842295071</v>
      </c>
      <c r="Q12" s="121">
        <f t="shared" si="2"/>
        <v>0.46097747187594651</v>
      </c>
      <c r="R12" s="198">
        <v>55842295071</v>
      </c>
      <c r="S12" s="121">
        <f t="shared" si="3"/>
        <v>0.46097747187594651</v>
      </c>
      <c r="EB12" s="66"/>
    </row>
    <row r="13" spans="1:134" s="65" customFormat="1" ht="45">
      <c r="A13" s="78"/>
      <c r="B13" s="136" t="s">
        <v>90</v>
      </c>
      <c r="C13" s="137" t="s">
        <v>69</v>
      </c>
      <c r="D13" s="137" t="s">
        <v>37</v>
      </c>
      <c r="E13" s="174" t="s">
        <v>91</v>
      </c>
      <c r="F13" s="214">
        <v>95999998231</v>
      </c>
      <c r="G13" s="214">
        <v>2500001769</v>
      </c>
      <c r="H13" s="214">
        <v>80500000000</v>
      </c>
      <c r="I13" s="175">
        <f t="shared" si="4"/>
        <v>18000000000</v>
      </c>
      <c r="J13" s="214">
        <v>0</v>
      </c>
      <c r="K13" s="175">
        <f t="shared" si="0"/>
        <v>18000000000</v>
      </c>
      <c r="L13" s="214">
        <v>0</v>
      </c>
      <c r="M13" s="175">
        <f t="shared" si="5"/>
        <v>18000000000</v>
      </c>
      <c r="N13" s="214">
        <v>3571925895</v>
      </c>
      <c r="O13" s="176">
        <f t="shared" si="1"/>
        <v>0.19844032750000001</v>
      </c>
      <c r="P13" s="214">
        <v>7430829964</v>
      </c>
      <c r="Q13" s="176">
        <f t="shared" si="2"/>
        <v>0.41282388688888888</v>
      </c>
      <c r="R13" s="214">
        <v>7430829964</v>
      </c>
      <c r="S13" s="176">
        <f t="shared" si="3"/>
        <v>0.41282388688888888</v>
      </c>
      <c r="EB13" s="66"/>
    </row>
    <row r="14" spans="1:134" s="65" customFormat="1" ht="45">
      <c r="A14" s="79"/>
      <c r="B14" s="122" t="s">
        <v>92</v>
      </c>
      <c r="C14" s="123" t="s">
        <v>69</v>
      </c>
      <c r="D14" s="123" t="s">
        <v>37</v>
      </c>
      <c r="E14" s="155" t="s">
        <v>95</v>
      </c>
      <c r="F14" s="197">
        <v>21713007810</v>
      </c>
      <c r="G14" s="198">
        <v>0</v>
      </c>
      <c r="H14" s="198">
        <v>4000000000</v>
      </c>
      <c r="I14" s="120">
        <f t="shared" si="4"/>
        <v>17713007810</v>
      </c>
      <c r="J14" s="198">
        <v>0</v>
      </c>
      <c r="K14" s="120">
        <f t="shared" si="0"/>
        <v>17713007810</v>
      </c>
      <c r="L14" s="198">
        <v>-2019391994</v>
      </c>
      <c r="M14" s="120">
        <f t="shared" si="5"/>
        <v>19732399804</v>
      </c>
      <c r="N14" s="198">
        <v>-1460281212</v>
      </c>
      <c r="O14" s="121">
        <f t="shared" si="1"/>
        <v>-8.2441176996240484E-2</v>
      </c>
      <c r="P14" s="198">
        <v>7892486879.0500002</v>
      </c>
      <c r="Q14" s="121">
        <f t="shared" si="2"/>
        <v>0.44557575786729131</v>
      </c>
      <c r="R14" s="198">
        <v>7892486879.0500002</v>
      </c>
      <c r="S14" s="121">
        <f t="shared" si="3"/>
        <v>0.44557575786729131</v>
      </c>
    </row>
    <row r="15" spans="1:134" s="65" customFormat="1" ht="45">
      <c r="A15" s="78"/>
      <c r="B15" s="136" t="s">
        <v>96</v>
      </c>
      <c r="C15" s="137" t="s">
        <v>69</v>
      </c>
      <c r="D15" s="137" t="s">
        <v>37</v>
      </c>
      <c r="E15" s="174" t="s">
        <v>97</v>
      </c>
      <c r="F15" s="214">
        <v>3029238859</v>
      </c>
      <c r="G15" s="214">
        <v>253111617</v>
      </c>
      <c r="H15" s="214">
        <v>1282350476</v>
      </c>
      <c r="I15" s="175">
        <f t="shared" si="4"/>
        <v>2000000000</v>
      </c>
      <c r="J15" s="214">
        <v>0</v>
      </c>
      <c r="K15" s="175">
        <f t="shared" si="0"/>
        <v>2000000000</v>
      </c>
      <c r="L15" s="214">
        <v>0</v>
      </c>
      <c r="M15" s="175">
        <f t="shared" si="5"/>
        <v>2000000000</v>
      </c>
      <c r="N15" s="214">
        <v>0</v>
      </c>
      <c r="O15" s="176">
        <f t="shared" si="1"/>
        <v>0</v>
      </c>
      <c r="P15" s="214">
        <v>851968527</v>
      </c>
      <c r="Q15" s="176">
        <f t="shared" si="2"/>
        <v>0.42598426350000002</v>
      </c>
      <c r="R15" s="214">
        <v>851968527</v>
      </c>
      <c r="S15" s="176">
        <f t="shared" si="3"/>
        <v>0.42598426350000002</v>
      </c>
    </row>
    <row r="16" spans="1:134" s="65" customFormat="1" ht="45">
      <c r="A16" s="79"/>
      <c r="B16" s="122" t="s">
        <v>98</v>
      </c>
      <c r="C16" s="123" t="s">
        <v>69</v>
      </c>
      <c r="D16" s="123" t="s">
        <v>37</v>
      </c>
      <c r="E16" s="155" t="s">
        <v>100</v>
      </c>
      <c r="F16" s="197">
        <v>15522123000</v>
      </c>
      <c r="G16" s="198">
        <v>0</v>
      </c>
      <c r="H16" s="198">
        <v>6208849200</v>
      </c>
      <c r="I16" s="120">
        <f t="shared" si="4"/>
        <v>9313273800</v>
      </c>
      <c r="J16" s="198">
        <v>0</v>
      </c>
      <c r="K16" s="120">
        <f t="shared" si="0"/>
        <v>9313273800</v>
      </c>
      <c r="L16" s="198">
        <v>0</v>
      </c>
      <c r="M16" s="120">
        <f t="shared" si="5"/>
        <v>9313273800</v>
      </c>
      <c r="N16" s="198">
        <v>0</v>
      </c>
      <c r="O16" s="121">
        <f t="shared" si="1"/>
        <v>0</v>
      </c>
      <c r="P16" s="198">
        <v>920671186</v>
      </c>
      <c r="Q16" s="121">
        <f t="shared" si="2"/>
        <v>9.8855805785501544E-2</v>
      </c>
      <c r="R16" s="198">
        <v>920671186</v>
      </c>
      <c r="S16" s="121">
        <f t="shared" si="3"/>
        <v>9.8855805785501544E-2</v>
      </c>
    </row>
    <row r="17" spans="1:132" s="65" customFormat="1" ht="33.75">
      <c r="A17" s="78"/>
      <c r="B17" s="136" t="s">
        <v>101</v>
      </c>
      <c r="C17" s="137" t="s">
        <v>69</v>
      </c>
      <c r="D17" s="137" t="s">
        <v>37</v>
      </c>
      <c r="E17" s="174" t="s">
        <v>102</v>
      </c>
      <c r="F17" s="214">
        <v>10000000000</v>
      </c>
      <c r="G17" s="214">
        <v>0</v>
      </c>
      <c r="H17" s="214">
        <v>4000000000</v>
      </c>
      <c r="I17" s="175">
        <f t="shared" si="4"/>
        <v>6000000000</v>
      </c>
      <c r="J17" s="214">
        <v>0</v>
      </c>
      <c r="K17" s="175">
        <f t="shared" si="0"/>
        <v>6000000000</v>
      </c>
      <c r="L17" s="214">
        <v>0</v>
      </c>
      <c r="M17" s="175">
        <f t="shared" si="5"/>
        <v>6000000000</v>
      </c>
      <c r="N17" s="214">
        <v>0</v>
      </c>
      <c r="O17" s="176">
        <f t="shared" si="1"/>
        <v>0</v>
      </c>
      <c r="P17" s="214">
        <v>155327116</v>
      </c>
      <c r="Q17" s="176">
        <f t="shared" si="2"/>
        <v>2.5887852666666666E-2</v>
      </c>
      <c r="R17" s="214">
        <v>155327116</v>
      </c>
      <c r="S17" s="176">
        <f t="shared" si="3"/>
        <v>2.5887852666666666E-2</v>
      </c>
      <c r="EB17" s="66"/>
    </row>
    <row r="18" spans="1:132" s="65" customFormat="1" ht="25.5" hidden="1" customHeight="1">
      <c r="B18" s="124"/>
      <c r="C18" s="125"/>
      <c r="D18" s="125"/>
      <c r="E18" s="74"/>
      <c r="F18" s="126"/>
      <c r="G18" s="126"/>
      <c r="H18" s="163"/>
      <c r="I18" s="170"/>
      <c r="J18" s="127"/>
      <c r="K18" s="75"/>
      <c r="L18" s="127"/>
      <c r="M18" s="75"/>
      <c r="N18" s="126"/>
      <c r="O18" s="76"/>
      <c r="P18" s="127"/>
      <c r="Q18" s="76"/>
      <c r="R18" s="152">
        <v>808275421</v>
      </c>
      <c r="S18" s="76"/>
    </row>
    <row r="19" spans="1:132" s="65" customFormat="1" ht="18" hidden="1" customHeight="1">
      <c r="B19" s="124"/>
      <c r="C19" s="125"/>
      <c r="D19" s="125"/>
      <c r="E19" s="74"/>
      <c r="F19" s="126"/>
      <c r="G19" s="126"/>
      <c r="H19" s="152"/>
      <c r="I19" s="152"/>
      <c r="J19" s="127"/>
      <c r="K19" s="75"/>
      <c r="L19" s="127"/>
      <c r="M19" s="75"/>
      <c r="N19" s="126"/>
      <c r="O19" s="76"/>
      <c r="P19" s="127"/>
      <c r="Q19" s="76"/>
      <c r="R19" s="127"/>
      <c r="S19" s="76"/>
    </row>
    <row r="20" spans="1:132" s="65" customFormat="1" ht="26.25" customHeight="1" thickBot="1">
      <c r="B20" s="124"/>
      <c r="C20" s="125"/>
      <c r="D20" s="125"/>
      <c r="E20" s="74"/>
      <c r="F20" s="126"/>
      <c r="G20" s="126"/>
      <c r="H20" s="126"/>
      <c r="I20" s="75"/>
      <c r="J20" s="127"/>
      <c r="K20" s="75"/>
      <c r="L20" s="127"/>
      <c r="M20" s="75"/>
      <c r="N20" s="126"/>
      <c r="O20" s="76"/>
      <c r="P20" s="127"/>
      <c r="Q20" s="76"/>
      <c r="R20" s="127"/>
      <c r="S20" s="76"/>
    </row>
    <row r="21" spans="1:132" s="204" customFormat="1" ht="33" customHeight="1" thickBot="1">
      <c r="A21" s="242" t="s">
        <v>109</v>
      </c>
      <c r="B21" s="242"/>
      <c r="C21" s="242"/>
      <c r="D21" s="242"/>
      <c r="E21" s="242"/>
      <c r="F21" s="199">
        <f>SUM(F8:F17)</f>
        <v>324219340220</v>
      </c>
      <c r="G21" s="200">
        <f>SUM(G8:G17)</f>
        <v>19244405028</v>
      </c>
      <c r="H21" s="200">
        <f>SUM(H8:H17)</f>
        <v>147590676905</v>
      </c>
      <c r="I21" s="200">
        <f t="shared" ref="I21" si="6">+F21+G21-H21</f>
        <v>195873068343</v>
      </c>
      <c r="J21" s="200">
        <f>SUM(J8:J17)</f>
        <v>0</v>
      </c>
      <c r="K21" s="201">
        <f>SUM(K8:K17)</f>
        <v>195873068343</v>
      </c>
      <c r="L21" s="260">
        <f>SUM(L8:L17)</f>
        <v>-1272802267.0700002</v>
      </c>
      <c r="M21" s="200">
        <f>SUM(M8:M17)</f>
        <v>197145870610.07001</v>
      </c>
      <c r="N21" s="199">
        <f>SUM(N8:N17)</f>
        <v>12455615020</v>
      </c>
      <c r="O21" s="202">
        <f t="shared" si="1"/>
        <v>6.3590237929946281E-2</v>
      </c>
      <c r="P21" s="200">
        <f>SUM(P8:P17)</f>
        <v>76032537861.850006</v>
      </c>
      <c r="Q21" s="202">
        <f t="shared" si="2"/>
        <v>0.38817249612237065</v>
      </c>
      <c r="R21" s="200">
        <f>SUM(R8:R17)</f>
        <v>76031645156.850006</v>
      </c>
      <c r="S21" s="203">
        <f t="shared" si="3"/>
        <v>0.38816793855349424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</row>
    <row r="22" spans="1:132" ht="19.5" customHeight="1">
      <c r="D22" s="6"/>
      <c r="E22" s="7"/>
      <c r="F22" s="164"/>
      <c r="G22" s="165"/>
      <c r="H22" s="165"/>
      <c r="I22" s="166"/>
      <c r="J22" s="164"/>
      <c r="K22" s="167"/>
      <c r="L22" s="168"/>
      <c r="M22" s="169"/>
      <c r="N22" s="168"/>
      <c r="O22" s="169"/>
      <c r="P22" s="168"/>
      <c r="Q22" s="167"/>
      <c r="R22" s="168"/>
    </row>
    <row r="23" spans="1:132" ht="21.75" hidden="1" customHeight="1">
      <c r="D23" s="6"/>
      <c r="E23" s="7"/>
      <c r="F23" s="6"/>
      <c r="G23" s="6"/>
      <c r="H23" s="6"/>
      <c r="I23" s="6"/>
      <c r="J23" s="6"/>
      <c r="K23" s="6"/>
      <c r="L23" s="6"/>
      <c r="M23" s="6"/>
      <c r="N23" s="154"/>
      <c r="O23" s="6"/>
      <c r="P23" s="6"/>
      <c r="Q23" s="6"/>
      <c r="R23" s="6"/>
    </row>
    <row r="24" spans="1:132" ht="27.75" hidden="1" customHeight="1">
      <c r="D24" s="6"/>
      <c r="E24" s="7"/>
      <c r="F24" s="6"/>
      <c r="G24" s="6"/>
      <c r="H24" s="6"/>
      <c r="I24" s="6"/>
      <c r="J24" s="6"/>
      <c r="K24" s="6"/>
      <c r="L24" s="6"/>
      <c r="M24" s="6"/>
      <c r="N24" s="154"/>
      <c r="O24" s="6"/>
      <c r="P24" s="6"/>
      <c r="Q24" s="6"/>
      <c r="R24" s="6"/>
    </row>
    <row r="25" spans="1:132" ht="33.75" hidden="1" customHeight="1">
      <c r="D25" s="6"/>
      <c r="E25" s="7"/>
      <c r="F25" s="6"/>
      <c r="G25" s="6"/>
      <c r="H25" s="6"/>
      <c r="I25" s="6"/>
      <c r="J25" s="6"/>
      <c r="K25" s="6"/>
      <c r="L25" s="6"/>
      <c r="M25" s="6"/>
      <c r="N25" s="154"/>
      <c r="O25" s="6"/>
      <c r="P25" s="6"/>
      <c r="Q25" s="6"/>
      <c r="R25" s="6"/>
    </row>
    <row r="26" spans="1:132" ht="34.5" customHeight="1">
      <c r="D26" s="6"/>
      <c r="E26" s="7"/>
      <c r="F26" s="68"/>
      <c r="G26" s="6"/>
      <c r="H26" s="6"/>
      <c r="I26" s="68"/>
      <c r="J26" s="68"/>
      <c r="K26" s="68"/>
      <c r="L26" s="68"/>
      <c r="M26" s="68"/>
      <c r="N26" s="154"/>
      <c r="O26" s="68"/>
      <c r="P26" s="68"/>
      <c r="Q26" s="68"/>
      <c r="R26" s="68"/>
    </row>
    <row r="27" spans="1:132" ht="21" customHeight="1" thickBot="1">
      <c r="A27" s="236" t="s">
        <v>108</v>
      </c>
      <c r="B27" s="236"/>
      <c r="C27" s="236"/>
      <c r="D27" s="236"/>
      <c r="E27" s="236"/>
      <c r="F27" s="237"/>
      <c r="G27" s="237"/>
      <c r="H27" s="237"/>
      <c r="I27" s="237"/>
      <c r="J27" s="237"/>
      <c r="K27" s="236"/>
      <c r="L27" s="236"/>
      <c r="M27" s="236"/>
      <c r="N27" s="236"/>
      <c r="O27" s="236"/>
      <c r="P27" s="236"/>
      <c r="Q27" s="236"/>
      <c r="R27" s="236"/>
      <c r="S27" s="10"/>
    </row>
    <row r="28" spans="1:132" s="65" customFormat="1" ht="17.25" customHeight="1">
      <c r="A28" s="119"/>
      <c r="B28" s="122" t="s">
        <v>32</v>
      </c>
      <c r="C28" s="123" t="s">
        <v>36</v>
      </c>
      <c r="D28" s="123" t="s">
        <v>37</v>
      </c>
      <c r="E28" s="155" t="s">
        <v>38</v>
      </c>
      <c r="F28" s="197">
        <v>8111968496</v>
      </c>
      <c r="G28" s="198">
        <v>1274131178</v>
      </c>
      <c r="H28" s="198">
        <v>143981833</v>
      </c>
      <c r="I28" s="120">
        <f>+F28+G28-H28</f>
        <v>9242117841</v>
      </c>
      <c r="J28" s="198">
        <v>0</v>
      </c>
      <c r="K28" s="120">
        <f t="shared" ref="K28:K39" si="7">+I28-J28</f>
        <v>9242117841</v>
      </c>
      <c r="L28" s="198">
        <v>-175203781</v>
      </c>
      <c r="M28" s="120">
        <f>+K28-L28</f>
        <v>9417321622</v>
      </c>
      <c r="N28" s="198">
        <v>743341673</v>
      </c>
      <c r="O28" s="121">
        <f t="shared" ref="O28:O40" si="8">+N28/K28</f>
        <v>8.0429798211658618E-2</v>
      </c>
      <c r="P28" s="198">
        <v>743341673</v>
      </c>
      <c r="Q28" s="121">
        <f t="shared" ref="Q28:Q40" si="9">+P28/K28</f>
        <v>8.0429798211658618E-2</v>
      </c>
      <c r="R28" s="198">
        <v>743341673</v>
      </c>
      <c r="S28" s="138">
        <f t="shared" ref="S28:S40" si="10">+R28/K28</f>
        <v>8.0429798211658618E-2</v>
      </c>
      <c r="EB28" s="66"/>
    </row>
    <row r="29" spans="1:132" s="65" customFormat="1" ht="17.25" customHeight="1">
      <c r="A29" s="118"/>
      <c r="B29" s="136" t="s">
        <v>39</v>
      </c>
      <c r="C29" s="137" t="s">
        <v>36</v>
      </c>
      <c r="D29" s="137" t="s">
        <v>37</v>
      </c>
      <c r="E29" s="174" t="s">
        <v>41</v>
      </c>
      <c r="F29" s="214">
        <v>2824320000</v>
      </c>
      <c r="G29" s="214">
        <v>481195078</v>
      </c>
      <c r="H29" s="214">
        <v>0</v>
      </c>
      <c r="I29" s="175">
        <f t="shared" ref="I29:I39" si="11">+F29+G29-H29</f>
        <v>3305515078</v>
      </c>
      <c r="J29" s="214">
        <v>0</v>
      </c>
      <c r="K29" s="175">
        <f t="shared" si="7"/>
        <v>3305515078</v>
      </c>
      <c r="L29" s="214">
        <v>-61227212</v>
      </c>
      <c r="M29" s="175">
        <f t="shared" ref="M29:M43" si="12">+K29-L29</f>
        <v>3366742290</v>
      </c>
      <c r="N29" s="214">
        <v>642453188</v>
      </c>
      <c r="O29" s="176">
        <f t="shared" si="8"/>
        <v>0.19435796625944177</v>
      </c>
      <c r="P29" s="214">
        <v>642453188</v>
      </c>
      <c r="Q29" s="176">
        <f t="shared" si="9"/>
        <v>0.19435796625944177</v>
      </c>
      <c r="R29" s="214">
        <v>642453188</v>
      </c>
      <c r="S29" s="176">
        <f t="shared" si="10"/>
        <v>0.19435796625944177</v>
      </c>
      <c r="EB29" s="66"/>
    </row>
    <row r="30" spans="1:132" s="65" customFormat="1" ht="17.25" customHeight="1">
      <c r="A30" s="119"/>
      <c r="B30" s="122" t="s">
        <v>42</v>
      </c>
      <c r="C30" s="123" t="s">
        <v>36</v>
      </c>
      <c r="D30" s="123" t="s">
        <v>37</v>
      </c>
      <c r="E30" s="155" t="s">
        <v>44</v>
      </c>
      <c r="F30" s="197">
        <v>1225290000</v>
      </c>
      <c r="G30" s="198">
        <v>680264278</v>
      </c>
      <c r="H30" s="198">
        <v>366897197</v>
      </c>
      <c r="I30" s="120">
        <f t="shared" si="11"/>
        <v>1538657081</v>
      </c>
      <c r="J30" s="198">
        <v>0</v>
      </c>
      <c r="K30" s="120">
        <f t="shared" si="7"/>
        <v>1538657081</v>
      </c>
      <c r="L30" s="198">
        <v>-46569589</v>
      </c>
      <c r="M30" s="120">
        <f t="shared" si="12"/>
        <v>1585226670</v>
      </c>
      <c r="N30" s="198">
        <v>431293787</v>
      </c>
      <c r="O30" s="121">
        <f t="shared" si="8"/>
        <v>0.28030533399923957</v>
      </c>
      <c r="P30" s="198">
        <v>431293787</v>
      </c>
      <c r="Q30" s="121">
        <f t="shared" si="9"/>
        <v>0.28030533399923957</v>
      </c>
      <c r="R30" s="198">
        <v>431293787</v>
      </c>
      <c r="S30" s="121">
        <f t="shared" si="10"/>
        <v>0.28030533399923957</v>
      </c>
      <c r="EB30" s="66"/>
    </row>
    <row r="31" spans="1:132" s="65" customFormat="1" ht="21.75" customHeight="1">
      <c r="A31" s="118"/>
      <c r="B31" s="136" t="s">
        <v>45</v>
      </c>
      <c r="C31" s="137" t="s">
        <v>36</v>
      </c>
      <c r="D31" s="137" t="s">
        <v>37</v>
      </c>
      <c r="E31" s="174" t="s">
        <v>46</v>
      </c>
      <c r="F31" s="214">
        <v>10037679065</v>
      </c>
      <c r="G31" s="214">
        <v>1294788958.9100001</v>
      </c>
      <c r="H31" s="214">
        <v>3154976282.9099998</v>
      </c>
      <c r="I31" s="175">
        <f t="shared" si="11"/>
        <v>8177491741</v>
      </c>
      <c r="J31" s="214">
        <v>0</v>
      </c>
      <c r="K31" s="175">
        <f t="shared" si="7"/>
        <v>8177491741</v>
      </c>
      <c r="L31" s="214">
        <v>-215640473.09</v>
      </c>
      <c r="M31" s="175">
        <f t="shared" si="12"/>
        <v>8393132214.0900002</v>
      </c>
      <c r="N31" s="214">
        <v>406680398.89999998</v>
      </c>
      <c r="O31" s="176">
        <f t="shared" si="8"/>
        <v>4.9731679563918253E-2</v>
      </c>
      <c r="P31" s="214">
        <v>1050859466.17</v>
      </c>
      <c r="Q31" s="176">
        <f t="shared" si="9"/>
        <v>0.12850633170330705</v>
      </c>
      <c r="R31" s="214">
        <v>1050604384.17</v>
      </c>
      <c r="S31" s="176">
        <f t="shared" si="10"/>
        <v>0.1284751385198617</v>
      </c>
      <c r="EB31" s="66"/>
    </row>
    <row r="32" spans="1:132" s="65" customFormat="1" ht="23.25" customHeight="1">
      <c r="A32" s="119"/>
      <c r="B32" s="122" t="s">
        <v>47</v>
      </c>
      <c r="C32" s="123" t="s">
        <v>36</v>
      </c>
      <c r="D32" s="123" t="s">
        <v>37</v>
      </c>
      <c r="E32" s="155" t="s">
        <v>48</v>
      </c>
      <c r="F32" s="197"/>
      <c r="G32" s="198"/>
      <c r="H32" s="198"/>
      <c r="I32" s="120">
        <f t="shared" si="11"/>
        <v>0</v>
      </c>
      <c r="J32" s="198"/>
      <c r="K32" s="120">
        <f t="shared" si="7"/>
        <v>0</v>
      </c>
      <c r="L32" s="198"/>
      <c r="M32" s="120">
        <f t="shared" si="12"/>
        <v>0</v>
      </c>
      <c r="N32" s="198"/>
      <c r="O32" s="121">
        <v>0</v>
      </c>
      <c r="P32" s="198"/>
      <c r="Q32" s="121">
        <v>0</v>
      </c>
      <c r="R32" s="198"/>
      <c r="S32" s="121">
        <v>0</v>
      </c>
      <c r="EB32" s="66"/>
    </row>
    <row r="33" spans="1:133" s="65" customFormat="1" ht="21.75" customHeight="1">
      <c r="A33" s="118"/>
      <c r="B33" s="136" t="s">
        <v>49</v>
      </c>
      <c r="C33" s="137" t="s">
        <v>36</v>
      </c>
      <c r="D33" s="137" t="s">
        <v>37</v>
      </c>
      <c r="E33" s="174" t="s">
        <v>52</v>
      </c>
      <c r="F33" s="214">
        <v>31000000</v>
      </c>
      <c r="G33" s="214">
        <v>8972000</v>
      </c>
      <c r="H33" s="214">
        <v>8972000</v>
      </c>
      <c r="I33" s="175">
        <f t="shared" si="11"/>
        <v>31000000</v>
      </c>
      <c r="J33" s="214">
        <v>0</v>
      </c>
      <c r="K33" s="175">
        <f t="shared" si="7"/>
        <v>31000000</v>
      </c>
      <c r="L33" s="214">
        <v>-18103583</v>
      </c>
      <c r="M33" s="175">
        <f t="shared" si="12"/>
        <v>49103583</v>
      </c>
      <c r="N33" s="214">
        <v>-2181229</v>
      </c>
      <c r="O33" s="176">
        <f t="shared" si="8"/>
        <v>-7.0362225806451614E-2</v>
      </c>
      <c r="P33" s="214">
        <v>-2181229</v>
      </c>
      <c r="Q33" s="176">
        <f t="shared" si="9"/>
        <v>-7.0362225806451614E-2</v>
      </c>
      <c r="R33" s="214">
        <v>-2181229</v>
      </c>
      <c r="S33" s="176">
        <f t="shared" si="10"/>
        <v>-7.0362225806451614E-2</v>
      </c>
      <c r="EB33" s="66"/>
    </row>
    <row r="34" spans="1:133" s="65" customFormat="1" ht="19.5" customHeight="1">
      <c r="A34" s="119"/>
      <c r="B34" s="122" t="s">
        <v>53</v>
      </c>
      <c r="C34" s="123" t="s">
        <v>36</v>
      </c>
      <c r="D34" s="123" t="s">
        <v>37</v>
      </c>
      <c r="E34" s="155" t="s">
        <v>56</v>
      </c>
      <c r="F34" s="197">
        <v>64890000</v>
      </c>
      <c r="G34" s="198">
        <v>0</v>
      </c>
      <c r="H34" s="198">
        <v>0</v>
      </c>
      <c r="I34" s="120">
        <f t="shared" si="11"/>
        <v>64890000</v>
      </c>
      <c r="J34" s="198">
        <v>0</v>
      </c>
      <c r="K34" s="120">
        <f t="shared" si="7"/>
        <v>64890000</v>
      </c>
      <c r="L34" s="198">
        <v>0</v>
      </c>
      <c r="M34" s="120">
        <f t="shared" si="12"/>
        <v>64890000</v>
      </c>
      <c r="N34" s="198">
        <v>0</v>
      </c>
      <c r="O34" s="121">
        <f t="shared" si="8"/>
        <v>0</v>
      </c>
      <c r="P34" s="198">
        <v>0</v>
      </c>
      <c r="Q34" s="121">
        <f t="shared" si="9"/>
        <v>0</v>
      </c>
      <c r="R34" s="198">
        <v>0</v>
      </c>
      <c r="S34" s="121">
        <f t="shared" si="10"/>
        <v>0</v>
      </c>
      <c r="EB34" s="66"/>
    </row>
    <row r="35" spans="1:133" s="65" customFormat="1" ht="15" customHeight="1">
      <c r="A35" s="118"/>
      <c r="B35" s="136" t="s">
        <v>57</v>
      </c>
      <c r="C35" s="137" t="s">
        <v>36</v>
      </c>
      <c r="D35" s="137" t="s">
        <v>37</v>
      </c>
      <c r="E35" s="174" t="s">
        <v>59</v>
      </c>
      <c r="F35" s="214">
        <v>72100000</v>
      </c>
      <c r="G35" s="214">
        <v>0</v>
      </c>
      <c r="H35" s="214">
        <v>0</v>
      </c>
      <c r="I35" s="175">
        <f t="shared" si="11"/>
        <v>72100000</v>
      </c>
      <c r="J35" s="214">
        <v>0</v>
      </c>
      <c r="K35" s="175">
        <f t="shared" si="7"/>
        <v>72100000</v>
      </c>
      <c r="L35" s="214">
        <v>0</v>
      </c>
      <c r="M35" s="175">
        <f t="shared" si="12"/>
        <v>72100000</v>
      </c>
      <c r="N35" s="214">
        <v>0</v>
      </c>
      <c r="O35" s="176">
        <f t="shared" si="8"/>
        <v>0</v>
      </c>
      <c r="P35" s="214">
        <v>72100000</v>
      </c>
      <c r="Q35" s="176">
        <f t="shared" si="9"/>
        <v>1</v>
      </c>
      <c r="R35" s="214">
        <v>72100000</v>
      </c>
      <c r="S35" s="176">
        <f t="shared" si="10"/>
        <v>1</v>
      </c>
      <c r="EB35" s="66"/>
    </row>
    <row r="36" spans="1:133" s="65" customFormat="1" ht="16.5" customHeight="1">
      <c r="A36" s="119"/>
      <c r="B36" s="122" t="s">
        <v>60</v>
      </c>
      <c r="C36" s="123" t="s">
        <v>36</v>
      </c>
      <c r="D36" s="123" t="s">
        <v>37</v>
      </c>
      <c r="E36" s="155" t="s">
        <v>62</v>
      </c>
      <c r="F36" s="197">
        <v>213210000</v>
      </c>
      <c r="G36" s="198">
        <v>0</v>
      </c>
      <c r="H36" s="198">
        <v>1859356</v>
      </c>
      <c r="I36" s="120">
        <f t="shared" si="11"/>
        <v>211350644</v>
      </c>
      <c r="J36" s="198">
        <v>0</v>
      </c>
      <c r="K36" s="120">
        <f t="shared" si="7"/>
        <v>211350644</v>
      </c>
      <c r="L36" s="198">
        <v>0</v>
      </c>
      <c r="M36" s="120">
        <f t="shared" si="12"/>
        <v>211350644</v>
      </c>
      <c r="N36" s="198">
        <v>0</v>
      </c>
      <c r="O36" s="121">
        <f t="shared" si="8"/>
        <v>0</v>
      </c>
      <c r="P36" s="198">
        <v>0</v>
      </c>
      <c r="Q36" s="121">
        <f t="shared" si="9"/>
        <v>0</v>
      </c>
      <c r="R36" s="198">
        <v>0</v>
      </c>
      <c r="S36" s="121">
        <f t="shared" si="10"/>
        <v>0</v>
      </c>
      <c r="EB36" s="66"/>
    </row>
    <row r="37" spans="1:133" s="65" customFormat="1" ht="12" customHeight="1">
      <c r="A37" s="118"/>
      <c r="B37" s="136" t="s">
        <v>63</v>
      </c>
      <c r="C37" s="137" t="s">
        <v>36</v>
      </c>
      <c r="D37" s="137" t="s">
        <v>37</v>
      </c>
      <c r="E37" s="174" t="s">
        <v>65</v>
      </c>
      <c r="F37" s="214">
        <v>157105000</v>
      </c>
      <c r="G37" s="214">
        <v>2832000</v>
      </c>
      <c r="H37" s="214">
        <v>800</v>
      </c>
      <c r="I37" s="175">
        <f t="shared" si="11"/>
        <v>159936200</v>
      </c>
      <c r="J37" s="214">
        <v>0</v>
      </c>
      <c r="K37" s="175">
        <f t="shared" si="7"/>
        <v>159936200</v>
      </c>
      <c r="L37" s="214">
        <v>0</v>
      </c>
      <c r="M37" s="175">
        <f t="shared" si="12"/>
        <v>159936200</v>
      </c>
      <c r="N37" s="214">
        <v>0</v>
      </c>
      <c r="O37" s="176">
        <f t="shared" si="8"/>
        <v>0</v>
      </c>
      <c r="P37" s="214">
        <v>0</v>
      </c>
      <c r="Q37" s="176">
        <f t="shared" si="9"/>
        <v>0</v>
      </c>
      <c r="R37" s="214">
        <v>0</v>
      </c>
      <c r="S37" s="176">
        <f t="shared" si="10"/>
        <v>0</v>
      </c>
      <c r="EB37" s="66"/>
    </row>
    <row r="38" spans="1:133" s="65" customFormat="1" ht="16.5" customHeight="1">
      <c r="A38" s="119"/>
      <c r="B38" s="122" t="s">
        <v>66</v>
      </c>
      <c r="C38" s="123" t="s">
        <v>36</v>
      </c>
      <c r="D38" s="123" t="s">
        <v>37</v>
      </c>
      <c r="E38" s="155" t="s">
        <v>67</v>
      </c>
      <c r="F38" s="197">
        <v>589200</v>
      </c>
      <c r="G38" s="198">
        <v>800</v>
      </c>
      <c r="H38" s="198">
        <v>0</v>
      </c>
      <c r="I38" s="120">
        <f t="shared" si="11"/>
        <v>590000</v>
      </c>
      <c r="J38" s="198">
        <v>0</v>
      </c>
      <c r="K38" s="120">
        <f t="shared" si="7"/>
        <v>590000</v>
      </c>
      <c r="L38" s="198">
        <v>0</v>
      </c>
      <c r="M38" s="120">
        <f t="shared" si="12"/>
        <v>590000</v>
      </c>
      <c r="N38" s="198">
        <v>590000</v>
      </c>
      <c r="O38" s="121">
        <f t="shared" si="8"/>
        <v>1</v>
      </c>
      <c r="P38" s="198">
        <v>590000</v>
      </c>
      <c r="Q38" s="121">
        <f t="shared" si="9"/>
        <v>1</v>
      </c>
      <c r="R38" s="198">
        <v>590000</v>
      </c>
      <c r="S38" s="121">
        <f t="shared" si="10"/>
        <v>1</v>
      </c>
      <c r="EB38" s="66"/>
    </row>
    <row r="39" spans="1:133" s="65" customFormat="1" ht="19.5" customHeight="1">
      <c r="A39" s="118"/>
      <c r="B39" s="136" t="s">
        <v>68</v>
      </c>
      <c r="C39" s="137" t="s">
        <v>69</v>
      </c>
      <c r="D39" s="137" t="s">
        <v>70</v>
      </c>
      <c r="E39" s="174" t="s">
        <v>71</v>
      </c>
      <c r="F39" s="214">
        <v>614731000</v>
      </c>
      <c r="G39" s="214">
        <v>0</v>
      </c>
      <c r="H39" s="214">
        <v>0</v>
      </c>
      <c r="I39" s="175">
        <f t="shared" si="11"/>
        <v>614731000</v>
      </c>
      <c r="J39" s="214">
        <v>0</v>
      </c>
      <c r="K39" s="175">
        <f t="shared" si="7"/>
        <v>614731000</v>
      </c>
      <c r="L39" s="214">
        <v>0</v>
      </c>
      <c r="M39" s="175">
        <f t="shared" si="12"/>
        <v>614731000</v>
      </c>
      <c r="N39" s="214">
        <v>0</v>
      </c>
      <c r="O39" s="176">
        <f t="shared" si="8"/>
        <v>0</v>
      </c>
      <c r="P39" s="214">
        <v>0</v>
      </c>
      <c r="Q39" s="176">
        <f t="shared" si="9"/>
        <v>0</v>
      </c>
      <c r="R39" s="214">
        <v>614731000</v>
      </c>
      <c r="S39" s="176">
        <f t="shared" si="10"/>
        <v>1</v>
      </c>
      <c r="EB39" s="66"/>
    </row>
    <row r="40" spans="1:133" s="65" customFormat="1" ht="19.5" customHeight="1">
      <c r="A40" s="119"/>
      <c r="B40" s="122" t="s">
        <v>120</v>
      </c>
      <c r="C40" s="123" t="s">
        <v>36</v>
      </c>
      <c r="D40" s="123" t="s">
        <v>37</v>
      </c>
      <c r="E40" s="155" t="s">
        <v>119</v>
      </c>
      <c r="F40" s="197">
        <v>1859356</v>
      </c>
      <c r="G40" s="198">
        <v>0</v>
      </c>
      <c r="H40" s="198">
        <v>0</v>
      </c>
      <c r="I40" s="120">
        <f>+F40+G40-H40</f>
        <v>1859356</v>
      </c>
      <c r="J40" s="198">
        <v>0</v>
      </c>
      <c r="K40" s="120">
        <f>+I40-J40</f>
        <v>1859356</v>
      </c>
      <c r="L40" s="198">
        <v>0</v>
      </c>
      <c r="M40" s="120">
        <f t="shared" si="12"/>
        <v>1859356</v>
      </c>
      <c r="N40" s="198">
        <v>0</v>
      </c>
      <c r="O40" s="121">
        <f t="shared" si="8"/>
        <v>0</v>
      </c>
      <c r="P40" s="198">
        <v>0</v>
      </c>
      <c r="Q40" s="121">
        <f t="shared" si="9"/>
        <v>0</v>
      </c>
      <c r="R40" s="198">
        <v>0</v>
      </c>
      <c r="S40" s="121">
        <f t="shared" si="10"/>
        <v>0</v>
      </c>
      <c r="EB40" s="66"/>
    </row>
    <row r="41" spans="1:133" s="65" customFormat="1" ht="19.5" customHeight="1">
      <c r="B41" s="136" t="s">
        <v>68</v>
      </c>
      <c r="C41" s="137" t="s">
        <v>36</v>
      </c>
      <c r="D41" s="137" t="s">
        <v>37</v>
      </c>
      <c r="E41" s="174" t="s">
        <v>71</v>
      </c>
      <c r="F41" s="214">
        <v>144273324</v>
      </c>
      <c r="G41" s="214">
        <v>0</v>
      </c>
      <c r="H41" s="214">
        <v>144273324</v>
      </c>
      <c r="I41" s="175">
        <f t="shared" ref="I41:I43" si="13">+F41+G41-H41</f>
        <v>0</v>
      </c>
      <c r="J41" s="214">
        <v>0</v>
      </c>
      <c r="K41" s="120">
        <f t="shared" ref="K41:K43" si="14">+I41-J41</f>
        <v>0</v>
      </c>
      <c r="L41" s="214">
        <v>0</v>
      </c>
      <c r="M41" s="120">
        <f t="shared" si="12"/>
        <v>0</v>
      </c>
      <c r="N41" s="214">
        <v>0</v>
      </c>
      <c r="O41" s="176"/>
      <c r="P41" s="214">
        <v>0</v>
      </c>
      <c r="Q41" s="176"/>
      <c r="R41" s="214">
        <v>0</v>
      </c>
      <c r="S41" s="176"/>
      <c r="EB41" s="66"/>
    </row>
    <row r="42" spans="1:133" s="65" customFormat="1" ht="19.5" customHeight="1">
      <c r="B42" s="122" t="s">
        <v>68</v>
      </c>
      <c r="C42" s="123" t="s">
        <v>36</v>
      </c>
      <c r="D42" s="123" t="s">
        <v>70</v>
      </c>
      <c r="E42" s="155" t="s">
        <v>71</v>
      </c>
      <c r="F42" s="197">
        <v>144273324</v>
      </c>
      <c r="G42" s="198">
        <v>0</v>
      </c>
      <c r="H42" s="198">
        <v>0</v>
      </c>
      <c r="I42" s="120">
        <f t="shared" si="13"/>
        <v>144273324</v>
      </c>
      <c r="J42" s="198">
        <v>0</v>
      </c>
      <c r="K42" s="120">
        <f t="shared" si="14"/>
        <v>144273324</v>
      </c>
      <c r="L42" s="198">
        <v>0</v>
      </c>
      <c r="M42" s="120">
        <f t="shared" si="12"/>
        <v>144273324</v>
      </c>
      <c r="N42" s="198">
        <v>0</v>
      </c>
      <c r="O42" s="121">
        <v>0</v>
      </c>
      <c r="P42" s="198">
        <v>0</v>
      </c>
      <c r="Q42" s="121">
        <v>0</v>
      </c>
      <c r="R42" s="198">
        <v>144273324</v>
      </c>
      <c r="S42" s="121">
        <v>0</v>
      </c>
      <c r="EB42" s="66"/>
    </row>
    <row r="43" spans="1:133" s="65" customFormat="1" ht="19.5" customHeight="1" thickBot="1">
      <c r="B43" s="136" t="s">
        <v>126</v>
      </c>
      <c r="C43" s="137" t="s">
        <v>36</v>
      </c>
      <c r="D43" s="137" t="s">
        <v>37</v>
      </c>
      <c r="E43" s="174" t="s">
        <v>128</v>
      </c>
      <c r="F43" s="214">
        <v>139200000</v>
      </c>
      <c r="G43" s="214">
        <v>0</v>
      </c>
      <c r="H43" s="214">
        <v>0</v>
      </c>
      <c r="I43" s="120">
        <f t="shared" si="13"/>
        <v>139200000</v>
      </c>
      <c r="J43" s="214">
        <v>0</v>
      </c>
      <c r="K43" s="120">
        <f t="shared" si="14"/>
        <v>139200000</v>
      </c>
      <c r="L43" s="214">
        <v>139200000</v>
      </c>
      <c r="M43" s="120">
        <f t="shared" si="12"/>
        <v>0</v>
      </c>
      <c r="N43" s="214">
        <v>139200000</v>
      </c>
      <c r="O43" s="176"/>
      <c r="P43" s="214">
        <v>0</v>
      </c>
      <c r="Q43" s="176"/>
      <c r="R43" s="214">
        <v>0</v>
      </c>
      <c r="S43" s="213"/>
      <c r="EB43" s="66"/>
    </row>
    <row r="44" spans="1:133" s="70" customFormat="1" ht="12" thickBot="1">
      <c r="A44" s="233" t="s">
        <v>110</v>
      </c>
      <c r="B44" s="233"/>
      <c r="C44" s="233"/>
      <c r="D44" s="233"/>
      <c r="E44" s="233"/>
      <c r="F44" s="139">
        <f>SUM(F28:F43)</f>
        <v>23782488765</v>
      </c>
      <c r="G44" s="139">
        <f t="shared" ref="G44:N44" si="15">SUM(G28:G43)</f>
        <v>3742184292.9099998</v>
      </c>
      <c r="H44" s="139">
        <f t="shared" si="15"/>
        <v>3820960792.9099998</v>
      </c>
      <c r="I44" s="139">
        <f t="shared" si="15"/>
        <v>23703712265</v>
      </c>
      <c r="J44" s="139">
        <f t="shared" si="15"/>
        <v>0</v>
      </c>
      <c r="K44" s="139">
        <f t="shared" si="15"/>
        <v>23703712265</v>
      </c>
      <c r="L44" s="257">
        <f t="shared" si="15"/>
        <v>-377544638.09000003</v>
      </c>
      <c r="M44" s="139">
        <f t="shared" si="15"/>
        <v>24081256903.09</v>
      </c>
      <c r="N44" s="139">
        <f t="shared" si="15"/>
        <v>2361377817.9000001</v>
      </c>
      <c r="O44" s="194">
        <f>+N44/K44</f>
        <v>9.9620590711722426E-2</v>
      </c>
      <c r="P44" s="139">
        <f>SUM(P28:P43)</f>
        <v>2938456885.1700001</v>
      </c>
      <c r="Q44" s="194">
        <f>+P44/K44</f>
        <v>0.12396610506907028</v>
      </c>
      <c r="R44" s="139">
        <f>SUM(R28:R43)</f>
        <v>3697206127.1700001</v>
      </c>
      <c r="S44" s="193">
        <f>+R44/K44</f>
        <v>0.15597582715468386</v>
      </c>
      <c r="T44" s="69">
        <f t="shared" ref="T44:AY44" si="16">SUM(T28:T39)</f>
        <v>0</v>
      </c>
      <c r="U44" s="69">
        <f t="shared" si="16"/>
        <v>0</v>
      </c>
      <c r="V44" s="69">
        <f t="shared" si="16"/>
        <v>0</v>
      </c>
      <c r="W44" s="69">
        <f t="shared" si="16"/>
        <v>0</v>
      </c>
      <c r="X44" s="69">
        <f t="shared" si="16"/>
        <v>0</v>
      </c>
      <c r="Y44" s="69">
        <f t="shared" si="16"/>
        <v>0</v>
      </c>
      <c r="Z44" s="69">
        <f t="shared" si="16"/>
        <v>0</v>
      </c>
      <c r="AA44" s="69">
        <f t="shared" si="16"/>
        <v>0</v>
      </c>
      <c r="AB44" s="69">
        <f t="shared" si="16"/>
        <v>0</v>
      </c>
      <c r="AC44" s="69">
        <f t="shared" si="16"/>
        <v>0</v>
      </c>
      <c r="AD44" s="69">
        <f t="shared" si="16"/>
        <v>0</v>
      </c>
      <c r="AE44" s="69">
        <f t="shared" si="16"/>
        <v>0</v>
      </c>
      <c r="AF44" s="69">
        <f t="shared" si="16"/>
        <v>0</v>
      </c>
      <c r="AG44" s="69">
        <f t="shared" si="16"/>
        <v>0</v>
      </c>
      <c r="AH44" s="69">
        <f t="shared" si="16"/>
        <v>0</v>
      </c>
      <c r="AI44" s="69">
        <f t="shared" si="16"/>
        <v>0</v>
      </c>
      <c r="AJ44" s="69">
        <f t="shared" si="16"/>
        <v>0</v>
      </c>
      <c r="AK44" s="69">
        <f t="shared" si="16"/>
        <v>0</v>
      </c>
      <c r="AL44" s="69">
        <f t="shared" si="16"/>
        <v>0</v>
      </c>
      <c r="AM44" s="69">
        <f t="shared" si="16"/>
        <v>0</v>
      </c>
      <c r="AN44" s="69">
        <f t="shared" si="16"/>
        <v>0</v>
      </c>
      <c r="AO44" s="69">
        <f t="shared" si="16"/>
        <v>0</v>
      </c>
      <c r="AP44" s="69">
        <f t="shared" si="16"/>
        <v>0</v>
      </c>
      <c r="AQ44" s="69">
        <f t="shared" si="16"/>
        <v>0</v>
      </c>
      <c r="AR44" s="69">
        <f t="shared" si="16"/>
        <v>0</v>
      </c>
      <c r="AS44" s="69">
        <f t="shared" si="16"/>
        <v>0</v>
      </c>
      <c r="AT44" s="69">
        <f t="shared" si="16"/>
        <v>0</v>
      </c>
      <c r="AU44" s="69">
        <f t="shared" si="16"/>
        <v>0</v>
      </c>
      <c r="AV44" s="69">
        <f t="shared" si="16"/>
        <v>0</v>
      </c>
      <c r="AW44" s="69">
        <f t="shared" si="16"/>
        <v>0</v>
      </c>
      <c r="AX44" s="69">
        <f t="shared" si="16"/>
        <v>0</v>
      </c>
      <c r="AY44" s="69">
        <f t="shared" si="16"/>
        <v>0</v>
      </c>
      <c r="AZ44" s="69">
        <f t="shared" ref="AZ44:CE44" si="17">SUM(AZ28:AZ39)</f>
        <v>0</v>
      </c>
      <c r="BA44" s="69">
        <f t="shared" si="17"/>
        <v>0</v>
      </c>
      <c r="BB44" s="69">
        <f t="shared" si="17"/>
        <v>0</v>
      </c>
      <c r="BC44" s="69">
        <f t="shared" si="17"/>
        <v>0</v>
      </c>
      <c r="BD44" s="69">
        <f t="shared" si="17"/>
        <v>0</v>
      </c>
      <c r="BE44" s="69">
        <f t="shared" si="17"/>
        <v>0</v>
      </c>
      <c r="BF44" s="69">
        <f t="shared" si="17"/>
        <v>0</v>
      </c>
      <c r="BG44" s="69">
        <f t="shared" si="17"/>
        <v>0</v>
      </c>
      <c r="BH44" s="69">
        <f t="shared" si="17"/>
        <v>0</v>
      </c>
      <c r="BI44" s="69">
        <f t="shared" si="17"/>
        <v>0</v>
      </c>
      <c r="BJ44" s="69">
        <f t="shared" si="17"/>
        <v>0</v>
      </c>
      <c r="BK44" s="69">
        <f t="shared" si="17"/>
        <v>0</v>
      </c>
      <c r="BL44" s="69">
        <f t="shared" si="17"/>
        <v>0</v>
      </c>
      <c r="BM44" s="69">
        <f t="shared" si="17"/>
        <v>0</v>
      </c>
      <c r="BN44" s="69">
        <f t="shared" si="17"/>
        <v>0</v>
      </c>
      <c r="BO44" s="69">
        <f t="shared" si="17"/>
        <v>0</v>
      </c>
      <c r="BP44" s="69">
        <f t="shared" si="17"/>
        <v>0</v>
      </c>
      <c r="BQ44" s="69">
        <f t="shared" si="17"/>
        <v>0</v>
      </c>
      <c r="BR44" s="69">
        <f t="shared" si="17"/>
        <v>0</v>
      </c>
      <c r="BS44" s="69">
        <f t="shared" si="17"/>
        <v>0</v>
      </c>
      <c r="BT44" s="69">
        <f t="shared" si="17"/>
        <v>0</v>
      </c>
      <c r="BU44" s="69">
        <f t="shared" si="17"/>
        <v>0</v>
      </c>
      <c r="BV44" s="69">
        <f t="shared" si="17"/>
        <v>0</v>
      </c>
      <c r="BW44" s="69">
        <f t="shared" si="17"/>
        <v>0</v>
      </c>
      <c r="BX44" s="69">
        <f t="shared" si="17"/>
        <v>0</v>
      </c>
      <c r="BY44" s="69">
        <f t="shared" si="17"/>
        <v>0</v>
      </c>
      <c r="BZ44" s="69">
        <f t="shared" si="17"/>
        <v>0</v>
      </c>
      <c r="CA44" s="69">
        <f t="shared" si="17"/>
        <v>0</v>
      </c>
      <c r="CB44" s="69">
        <f t="shared" si="17"/>
        <v>0</v>
      </c>
      <c r="CC44" s="69">
        <f t="shared" si="17"/>
        <v>0</v>
      </c>
      <c r="CD44" s="69">
        <f t="shared" si="17"/>
        <v>0</v>
      </c>
      <c r="CE44" s="69">
        <f t="shared" si="17"/>
        <v>0</v>
      </c>
      <c r="CF44" s="69">
        <f t="shared" ref="CF44:DK44" si="18">SUM(CF28:CF39)</f>
        <v>0</v>
      </c>
      <c r="CG44" s="69">
        <f t="shared" si="18"/>
        <v>0</v>
      </c>
      <c r="CH44" s="69">
        <f t="shared" si="18"/>
        <v>0</v>
      </c>
      <c r="CI44" s="69">
        <f t="shared" si="18"/>
        <v>0</v>
      </c>
      <c r="CJ44" s="69">
        <f t="shared" si="18"/>
        <v>0</v>
      </c>
      <c r="CK44" s="69">
        <f t="shared" si="18"/>
        <v>0</v>
      </c>
      <c r="CL44" s="69">
        <f t="shared" si="18"/>
        <v>0</v>
      </c>
      <c r="CM44" s="69">
        <f t="shared" si="18"/>
        <v>0</v>
      </c>
      <c r="CN44" s="69">
        <f t="shared" si="18"/>
        <v>0</v>
      </c>
      <c r="CO44" s="69">
        <f t="shared" si="18"/>
        <v>0</v>
      </c>
      <c r="CP44" s="69">
        <f t="shared" si="18"/>
        <v>0</v>
      </c>
      <c r="CQ44" s="69">
        <f t="shared" si="18"/>
        <v>0</v>
      </c>
      <c r="CR44" s="69">
        <f t="shared" si="18"/>
        <v>0</v>
      </c>
      <c r="CS44" s="69">
        <f t="shared" si="18"/>
        <v>0</v>
      </c>
      <c r="CT44" s="69">
        <f t="shared" si="18"/>
        <v>0</v>
      </c>
      <c r="CU44" s="69">
        <f t="shared" si="18"/>
        <v>0</v>
      </c>
      <c r="CV44" s="69">
        <f t="shared" si="18"/>
        <v>0</v>
      </c>
      <c r="CW44" s="69">
        <f t="shared" si="18"/>
        <v>0</v>
      </c>
      <c r="CX44" s="69">
        <f t="shared" si="18"/>
        <v>0</v>
      </c>
      <c r="CY44" s="69">
        <f t="shared" si="18"/>
        <v>0</v>
      </c>
      <c r="CZ44" s="69">
        <f t="shared" si="18"/>
        <v>0</v>
      </c>
      <c r="DA44" s="69">
        <f t="shared" si="18"/>
        <v>0</v>
      </c>
      <c r="DB44" s="69">
        <f t="shared" si="18"/>
        <v>0</v>
      </c>
      <c r="DC44" s="69">
        <f t="shared" si="18"/>
        <v>0</v>
      </c>
      <c r="DD44" s="69">
        <f t="shared" si="18"/>
        <v>0</v>
      </c>
      <c r="DE44" s="69">
        <f t="shared" si="18"/>
        <v>0</v>
      </c>
      <c r="DF44" s="69">
        <f t="shared" si="18"/>
        <v>0</v>
      </c>
      <c r="DG44" s="69">
        <f t="shared" si="18"/>
        <v>0</v>
      </c>
      <c r="DH44" s="69">
        <f t="shared" si="18"/>
        <v>0</v>
      </c>
      <c r="DI44" s="69">
        <f t="shared" si="18"/>
        <v>0</v>
      </c>
      <c r="DJ44" s="69">
        <f t="shared" si="18"/>
        <v>0</v>
      </c>
      <c r="DK44" s="69">
        <f t="shared" si="18"/>
        <v>0</v>
      </c>
      <c r="DL44" s="69">
        <f t="shared" ref="DL44:EA44" si="19">SUM(DL28:DL39)</f>
        <v>0</v>
      </c>
      <c r="DM44" s="69">
        <f t="shared" si="19"/>
        <v>0</v>
      </c>
      <c r="DN44" s="69">
        <f t="shared" si="19"/>
        <v>0</v>
      </c>
      <c r="DO44" s="69">
        <f t="shared" si="19"/>
        <v>0</v>
      </c>
      <c r="DP44" s="69">
        <f t="shared" si="19"/>
        <v>0</v>
      </c>
      <c r="DQ44" s="69">
        <f t="shared" si="19"/>
        <v>0</v>
      </c>
      <c r="DR44" s="69">
        <f t="shared" si="19"/>
        <v>0</v>
      </c>
      <c r="DS44" s="69">
        <f t="shared" si="19"/>
        <v>0</v>
      </c>
      <c r="DT44" s="69">
        <f t="shared" si="19"/>
        <v>0</v>
      </c>
      <c r="DU44" s="69">
        <f t="shared" si="19"/>
        <v>0</v>
      </c>
      <c r="DV44" s="69">
        <f t="shared" si="19"/>
        <v>0</v>
      </c>
      <c r="DW44" s="69">
        <f t="shared" si="19"/>
        <v>0</v>
      </c>
      <c r="DX44" s="69">
        <f t="shared" si="19"/>
        <v>0</v>
      </c>
      <c r="DY44" s="69">
        <f t="shared" si="19"/>
        <v>0</v>
      </c>
      <c r="DZ44" s="69">
        <f t="shared" si="19"/>
        <v>0</v>
      </c>
      <c r="EA44" s="69">
        <f t="shared" si="19"/>
        <v>0</v>
      </c>
      <c r="EB44" s="71"/>
    </row>
    <row r="45" spans="1:133" s="65" customFormat="1" thickBot="1">
      <c r="E45" s="4"/>
      <c r="F45" s="105"/>
      <c r="G45" s="105"/>
      <c r="H45" s="105"/>
      <c r="I45" s="105"/>
      <c r="J45" s="105"/>
      <c r="K45" s="105"/>
      <c r="L45" s="258"/>
      <c r="M45" s="105"/>
      <c r="N45" s="105"/>
      <c r="O45" s="106"/>
      <c r="P45" s="105"/>
      <c r="Q45" s="106"/>
      <c r="R45" s="105"/>
      <c r="S45" s="106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</row>
    <row r="46" spans="1:133" s="73" customFormat="1" ht="27" customHeight="1" thickBot="1">
      <c r="A46" s="234" t="s">
        <v>111</v>
      </c>
      <c r="B46" s="234"/>
      <c r="C46" s="234"/>
      <c r="D46" s="234"/>
      <c r="E46" s="234"/>
      <c r="F46" s="128">
        <f t="shared" ref="F46:N46" si="20">+F21+F44</f>
        <v>348001828985</v>
      </c>
      <c r="G46" s="128">
        <f t="shared" si="20"/>
        <v>22986589320.91</v>
      </c>
      <c r="H46" s="128">
        <f t="shared" si="20"/>
        <v>151411637697.91</v>
      </c>
      <c r="I46" s="128">
        <f t="shared" si="20"/>
        <v>219576780608</v>
      </c>
      <c r="J46" s="128">
        <f t="shared" si="20"/>
        <v>0</v>
      </c>
      <c r="K46" s="128">
        <f t="shared" si="20"/>
        <v>219576780608</v>
      </c>
      <c r="L46" s="259">
        <f t="shared" si="20"/>
        <v>-1650346905.1600003</v>
      </c>
      <c r="M46" s="128">
        <f t="shared" si="20"/>
        <v>221227127513.16</v>
      </c>
      <c r="N46" s="128">
        <f t="shared" si="20"/>
        <v>14816992837.9</v>
      </c>
      <c r="O46" s="129">
        <f>+N46/K46</f>
        <v>6.7479779951560875E-2</v>
      </c>
      <c r="P46" s="128">
        <f>+P21+P44</f>
        <v>78970994747.020004</v>
      </c>
      <c r="Q46" s="129">
        <f>+P46/K46</f>
        <v>0.35965093635288864</v>
      </c>
      <c r="R46" s="128">
        <f>+R21+R44</f>
        <v>79728851284.020004</v>
      </c>
      <c r="S46" s="129">
        <f>+R46/K46</f>
        <v>0.3631023784174891</v>
      </c>
      <c r="T46" s="72">
        <f t="shared" ref="T46:AY46" si="21">+T21+T44</f>
        <v>0</v>
      </c>
      <c r="U46" s="72">
        <f t="shared" si="21"/>
        <v>0</v>
      </c>
      <c r="V46" s="72">
        <f t="shared" si="21"/>
        <v>0</v>
      </c>
      <c r="W46" s="72">
        <f t="shared" si="21"/>
        <v>0</v>
      </c>
      <c r="X46" s="72">
        <f t="shared" si="21"/>
        <v>0</v>
      </c>
      <c r="Y46" s="72">
        <f t="shared" si="21"/>
        <v>0</v>
      </c>
      <c r="Z46" s="72">
        <f t="shared" si="21"/>
        <v>0</v>
      </c>
      <c r="AA46" s="72">
        <f t="shared" si="21"/>
        <v>0</v>
      </c>
      <c r="AB46" s="72">
        <f t="shared" si="21"/>
        <v>0</v>
      </c>
      <c r="AC46" s="72">
        <f t="shared" si="21"/>
        <v>0</v>
      </c>
      <c r="AD46" s="72">
        <f t="shared" si="21"/>
        <v>0</v>
      </c>
      <c r="AE46" s="72">
        <f t="shared" si="21"/>
        <v>0</v>
      </c>
      <c r="AF46" s="72">
        <f t="shared" si="21"/>
        <v>0</v>
      </c>
      <c r="AG46" s="72">
        <f t="shared" si="21"/>
        <v>0</v>
      </c>
      <c r="AH46" s="72">
        <f t="shared" si="21"/>
        <v>0</v>
      </c>
      <c r="AI46" s="72">
        <f t="shared" si="21"/>
        <v>0</v>
      </c>
      <c r="AJ46" s="72">
        <f t="shared" si="21"/>
        <v>0</v>
      </c>
      <c r="AK46" s="72">
        <f t="shared" si="21"/>
        <v>0</v>
      </c>
      <c r="AL46" s="72">
        <f t="shared" si="21"/>
        <v>0</v>
      </c>
      <c r="AM46" s="72">
        <f t="shared" si="21"/>
        <v>0</v>
      </c>
      <c r="AN46" s="72">
        <f t="shared" si="21"/>
        <v>0</v>
      </c>
      <c r="AO46" s="72">
        <f t="shared" si="21"/>
        <v>0</v>
      </c>
      <c r="AP46" s="72">
        <f t="shared" si="21"/>
        <v>0</v>
      </c>
      <c r="AQ46" s="72">
        <f t="shared" si="21"/>
        <v>0</v>
      </c>
      <c r="AR46" s="72">
        <f t="shared" si="21"/>
        <v>0</v>
      </c>
      <c r="AS46" s="72">
        <f t="shared" si="21"/>
        <v>0</v>
      </c>
      <c r="AT46" s="72">
        <f t="shared" si="21"/>
        <v>0</v>
      </c>
      <c r="AU46" s="72">
        <f t="shared" si="21"/>
        <v>0</v>
      </c>
      <c r="AV46" s="72">
        <f t="shared" si="21"/>
        <v>0</v>
      </c>
      <c r="AW46" s="72">
        <f t="shared" si="21"/>
        <v>0</v>
      </c>
      <c r="AX46" s="72">
        <f t="shared" si="21"/>
        <v>0</v>
      </c>
      <c r="AY46" s="72">
        <f t="shared" si="21"/>
        <v>0</v>
      </c>
      <c r="AZ46" s="72">
        <f t="shared" ref="AZ46:CE46" si="22">+AZ21+AZ44</f>
        <v>0</v>
      </c>
      <c r="BA46" s="72">
        <f t="shared" si="22"/>
        <v>0</v>
      </c>
      <c r="BB46" s="72">
        <f t="shared" si="22"/>
        <v>0</v>
      </c>
      <c r="BC46" s="72">
        <f t="shared" si="22"/>
        <v>0</v>
      </c>
      <c r="BD46" s="72">
        <f t="shared" si="22"/>
        <v>0</v>
      </c>
      <c r="BE46" s="72">
        <f t="shared" si="22"/>
        <v>0</v>
      </c>
      <c r="BF46" s="72">
        <f t="shared" si="22"/>
        <v>0</v>
      </c>
      <c r="BG46" s="72">
        <f t="shared" si="22"/>
        <v>0</v>
      </c>
      <c r="BH46" s="72">
        <f t="shared" si="22"/>
        <v>0</v>
      </c>
      <c r="BI46" s="72">
        <f t="shared" si="22"/>
        <v>0</v>
      </c>
      <c r="BJ46" s="72">
        <f t="shared" si="22"/>
        <v>0</v>
      </c>
      <c r="BK46" s="72">
        <f t="shared" si="22"/>
        <v>0</v>
      </c>
      <c r="BL46" s="72">
        <f t="shared" si="22"/>
        <v>0</v>
      </c>
      <c r="BM46" s="72">
        <f t="shared" si="22"/>
        <v>0</v>
      </c>
      <c r="BN46" s="72">
        <f t="shared" si="22"/>
        <v>0</v>
      </c>
      <c r="BO46" s="72">
        <f t="shared" si="22"/>
        <v>0</v>
      </c>
      <c r="BP46" s="72">
        <f t="shared" si="22"/>
        <v>0</v>
      </c>
      <c r="BQ46" s="72">
        <f t="shared" si="22"/>
        <v>0</v>
      </c>
      <c r="BR46" s="72">
        <f t="shared" si="22"/>
        <v>0</v>
      </c>
      <c r="BS46" s="72">
        <f t="shared" si="22"/>
        <v>0</v>
      </c>
      <c r="BT46" s="72">
        <f t="shared" si="22"/>
        <v>0</v>
      </c>
      <c r="BU46" s="72">
        <f t="shared" si="22"/>
        <v>0</v>
      </c>
      <c r="BV46" s="72">
        <f t="shared" si="22"/>
        <v>0</v>
      </c>
      <c r="BW46" s="72">
        <f t="shared" si="22"/>
        <v>0</v>
      </c>
      <c r="BX46" s="72">
        <f t="shared" si="22"/>
        <v>0</v>
      </c>
      <c r="BY46" s="72">
        <f t="shared" si="22"/>
        <v>0</v>
      </c>
      <c r="BZ46" s="72">
        <f t="shared" si="22"/>
        <v>0</v>
      </c>
      <c r="CA46" s="72">
        <f t="shared" si="22"/>
        <v>0</v>
      </c>
      <c r="CB46" s="72">
        <f t="shared" si="22"/>
        <v>0</v>
      </c>
      <c r="CC46" s="72">
        <f t="shared" si="22"/>
        <v>0</v>
      </c>
      <c r="CD46" s="72">
        <f t="shared" si="22"/>
        <v>0</v>
      </c>
      <c r="CE46" s="72">
        <f t="shared" si="22"/>
        <v>0</v>
      </c>
      <c r="CF46" s="72">
        <f t="shared" ref="CF46:DK46" si="23">+CF21+CF44</f>
        <v>0</v>
      </c>
      <c r="CG46" s="72">
        <f t="shared" si="23"/>
        <v>0</v>
      </c>
      <c r="CH46" s="72">
        <f t="shared" si="23"/>
        <v>0</v>
      </c>
      <c r="CI46" s="72">
        <f t="shared" si="23"/>
        <v>0</v>
      </c>
      <c r="CJ46" s="72">
        <f t="shared" si="23"/>
        <v>0</v>
      </c>
      <c r="CK46" s="72">
        <f t="shared" si="23"/>
        <v>0</v>
      </c>
      <c r="CL46" s="72">
        <f t="shared" si="23"/>
        <v>0</v>
      </c>
      <c r="CM46" s="72">
        <f t="shared" si="23"/>
        <v>0</v>
      </c>
      <c r="CN46" s="72">
        <f t="shared" si="23"/>
        <v>0</v>
      </c>
      <c r="CO46" s="72">
        <f t="shared" si="23"/>
        <v>0</v>
      </c>
      <c r="CP46" s="72">
        <f t="shared" si="23"/>
        <v>0</v>
      </c>
      <c r="CQ46" s="72">
        <f t="shared" si="23"/>
        <v>0</v>
      </c>
      <c r="CR46" s="72">
        <f t="shared" si="23"/>
        <v>0</v>
      </c>
      <c r="CS46" s="72">
        <f t="shared" si="23"/>
        <v>0</v>
      </c>
      <c r="CT46" s="72">
        <f t="shared" si="23"/>
        <v>0</v>
      </c>
      <c r="CU46" s="72">
        <f t="shared" si="23"/>
        <v>0</v>
      </c>
      <c r="CV46" s="72">
        <f t="shared" si="23"/>
        <v>0</v>
      </c>
      <c r="CW46" s="72">
        <f t="shared" si="23"/>
        <v>0</v>
      </c>
      <c r="CX46" s="72">
        <f t="shared" si="23"/>
        <v>0</v>
      </c>
      <c r="CY46" s="72">
        <f t="shared" si="23"/>
        <v>0</v>
      </c>
      <c r="CZ46" s="72">
        <f t="shared" si="23"/>
        <v>0</v>
      </c>
      <c r="DA46" s="72">
        <f t="shared" si="23"/>
        <v>0</v>
      </c>
      <c r="DB46" s="72">
        <f t="shared" si="23"/>
        <v>0</v>
      </c>
      <c r="DC46" s="72">
        <f t="shared" si="23"/>
        <v>0</v>
      </c>
      <c r="DD46" s="72">
        <f t="shared" si="23"/>
        <v>0</v>
      </c>
      <c r="DE46" s="72">
        <f t="shared" si="23"/>
        <v>0</v>
      </c>
      <c r="DF46" s="72">
        <f t="shared" si="23"/>
        <v>0</v>
      </c>
      <c r="DG46" s="72">
        <f t="shared" si="23"/>
        <v>0</v>
      </c>
      <c r="DH46" s="72">
        <f t="shared" si="23"/>
        <v>0</v>
      </c>
      <c r="DI46" s="72">
        <f t="shared" si="23"/>
        <v>0</v>
      </c>
      <c r="DJ46" s="72">
        <f t="shared" si="23"/>
        <v>0</v>
      </c>
      <c r="DK46" s="72">
        <f t="shared" si="23"/>
        <v>0</v>
      </c>
      <c r="DL46" s="72">
        <f t="shared" ref="DL46:EA46" si="24">+DL21+DL44</f>
        <v>0</v>
      </c>
      <c r="DM46" s="72">
        <f t="shared" si="24"/>
        <v>0</v>
      </c>
      <c r="DN46" s="72">
        <f t="shared" si="24"/>
        <v>0</v>
      </c>
      <c r="DO46" s="72">
        <f t="shared" si="24"/>
        <v>0</v>
      </c>
      <c r="DP46" s="72">
        <f t="shared" si="24"/>
        <v>0</v>
      </c>
      <c r="DQ46" s="72">
        <f t="shared" si="24"/>
        <v>0</v>
      </c>
      <c r="DR46" s="72">
        <f t="shared" si="24"/>
        <v>0</v>
      </c>
      <c r="DS46" s="72">
        <f t="shared" si="24"/>
        <v>0</v>
      </c>
      <c r="DT46" s="72">
        <f t="shared" si="24"/>
        <v>0</v>
      </c>
      <c r="DU46" s="72">
        <f t="shared" si="24"/>
        <v>0</v>
      </c>
      <c r="DV46" s="72">
        <f t="shared" si="24"/>
        <v>0</v>
      </c>
      <c r="DW46" s="72">
        <f t="shared" si="24"/>
        <v>0</v>
      </c>
      <c r="DX46" s="72">
        <f t="shared" si="24"/>
        <v>0</v>
      </c>
      <c r="DY46" s="72">
        <f t="shared" si="24"/>
        <v>0</v>
      </c>
      <c r="DZ46" s="72">
        <f t="shared" si="24"/>
        <v>0</v>
      </c>
      <c r="EA46" s="72">
        <f t="shared" si="24"/>
        <v>0</v>
      </c>
      <c r="EB46" s="72"/>
      <c r="EC46" s="72"/>
    </row>
    <row r="48" spans="1:133" ht="15.75" hidden="1" thickBot="1">
      <c r="I48" s="243" t="s">
        <v>112</v>
      </c>
      <c r="J48" s="244"/>
      <c r="K48" s="244"/>
      <c r="L48" s="244"/>
      <c r="M48" s="244"/>
    </row>
    <row r="49" spans="9:13" hidden="1">
      <c r="I49" s="130">
        <v>0</v>
      </c>
      <c r="J49" s="238" t="s">
        <v>113</v>
      </c>
      <c r="K49" s="239"/>
      <c r="L49" s="240"/>
      <c r="M49" s="131">
        <v>0.5</v>
      </c>
    </row>
    <row r="50" spans="9:13" hidden="1">
      <c r="I50" s="132">
        <v>0.50009999999999999</v>
      </c>
      <c r="J50" s="241" t="s">
        <v>113</v>
      </c>
      <c r="K50" s="241"/>
      <c r="L50" s="241"/>
      <c r="M50" s="133">
        <v>0.6099</v>
      </c>
    </row>
    <row r="51" spans="9:13" ht="15.75" hidden="1" thickBot="1">
      <c r="I51" s="134">
        <v>0.61</v>
      </c>
      <c r="J51" s="230" t="s">
        <v>113</v>
      </c>
      <c r="K51" s="231"/>
      <c r="L51" s="232"/>
      <c r="M51" s="135">
        <v>1</v>
      </c>
    </row>
    <row r="52" spans="9:13" hidden="1"/>
    <row r="53" spans="9:13" hidden="1"/>
  </sheetData>
  <autoFilter ref="A5:S22">
    <filterColumn colId="2">
      <customFilters>
        <customFilter operator="notEqual" val=" "/>
      </customFilters>
    </filterColumn>
    <filterColumn colId="13" showButton="0"/>
    <filterColumn colId="15" showButton="0"/>
    <filterColumn colId="17" showButton="0"/>
  </autoFilter>
  <mergeCells count="116">
    <mergeCell ref="J51:L51"/>
    <mergeCell ref="A44:E44"/>
    <mergeCell ref="A46:E46"/>
    <mergeCell ref="A7:R7"/>
    <mergeCell ref="A27:R27"/>
    <mergeCell ref="J49:L49"/>
    <mergeCell ref="J50:L50"/>
    <mergeCell ref="E5:E6"/>
    <mergeCell ref="A21:E21"/>
    <mergeCell ref="I48:M48"/>
    <mergeCell ref="F5:F6"/>
    <mergeCell ref="G5:G6"/>
    <mergeCell ref="H5:H6"/>
    <mergeCell ref="I5:I6"/>
    <mergeCell ref="J5:J6"/>
    <mergeCell ref="L5:L6"/>
    <mergeCell ref="A5:A6"/>
    <mergeCell ref="B5:B6"/>
    <mergeCell ref="C5:C6"/>
    <mergeCell ref="D5:D6"/>
    <mergeCell ref="M5:M6"/>
    <mergeCell ref="N5:O5"/>
    <mergeCell ref="P5:Q5"/>
    <mergeCell ref="R5:S5"/>
    <mergeCell ref="DV5:DW5"/>
    <mergeCell ref="DX5:DY5"/>
    <mergeCell ref="DZ5:EA5"/>
    <mergeCell ref="DP5:DP6"/>
    <mergeCell ref="DQ5:DQ6"/>
    <mergeCell ref="DR5:DR6"/>
    <mergeCell ref="DS5:DS6"/>
    <mergeCell ref="DT5:DT6"/>
    <mergeCell ref="DU5:DU6"/>
    <mergeCell ref="DG5:DG6"/>
    <mergeCell ref="DH5:DI5"/>
    <mergeCell ref="DJ5:DK5"/>
    <mergeCell ref="DL5:DM5"/>
    <mergeCell ref="DN5:DN6"/>
    <mergeCell ref="DO5:DO6"/>
    <mergeCell ref="DA5:DA6"/>
    <mergeCell ref="DB5:DB6"/>
    <mergeCell ref="DC5:DC6"/>
    <mergeCell ref="DD5:DD6"/>
    <mergeCell ref="DE5:DE6"/>
    <mergeCell ref="DF5:DF6"/>
    <mergeCell ref="CR5:CR6"/>
    <mergeCell ref="CS5:CS6"/>
    <mergeCell ref="CT5:CU5"/>
    <mergeCell ref="CV5:CW5"/>
    <mergeCell ref="CX5:CY5"/>
    <mergeCell ref="CZ5:CZ6"/>
    <mergeCell ref="CL5:CL6"/>
    <mergeCell ref="CM5:CM6"/>
    <mergeCell ref="CN5:CN6"/>
    <mergeCell ref="CO5:CO6"/>
    <mergeCell ref="CP5:CP6"/>
    <mergeCell ref="CQ5:CQ6"/>
    <mergeCell ref="CC5:CC6"/>
    <mergeCell ref="CD5:CD6"/>
    <mergeCell ref="CE5:CE6"/>
    <mergeCell ref="CF5:CG5"/>
    <mergeCell ref="CH5:CI5"/>
    <mergeCell ref="CJ5:CK5"/>
    <mergeCell ref="BV5:BW5"/>
    <mergeCell ref="BX5:BX6"/>
    <mergeCell ref="BY5:BY6"/>
    <mergeCell ref="BZ5:BZ6"/>
    <mergeCell ref="CA5:CA6"/>
    <mergeCell ref="CB5:CB6"/>
    <mergeCell ref="BN5:BN6"/>
    <mergeCell ref="BO5:BO6"/>
    <mergeCell ref="BP5:BP6"/>
    <mergeCell ref="BQ5:BQ6"/>
    <mergeCell ref="BR5:BS5"/>
    <mergeCell ref="BT5:BU5"/>
    <mergeCell ref="BF5:BG5"/>
    <mergeCell ref="BH5:BI5"/>
    <mergeCell ref="BJ5:BJ6"/>
    <mergeCell ref="BK5:BK6"/>
    <mergeCell ref="BL5:BL6"/>
    <mergeCell ref="BM5:BM6"/>
    <mergeCell ref="AY5:AY6"/>
    <mergeCell ref="AZ5:AZ6"/>
    <mergeCell ref="BA5:BA6"/>
    <mergeCell ref="BB5:BB6"/>
    <mergeCell ref="BC5:BC6"/>
    <mergeCell ref="BD5:BE5"/>
    <mergeCell ref="AP5:AQ5"/>
    <mergeCell ref="AR5:AS5"/>
    <mergeCell ref="AT5:AU5"/>
    <mergeCell ref="AV5:AV6"/>
    <mergeCell ref="AW5:AW6"/>
    <mergeCell ref="AX5:AX6"/>
    <mergeCell ref="AL5:AL6"/>
    <mergeCell ref="AM5:AM6"/>
    <mergeCell ref="AN5:AN6"/>
    <mergeCell ref="AO5:AO6"/>
    <mergeCell ref="AA5:AA6"/>
    <mergeCell ref="AB5:AC5"/>
    <mergeCell ref="AD5:AE5"/>
    <mergeCell ref="AF5:AG5"/>
    <mergeCell ref="AH5:AH6"/>
    <mergeCell ref="AI5:AI6"/>
    <mergeCell ref="K5:K6"/>
    <mergeCell ref="B2:S2"/>
    <mergeCell ref="B1:S1"/>
    <mergeCell ref="B3:S3"/>
    <mergeCell ref="T5:T6"/>
    <mergeCell ref="AJ5:AJ6"/>
    <mergeCell ref="AK5:AK6"/>
    <mergeCell ref="U5:U6"/>
    <mergeCell ref="V5:V6"/>
    <mergeCell ref="W5:W6"/>
    <mergeCell ref="X5:X6"/>
    <mergeCell ref="Y5:Y6"/>
    <mergeCell ref="Z5:Z6"/>
  </mergeCells>
  <pageMargins left="0.11811023622047245" right="0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52"/>
  <sheetViews>
    <sheetView tabSelected="1" topLeftCell="X1" zoomScaleNormal="100" workbookViewId="0">
      <selection activeCell="AB1" sqref="AB1"/>
    </sheetView>
  </sheetViews>
  <sheetFormatPr baseColWidth="10" defaultRowHeight="15"/>
  <cols>
    <col min="1" max="1" width="21.28515625" hidden="1" customWidth="1"/>
    <col min="2" max="2" width="13.28515625" hidden="1" customWidth="1"/>
    <col min="3" max="3" width="17.5703125" hidden="1" customWidth="1"/>
    <col min="4" max="4" width="0" hidden="1" customWidth="1"/>
    <col min="5" max="5" width="15" hidden="1" customWidth="1"/>
    <col min="6" max="7" width="0" hidden="1" customWidth="1"/>
    <col min="8" max="8" width="19.140625" hidden="1" customWidth="1"/>
    <col min="9" max="9" width="0" hidden="1" customWidth="1"/>
    <col min="10" max="10" width="17" hidden="1" customWidth="1"/>
    <col min="11" max="11" width="0" hidden="1" customWidth="1"/>
    <col min="12" max="12" width="16.7109375" hidden="1" customWidth="1"/>
    <col min="13" max="14" width="0" hidden="1" customWidth="1"/>
    <col min="15" max="15" width="23.5703125" hidden="1" customWidth="1"/>
    <col min="16" max="16" width="0" hidden="1" customWidth="1"/>
    <col min="17" max="17" width="16.28515625" hidden="1" customWidth="1"/>
    <col min="18" max="18" width="0" hidden="1" customWidth="1"/>
    <col min="19" max="19" width="16.42578125" hidden="1" customWidth="1"/>
    <col min="20" max="20" width="15.5703125" hidden="1" customWidth="1"/>
    <col min="22" max="22" width="19.42578125" customWidth="1"/>
    <col min="24" max="24" width="17.7109375" customWidth="1"/>
    <col min="26" max="26" width="18.7109375" customWidth="1"/>
    <col min="29" max="29" width="23.5703125" customWidth="1"/>
    <col min="31" max="31" width="18.5703125" customWidth="1"/>
    <col min="33" max="33" width="18.5703125" customWidth="1"/>
  </cols>
  <sheetData>
    <row r="2" spans="1:34">
      <c r="A2" s="250"/>
      <c r="B2" s="250"/>
      <c r="C2" s="250"/>
      <c r="D2" s="250"/>
      <c r="E2" s="250"/>
      <c r="F2" s="250"/>
      <c r="H2" s="250"/>
      <c r="I2" s="250"/>
      <c r="J2" s="250"/>
      <c r="K2" s="250"/>
      <c r="L2" s="250"/>
      <c r="M2" s="250"/>
    </row>
    <row r="3" spans="1:34">
      <c r="A3" s="250"/>
      <c r="B3" s="250"/>
      <c r="C3" s="250"/>
      <c r="D3" s="250"/>
      <c r="E3" s="250"/>
      <c r="F3" s="250"/>
      <c r="H3" s="250"/>
      <c r="I3" s="250"/>
      <c r="J3" s="250"/>
      <c r="K3" s="250"/>
      <c r="L3" s="250"/>
      <c r="M3" s="250"/>
      <c r="O3" s="250"/>
      <c r="P3" s="250"/>
      <c r="Q3" s="250"/>
      <c r="R3" s="250"/>
      <c r="S3" s="250"/>
      <c r="T3" s="250"/>
      <c r="AC3" s="250"/>
      <c r="AD3" s="250"/>
      <c r="AE3" s="250"/>
      <c r="AF3" s="250"/>
      <c r="AG3" s="250"/>
      <c r="AH3" s="250"/>
    </row>
    <row r="4" spans="1:34" ht="21">
      <c r="A4" s="251" t="s">
        <v>117</v>
      </c>
      <c r="B4" s="251"/>
      <c r="C4" s="251"/>
      <c r="D4" s="251"/>
      <c r="E4" s="251"/>
      <c r="F4" s="251"/>
      <c r="G4" s="47"/>
      <c r="H4" s="251" t="s">
        <v>116</v>
      </c>
      <c r="I4" s="251"/>
      <c r="J4" s="251"/>
      <c r="K4" s="251"/>
      <c r="L4" s="251"/>
      <c r="M4" s="251"/>
      <c r="O4" s="251" t="s">
        <v>118</v>
      </c>
      <c r="P4" s="251"/>
      <c r="Q4" s="251"/>
      <c r="R4" s="251"/>
      <c r="S4" s="251"/>
      <c r="T4" s="251"/>
      <c r="V4" s="247" t="s">
        <v>130</v>
      </c>
      <c r="W4" s="247"/>
      <c r="X4" s="247"/>
      <c r="Y4" s="247"/>
      <c r="Z4" s="247"/>
      <c r="AA4" s="247"/>
      <c r="AC4" s="251" t="s">
        <v>131</v>
      </c>
      <c r="AD4" s="251"/>
      <c r="AE4" s="251"/>
      <c r="AF4" s="251"/>
      <c r="AG4" s="251"/>
      <c r="AH4" s="251"/>
    </row>
    <row r="5" spans="1:34" ht="21">
      <c r="A5" s="46"/>
      <c r="B5" s="46"/>
      <c r="C5" s="46"/>
      <c r="D5" s="46"/>
      <c r="E5" s="46"/>
      <c r="F5" s="46"/>
      <c r="G5" s="47"/>
      <c r="H5" s="46"/>
      <c r="I5" s="46"/>
      <c r="J5" s="46"/>
      <c r="K5" s="46"/>
      <c r="L5" s="46"/>
      <c r="M5" s="46"/>
      <c r="O5" s="14"/>
      <c r="P5" s="14"/>
      <c r="Q5" s="14"/>
      <c r="R5" s="14"/>
      <c r="S5" s="14"/>
      <c r="T5" s="14"/>
      <c r="V5" s="63"/>
      <c r="W5" s="63"/>
      <c r="X5" s="63"/>
      <c r="Y5" s="63"/>
      <c r="Z5" s="63"/>
      <c r="AA5" s="63"/>
      <c r="AC5" s="62"/>
      <c r="AD5" s="62"/>
      <c r="AE5" s="62"/>
      <c r="AF5" s="62"/>
      <c r="AG5" s="62"/>
      <c r="AH5" s="62"/>
    </row>
    <row r="6" spans="1:34" ht="39.75" customHeight="1">
      <c r="A6" s="253" t="s">
        <v>107</v>
      </c>
      <c r="B6" s="253"/>
      <c r="C6" s="253"/>
      <c r="D6" s="253"/>
      <c r="E6" s="253"/>
      <c r="F6" s="253"/>
      <c r="G6" s="52"/>
      <c r="H6" s="253" t="s">
        <v>107</v>
      </c>
      <c r="I6" s="253"/>
      <c r="J6" s="253"/>
      <c r="K6" s="253"/>
      <c r="L6" s="253"/>
      <c r="M6" s="253"/>
      <c r="O6" s="253" t="s">
        <v>107</v>
      </c>
      <c r="P6" s="253"/>
      <c r="Q6" s="253"/>
      <c r="R6" s="253"/>
      <c r="S6" s="253"/>
      <c r="T6" s="253"/>
      <c r="V6" s="246" t="s">
        <v>107</v>
      </c>
      <c r="W6" s="246"/>
      <c r="X6" s="246"/>
      <c r="Y6" s="246"/>
      <c r="Z6" s="246"/>
      <c r="AA6" s="246"/>
      <c r="AC6" s="253" t="s">
        <v>107</v>
      </c>
      <c r="AD6" s="253"/>
      <c r="AE6" s="253"/>
      <c r="AF6" s="253"/>
      <c r="AG6" s="253"/>
      <c r="AH6" s="253"/>
    </row>
    <row r="7" spans="1:34" ht="15.75" thickBot="1">
      <c r="A7" s="14"/>
      <c r="B7" s="14"/>
      <c r="C7" s="14"/>
      <c r="D7" s="14"/>
      <c r="E7" s="14"/>
      <c r="F7" s="14"/>
      <c r="H7" s="14"/>
      <c r="I7" s="14"/>
      <c r="J7" s="14"/>
      <c r="K7" s="14"/>
      <c r="L7" s="14"/>
      <c r="M7" s="14"/>
      <c r="O7" s="53"/>
      <c r="P7" s="53"/>
      <c r="Q7" s="53"/>
      <c r="R7" s="53"/>
      <c r="S7" s="53"/>
      <c r="T7" s="53"/>
      <c r="V7" s="63"/>
      <c r="W7" s="63"/>
      <c r="X7" s="63"/>
      <c r="Y7" s="63"/>
      <c r="Z7" s="63"/>
      <c r="AA7" s="63"/>
      <c r="AC7" s="62"/>
      <c r="AD7" s="62"/>
      <c r="AE7" s="62"/>
      <c r="AF7" s="62"/>
      <c r="AG7" s="62"/>
      <c r="AH7" s="62"/>
    </row>
    <row r="8" spans="1:34" ht="15.75" customHeight="1" thickBot="1">
      <c r="A8" s="248" t="s">
        <v>28</v>
      </c>
      <c r="B8" s="249"/>
      <c r="C8" s="248" t="s">
        <v>29</v>
      </c>
      <c r="D8" s="249"/>
      <c r="E8" s="248" t="s">
        <v>31</v>
      </c>
      <c r="F8" s="249"/>
      <c r="H8" s="248" t="s">
        <v>28</v>
      </c>
      <c r="I8" s="249"/>
      <c r="J8" s="248" t="s">
        <v>29</v>
      </c>
      <c r="K8" s="249"/>
      <c r="L8" s="248" t="s">
        <v>31</v>
      </c>
      <c r="M8" s="249"/>
      <c r="O8" s="248" t="s">
        <v>28</v>
      </c>
      <c r="P8" s="249"/>
      <c r="Q8" s="248" t="s">
        <v>29</v>
      </c>
      <c r="R8" s="249"/>
      <c r="S8" s="248" t="s">
        <v>31</v>
      </c>
      <c r="T8" s="249"/>
      <c r="V8" s="248" t="s">
        <v>28</v>
      </c>
      <c r="W8" s="249"/>
      <c r="X8" s="248" t="s">
        <v>29</v>
      </c>
      <c r="Y8" s="249"/>
      <c r="Z8" s="248" t="s">
        <v>31</v>
      </c>
      <c r="AA8" s="249"/>
      <c r="AC8" s="248" t="s">
        <v>28</v>
      </c>
      <c r="AD8" s="249"/>
      <c r="AE8" s="248" t="s">
        <v>29</v>
      </c>
      <c r="AF8" s="249"/>
      <c r="AG8" s="248" t="s">
        <v>31</v>
      </c>
      <c r="AH8" s="249"/>
    </row>
    <row r="9" spans="1:34" ht="15.75" customHeight="1" thickBot="1">
      <c r="A9" s="15" t="s">
        <v>105</v>
      </c>
      <c r="B9" s="16" t="s">
        <v>106</v>
      </c>
      <c r="C9" s="16" t="s">
        <v>105</v>
      </c>
      <c r="D9" s="16" t="s">
        <v>106</v>
      </c>
      <c r="E9" s="16" t="s">
        <v>105</v>
      </c>
      <c r="F9" s="16" t="s">
        <v>106</v>
      </c>
      <c r="H9" s="15" t="s">
        <v>105</v>
      </c>
      <c r="I9" s="16" t="s">
        <v>106</v>
      </c>
      <c r="J9" s="16" t="s">
        <v>105</v>
      </c>
      <c r="K9" s="16" t="s">
        <v>106</v>
      </c>
      <c r="L9" s="16" t="s">
        <v>105</v>
      </c>
      <c r="M9" s="16" t="s">
        <v>106</v>
      </c>
      <c r="O9" s="15" t="s">
        <v>105</v>
      </c>
      <c r="P9" s="16" t="s">
        <v>106</v>
      </c>
      <c r="Q9" s="16" t="s">
        <v>105</v>
      </c>
      <c r="R9" s="16" t="s">
        <v>106</v>
      </c>
      <c r="S9" s="16" t="s">
        <v>105</v>
      </c>
      <c r="T9" s="16" t="s">
        <v>106</v>
      </c>
      <c r="V9" s="15" t="s">
        <v>105</v>
      </c>
      <c r="W9" s="16" t="s">
        <v>106</v>
      </c>
      <c r="X9" s="16" t="s">
        <v>105</v>
      </c>
      <c r="Y9" s="16" t="s">
        <v>106</v>
      </c>
      <c r="Z9" s="16" t="s">
        <v>105</v>
      </c>
      <c r="AA9" s="16" t="s">
        <v>106</v>
      </c>
      <c r="AC9" s="15" t="s">
        <v>105</v>
      </c>
      <c r="AD9" s="16" t="s">
        <v>106</v>
      </c>
      <c r="AE9" s="16" t="s">
        <v>105</v>
      </c>
      <c r="AF9" s="16" t="s">
        <v>106</v>
      </c>
      <c r="AG9" s="16" t="s">
        <v>105</v>
      </c>
      <c r="AH9" s="16" t="s">
        <v>106</v>
      </c>
    </row>
    <row r="10" spans="1:34" ht="26.25" thickBot="1">
      <c r="A10" s="245"/>
      <c r="B10" s="245"/>
      <c r="C10" s="245"/>
      <c r="D10" s="245"/>
      <c r="E10" s="245"/>
      <c r="F10" s="17"/>
      <c r="H10" s="245"/>
      <c r="I10" s="245"/>
      <c r="J10" s="245"/>
      <c r="K10" s="245"/>
      <c r="L10" s="245"/>
      <c r="M10" s="17"/>
      <c r="O10" s="245"/>
      <c r="P10" s="245"/>
      <c r="Q10" s="245"/>
      <c r="R10" s="245"/>
      <c r="S10" s="245"/>
      <c r="T10" s="17"/>
      <c r="V10" s="245"/>
      <c r="W10" s="245"/>
      <c r="X10" s="245"/>
      <c r="Y10" s="245"/>
      <c r="Z10" s="245"/>
      <c r="AA10" s="17"/>
      <c r="AC10" s="245"/>
      <c r="AD10" s="245"/>
      <c r="AE10" s="245"/>
      <c r="AF10" s="245"/>
      <c r="AG10" s="245"/>
      <c r="AH10" s="17"/>
    </row>
    <row r="11" spans="1:34" ht="13.5" customHeight="1">
      <c r="A11" s="18">
        <v>0</v>
      </c>
      <c r="B11" s="19">
        <v>0</v>
      </c>
      <c r="C11" s="20">
        <v>0</v>
      </c>
      <c r="D11" s="19">
        <v>0</v>
      </c>
      <c r="E11" s="20">
        <v>0</v>
      </c>
      <c r="F11" s="19">
        <v>0</v>
      </c>
      <c r="H11" s="18">
        <v>0</v>
      </c>
      <c r="I11" s="19">
        <v>0</v>
      </c>
      <c r="J11" s="48">
        <v>0</v>
      </c>
      <c r="K11" s="49">
        <v>0</v>
      </c>
      <c r="L11" s="48">
        <v>0</v>
      </c>
      <c r="M11" s="49">
        <v>0</v>
      </c>
      <c r="O11" s="61">
        <v>524621851.80000001</v>
      </c>
      <c r="P11" s="19">
        <v>0.14990000000000001</v>
      </c>
      <c r="Q11" s="61">
        <v>0</v>
      </c>
      <c r="R11" s="19">
        <v>0</v>
      </c>
      <c r="S11" s="61">
        <v>0</v>
      </c>
      <c r="T11" s="19">
        <v>0</v>
      </c>
      <c r="V11" s="143">
        <v>263344759</v>
      </c>
      <c r="W11" s="188">
        <v>6.8000000000000005E-2</v>
      </c>
      <c r="X11" s="144">
        <v>369937124</v>
      </c>
      <c r="Y11" s="188">
        <v>9.6000000000000002E-2</v>
      </c>
      <c r="Z11" s="144">
        <v>369937124</v>
      </c>
      <c r="AA11" s="188">
        <v>9.6000000000000002E-2</v>
      </c>
      <c r="AC11" s="205">
        <f>+DICIEMBRE!N8</f>
        <v>518165326</v>
      </c>
      <c r="AD11" s="209">
        <f>+DICIEMBRE!O8</f>
        <v>0.13458839636363637</v>
      </c>
      <c r="AE11" s="205">
        <f>+DICIEMBRE!P8</f>
        <v>911192829.79999995</v>
      </c>
      <c r="AF11" s="209">
        <f>+DICIEMBRE!Q8</f>
        <v>0.23667346228571429</v>
      </c>
      <c r="AG11" s="205">
        <f>+DICIEMBRE!R8</f>
        <v>911192829.79999995</v>
      </c>
      <c r="AH11" s="209">
        <f>+DICIEMBRE!S8</f>
        <v>0.23667346228571429</v>
      </c>
    </row>
    <row r="12" spans="1:34" ht="13.5" customHeight="1">
      <c r="A12" s="21">
        <v>3666244843</v>
      </c>
      <c r="B12" s="22">
        <v>0.2157</v>
      </c>
      <c r="C12" s="23">
        <v>466792972</v>
      </c>
      <c r="D12" s="22">
        <v>2.75E-2</v>
      </c>
      <c r="E12" s="23">
        <v>28998181</v>
      </c>
      <c r="F12" s="22">
        <v>1.6999999999999999E-3</v>
      </c>
      <c r="H12" s="21">
        <v>3666244843</v>
      </c>
      <c r="I12" s="22">
        <v>0.2676</v>
      </c>
      <c r="J12" s="34">
        <v>1249402304</v>
      </c>
      <c r="K12" s="33">
        <v>9.1200000000000003E-2</v>
      </c>
      <c r="L12" s="34">
        <v>559581712</v>
      </c>
      <c r="M12" s="33">
        <v>4.0800000000000003E-2</v>
      </c>
      <c r="O12" s="32">
        <v>3864606008</v>
      </c>
      <c r="P12" s="22">
        <v>0.24149999999999999</v>
      </c>
      <c r="Q12" s="32">
        <v>1960290103</v>
      </c>
      <c r="R12" s="22">
        <v>0.1225</v>
      </c>
      <c r="S12" s="32">
        <v>1486758921</v>
      </c>
      <c r="T12" s="22">
        <v>9.2899999999999996E-2</v>
      </c>
      <c r="V12" s="145">
        <v>152065356</v>
      </c>
      <c r="W12" s="189">
        <v>0.01</v>
      </c>
      <c r="X12" s="146">
        <v>942026191</v>
      </c>
      <c r="Y12" s="189">
        <v>6.2E-2</v>
      </c>
      <c r="Z12" s="146">
        <v>938894872</v>
      </c>
      <c r="AA12" s="189">
        <v>6.2E-2</v>
      </c>
      <c r="AC12" s="206">
        <f>+DICIEMBRE!N9</f>
        <v>2103623607</v>
      </c>
      <c r="AD12" s="210">
        <f>+DICIEMBRE!O9</f>
        <v>0.13787105729765767</v>
      </c>
      <c r="AE12" s="206">
        <f>+DICIEMBRE!P9</f>
        <v>1568335376</v>
      </c>
      <c r="AF12" s="210">
        <f>+DICIEMBRE!Q9</f>
        <v>0.10278837704944974</v>
      </c>
      <c r="AG12" s="206">
        <f>+DICIEMBRE!R9</f>
        <v>1567442671</v>
      </c>
      <c r="AH12" s="210">
        <f>+DICIEMBRE!S9</f>
        <v>0.10272986934788404</v>
      </c>
    </row>
    <row r="13" spans="1:34" ht="13.5" customHeight="1">
      <c r="A13" s="24">
        <v>0</v>
      </c>
      <c r="B13" s="25">
        <v>0</v>
      </c>
      <c r="C13" s="26">
        <v>0</v>
      </c>
      <c r="D13" s="25">
        <v>0</v>
      </c>
      <c r="E13" s="26">
        <v>0</v>
      </c>
      <c r="F13" s="25">
        <v>0</v>
      </c>
      <c r="H13" s="24">
        <v>0</v>
      </c>
      <c r="I13" s="25">
        <v>0</v>
      </c>
      <c r="J13" s="31">
        <v>0</v>
      </c>
      <c r="K13" s="30">
        <v>0</v>
      </c>
      <c r="L13" s="31">
        <v>0</v>
      </c>
      <c r="M13" s="30">
        <v>0</v>
      </c>
      <c r="O13" s="29">
        <v>0</v>
      </c>
      <c r="P13" s="25">
        <v>0</v>
      </c>
      <c r="Q13" s="29">
        <v>0</v>
      </c>
      <c r="R13" s="25">
        <v>0</v>
      </c>
      <c r="S13" s="29">
        <v>0</v>
      </c>
      <c r="T13" s="25">
        <v>0</v>
      </c>
      <c r="V13" s="147">
        <v>0</v>
      </c>
      <c r="W13" s="190">
        <v>0</v>
      </c>
      <c r="X13" s="148">
        <v>189691125</v>
      </c>
      <c r="Y13" s="190">
        <v>7.2999999999999995E-2</v>
      </c>
      <c r="Z13" s="148">
        <v>189691125</v>
      </c>
      <c r="AA13" s="190">
        <v>7.2999999999999995E-2</v>
      </c>
      <c r="AC13" s="207">
        <f>+DICIEMBRE!N10</f>
        <v>0</v>
      </c>
      <c r="AD13" s="211">
        <f>+DICIEMBRE!O10</f>
        <v>0</v>
      </c>
      <c r="AE13" s="207">
        <f>+DICIEMBRE!P10</f>
        <v>459430913</v>
      </c>
      <c r="AF13" s="211">
        <f>+DICIEMBRE!Q10</f>
        <v>0.1767041973076923</v>
      </c>
      <c r="AG13" s="207">
        <f>+DICIEMBRE!R10</f>
        <v>459430913</v>
      </c>
      <c r="AH13" s="211">
        <f>+DICIEMBRE!S10</f>
        <v>0.1767041973076923</v>
      </c>
    </row>
    <row r="14" spans="1:34" ht="13.5" customHeight="1">
      <c r="A14" s="21">
        <v>0</v>
      </c>
      <c r="B14" s="22">
        <v>0</v>
      </c>
      <c r="C14" s="23">
        <v>0</v>
      </c>
      <c r="D14" s="22">
        <v>0</v>
      </c>
      <c r="E14" s="23">
        <v>0</v>
      </c>
      <c r="F14" s="22">
        <v>0</v>
      </c>
      <c r="H14" s="21">
        <v>0</v>
      </c>
      <c r="I14" s="22">
        <v>0</v>
      </c>
      <c r="J14" s="34">
        <v>0</v>
      </c>
      <c r="K14" s="33">
        <v>0</v>
      </c>
      <c r="L14" s="34">
        <v>0</v>
      </c>
      <c r="M14" s="33">
        <v>0</v>
      </c>
      <c r="O14" s="32">
        <v>0</v>
      </c>
      <c r="P14" s="22">
        <v>0</v>
      </c>
      <c r="Q14" s="32">
        <v>0</v>
      </c>
      <c r="R14" s="22">
        <v>0</v>
      </c>
      <c r="S14" s="32">
        <v>0</v>
      </c>
      <c r="T14" s="22">
        <v>0</v>
      </c>
      <c r="V14" s="145">
        <v>10661719437</v>
      </c>
      <c r="W14" s="189">
        <v>0.21299999999999999</v>
      </c>
      <c r="X14" s="146">
        <v>432860943</v>
      </c>
      <c r="Y14" s="189">
        <v>8.9999999999999993E-3</v>
      </c>
      <c r="Z14" s="146">
        <v>18612881878</v>
      </c>
      <c r="AA14" s="189">
        <v>0.372</v>
      </c>
      <c r="AC14" s="206">
        <f>+DICIEMBRE!N11</f>
        <v>0</v>
      </c>
      <c r="AD14" s="210">
        <v>0</v>
      </c>
      <c r="AE14" s="206">
        <f>+DICIEMBRE!P11</f>
        <v>0</v>
      </c>
      <c r="AF14" s="210">
        <v>0</v>
      </c>
      <c r="AG14" s="206">
        <f>+DICIEMBRE!R11</f>
        <v>0</v>
      </c>
      <c r="AH14" s="210">
        <v>0</v>
      </c>
    </row>
    <row r="15" spans="1:34" ht="13.5" customHeight="1">
      <c r="A15" s="24">
        <v>92822789513</v>
      </c>
      <c r="B15" s="25">
        <v>0.62109999999999999</v>
      </c>
      <c r="C15" s="26">
        <v>0</v>
      </c>
      <c r="D15" s="25">
        <v>0</v>
      </c>
      <c r="E15" s="26">
        <v>0</v>
      </c>
      <c r="F15" s="25">
        <v>0</v>
      </c>
      <c r="H15" s="24">
        <v>92822789513</v>
      </c>
      <c r="I15" s="25">
        <v>0.76629999999999998</v>
      </c>
      <c r="J15" s="31">
        <v>0</v>
      </c>
      <c r="K15" s="30">
        <v>0</v>
      </c>
      <c r="L15" s="31">
        <v>0</v>
      </c>
      <c r="M15" s="30">
        <v>0</v>
      </c>
      <c r="O15" s="29">
        <v>92822789513</v>
      </c>
      <c r="P15" s="25">
        <v>0.76629999999999998</v>
      </c>
      <c r="Q15" s="29">
        <v>0</v>
      </c>
      <c r="R15" s="25">
        <v>0</v>
      </c>
      <c r="S15" s="29">
        <v>0</v>
      </c>
      <c r="T15" s="25">
        <v>0</v>
      </c>
      <c r="V15" s="147">
        <v>5836000000</v>
      </c>
      <c r="W15" s="190">
        <v>4.8000000000000001E-2</v>
      </c>
      <c r="X15" s="148">
        <v>18612881878</v>
      </c>
      <c r="Y15" s="190">
        <v>0.154</v>
      </c>
      <c r="Z15" s="148">
        <v>43062032</v>
      </c>
      <c r="AA15" s="190">
        <v>0</v>
      </c>
      <c r="AC15" s="207">
        <f>+DICIEMBRE!N12</f>
        <v>7722181404</v>
      </c>
      <c r="AD15" s="211">
        <f>+DICIEMBRE!O12</f>
        <v>6.3746514294539008E-2</v>
      </c>
      <c r="AE15" s="207">
        <f>+DICIEMBRE!P12</f>
        <v>55842295071</v>
      </c>
      <c r="AF15" s="211">
        <f>+DICIEMBRE!Q12</f>
        <v>0.46097747187594651</v>
      </c>
      <c r="AG15" s="207">
        <f>+DICIEMBRE!R12</f>
        <v>55842295071</v>
      </c>
      <c r="AH15" s="211">
        <f>+DICIEMBRE!S12</f>
        <v>0.46097747187594651</v>
      </c>
    </row>
    <row r="16" spans="1:34" ht="13.5" customHeight="1">
      <c r="A16" s="21">
        <v>0</v>
      </c>
      <c r="B16" s="22">
        <v>0</v>
      </c>
      <c r="C16" s="23">
        <v>0</v>
      </c>
      <c r="D16" s="22">
        <v>0</v>
      </c>
      <c r="E16" s="23">
        <v>0</v>
      </c>
      <c r="F16" s="22">
        <v>0</v>
      </c>
      <c r="H16" s="21">
        <v>0</v>
      </c>
      <c r="I16" s="22">
        <v>0</v>
      </c>
      <c r="J16" s="34">
        <v>0</v>
      </c>
      <c r="K16" s="33">
        <v>0</v>
      </c>
      <c r="L16" s="34">
        <v>0</v>
      </c>
      <c r="M16" s="33">
        <v>0</v>
      </c>
      <c r="O16" s="32">
        <v>0</v>
      </c>
      <c r="P16" s="22">
        <v>0</v>
      </c>
      <c r="Q16" s="32">
        <v>0</v>
      </c>
      <c r="R16" s="22">
        <v>0</v>
      </c>
      <c r="S16" s="32">
        <v>0</v>
      </c>
      <c r="T16" s="22">
        <v>0</v>
      </c>
      <c r="V16" s="145">
        <v>0</v>
      </c>
      <c r="W16" s="189">
        <v>0</v>
      </c>
      <c r="X16" s="146">
        <v>43062032</v>
      </c>
      <c r="Y16" s="189">
        <v>2E-3</v>
      </c>
      <c r="Z16" s="146">
        <v>0</v>
      </c>
      <c r="AA16" s="189">
        <v>0</v>
      </c>
      <c r="AC16" s="206">
        <f>+DICIEMBRE!N13</f>
        <v>3571925895</v>
      </c>
      <c r="AD16" s="210">
        <f>+DICIEMBRE!O13</f>
        <v>0.19844032750000001</v>
      </c>
      <c r="AE16" s="206">
        <f>+DICIEMBRE!P13</f>
        <v>7430829964</v>
      </c>
      <c r="AF16" s="210">
        <f>+DICIEMBRE!Q13</f>
        <v>0.41282388688888888</v>
      </c>
      <c r="AG16" s="206">
        <f>+DICIEMBRE!R13</f>
        <v>7430829964</v>
      </c>
      <c r="AH16" s="210">
        <f>+DICIEMBRE!S13</f>
        <v>0.41282388688888888</v>
      </c>
    </row>
    <row r="17" spans="1:34" ht="13.5" customHeight="1">
      <c r="A17" s="24">
        <v>0</v>
      </c>
      <c r="B17" s="25">
        <v>0</v>
      </c>
      <c r="C17" s="26">
        <v>0</v>
      </c>
      <c r="D17" s="25">
        <v>0</v>
      </c>
      <c r="E17" s="26">
        <v>0</v>
      </c>
      <c r="F17" s="25">
        <v>0</v>
      </c>
      <c r="H17" s="24">
        <v>0</v>
      </c>
      <c r="I17" s="25">
        <v>0</v>
      </c>
      <c r="J17" s="31">
        <v>0</v>
      </c>
      <c r="K17" s="30">
        <v>0</v>
      </c>
      <c r="L17" s="31">
        <v>0</v>
      </c>
      <c r="M17" s="30">
        <v>0</v>
      </c>
      <c r="O17" s="29">
        <v>0</v>
      </c>
      <c r="P17" s="25">
        <v>0</v>
      </c>
      <c r="Q17" s="29">
        <v>0</v>
      </c>
      <c r="R17" s="25">
        <v>0</v>
      </c>
      <c r="S17" s="29">
        <v>0</v>
      </c>
      <c r="T17" s="25">
        <v>0</v>
      </c>
      <c r="V17" s="147">
        <v>0</v>
      </c>
      <c r="W17" s="190">
        <v>0</v>
      </c>
      <c r="X17" s="148">
        <v>0</v>
      </c>
      <c r="Y17" s="190">
        <v>0</v>
      </c>
      <c r="Z17" s="148">
        <v>0</v>
      </c>
      <c r="AA17" s="190">
        <v>0</v>
      </c>
      <c r="AC17" s="207">
        <f>+DICIEMBRE!N14</f>
        <v>-1460281212</v>
      </c>
      <c r="AD17" s="211">
        <f>+DICIEMBRE!O14</f>
        <v>-8.2441176996240484E-2</v>
      </c>
      <c r="AE17" s="207">
        <f>+DICIEMBRE!P14</f>
        <v>7892486879.0500002</v>
      </c>
      <c r="AF17" s="211">
        <f>+DICIEMBRE!Q14</f>
        <v>0.44557575786729131</v>
      </c>
      <c r="AG17" s="207">
        <f>+DICIEMBRE!R14</f>
        <v>7892486879.0500002</v>
      </c>
      <c r="AH17" s="211">
        <f>+DICIEMBRE!S14</f>
        <v>0.44557575786729131</v>
      </c>
    </row>
    <row r="18" spans="1:34" ht="13.5" customHeight="1">
      <c r="A18" s="21">
        <v>0</v>
      </c>
      <c r="B18" s="22">
        <v>0</v>
      </c>
      <c r="C18" s="23">
        <v>0</v>
      </c>
      <c r="D18" s="22">
        <v>0</v>
      </c>
      <c r="E18" s="23">
        <v>0</v>
      </c>
      <c r="F18" s="22">
        <v>0</v>
      </c>
      <c r="H18" s="21">
        <v>0</v>
      </c>
      <c r="I18" s="22">
        <v>0</v>
      </c>
      <c r="J18" s="34">
        <v>0</v>
      </c>
      <c r="K18" s="33">
        <v>0</v>
      </c>
      <c r="L18" s="34">
        <v>0</v>
      </c>
      <c r="M18" s="33">
        <v>0</v>
      </c>
      <c r="O18" s="32">
        <v>0</v>
      </c>
      <c r="P18" s="22">
        <v>0</v>
      </c>
      <c r="Q18" s="32">
        <v>0</v>
      </c>
      <c r="R18" s="22">
        <v>0</v>
      </c>
      <c r="S18" s="32">
        <v>0</v>
      </c>
      <c r="T18" s="22">
        <v>0</v>
      </c>
      <c r="V18" s="145">
        <v>0</v>
      </c>
      <c r="W18" s="189">
        <v>0</v>
      </c>
      <c r="X18" s="146">
        <v>0</v>
      </c>
      <c r="Y18" s="189">
        <v>0</v>
      </c>
      <c r="Z18" s="146">
        <v>346089544</v>
      </c>
      <c r="AA18" s="189">
        <v>0.17299999999999999</v>
      </c>
      <c r="AC18" s="206">
        <f>+DICIEMBRE!N15</f>
        <v>0</v>
      </c>
      <c r="AD18" s="210">
        <f>+DICIEMBRE!O15</f>
        <v>0</v>
      </c>
      <c r="AE18" s="206">
        <f>+DICIEMBRE!P15</f>
        <v>851968527</v>
      </c>
      <c r="AF18" s="210">
        <f>+DICIEMBRE!Q15</f>
        <v>0.42598426350000002</v>
      </c>
      <c r="AG18" s="206">
        <f>+DICIEMBRE!R15</f>
        <v>851968527</v>
      </c>
      <c r="AH18" s="210">
        <f>+DICIEMBRE!S15</f>
        <v>0.42598426350000002</v>
      </c>
    </row>
    <row r="19" spans="1:34" ht="13.5" customHeight="1">
      <c r="A19" s="24">
        <v>0</v>
      </c>
      <c r="B19" s="25">
        <v>0</v>
      </c>
      <c r="C19" s="26">
        <v>0</v>
      </c>
      <c r="D19" s="25">
        <v>0</v>
      </c>
      <c r="E19" s="26">
        <v>0</v>
      </c>
      <c r="F19" s="25">
        <v>0</v>
      </c>
      <c r="H19" s="24">
        <v>0</v>
      </c>
      <c r="I19" s="25">
        <v>0</v>
      </c>
      <c r="J19" s="31">
        <v>0</v>
      </c>
      <c r="K19" s="30">
        <v>0</v>
      </c>
      <c r="L19" s="31">
        <v>0</v>
      </c>
      <c r="M19" s="30">
        <v>0</v>
      </c>
      <c r="O19" s="29">
        <v>0</v>
      </c>
      <c r="P19" s="25">
        <v>0</v>
      </c>
      <c r="Q19" s="29">
        <v>0</v>
      </c>
      <c r="R19" s="25">
        <v>0</v>
      </c>
      <c r="S19" s="29">
        <v>0</v>
      </c>
      <c r="T19" s="25">
        <v>0</v>
      </c>
      <c r="V19" s="147">
        <v>0</v>
      </c>
      <c r="W19" s="190">
        <v>0</v>
      </c>
      <c r="X19" s="148">
        <v>346089544</v>
      </c>
      <c r="Y19" s="190">
        <v>3.6999999999999998E-2</v>
      </c>
      <c r="Z19" s="148">
        <v>808275421</v>
      </c>
      <c r="AA19" s="190">
        <v>8.6999999999999994E-2</v>
      </c>
      <c r="AC19" s="207">
        <f>+DICIEMBRE!N16</f>
        <v>0</v>
      </c>
      <c r="AD19" s="211">
        <f>+DICIEMBRE!O16</f>
        <v>0</v>
      </c>
      <c r="AE19" s="207">
        <f>+DICIEMBRE!P16</f>
        <v>920671186</v>
      </c>
      <c r="AF19" s="211">
        <f>+DICIEMBRE!Q16</f>
        <v>9.8855805785501544E-2</v>
      </c>
      <c r="AG19" s="207">
        <f>+DICIEMBRE!R16</f>
        <v>920671186</v>
      </c>
      <c r="AH19" s="211">
        <f>+DICIEMBRE!S16</f>
        <v>9.8855805785501544E-2</v>
      </c>
    </row>
    <row r="20" spans="1:34" ht="13.5" customHeight="1" thickBot="1">
      <c r="A20" s="21">
        <v>0</v>
      </c>
      <c r="B20" s="22">
        <v>0</v>
      </c>
      <c r="C20" s="23">
        <v>0</v>
      </c>
      <c r="D20" s="22">
        <v>0</v>
      </c>
      <c r="E20" s="23">
        <v>0</v>
      </c>
      <c r="F20" s="22">
        <v>0</v>
      </c>
      <c r="H20" s="21">
        <v>0</v>
      </c>
      <c r="I20" s="22">
        <v>0</v>
      </c>
      <c r="J20" s="34">
        <v>0</v>
      </c>
      <c r="K20" s="33">
        <v>0</v>
      </c>
      <c r="L20" s="34">
        <v>0</v>
      </c>
      <c r="M20" s="33">
        <v>0</v>
      </c>
      <c r="O20" s="32">
        <v>0</v>
      </c>
      <c r="P20" s="22">
        <v>0</v>
      </c>
      <c r="Q20" s="32">
        <v>0</v>
      </c>
      <c r="R20" s="22">
        <v>0</v>
      </c>
      <c r="S20" s="32">
        <v>0</v>
      </c>
      <c r="T20" s="22">
        <v>0</v>
      </c>
      <c r="V20" s="186">
        <v>0</v>
      </c>
      <c r="W20" s="191">
        <v>0</v>
      </c>
      <c r="X20" s="187">
        <v>808275421</v>
      </c>
      <c r="Y20" s="191">
        <v>0.13500000000000001</v>
      </c>
      <c r="Z20" s="187">
        <v>432860943</v>
      </c>
      <c r="AA20" s="191">
        <v>7.1999999999999995E-2</v>
      </c>
      <c r="AC20" s="208">
        <f>+DICIEMBRE!N17</f>
        <v>0</v>
      </c>
      <c r="AD20" s="212">
        <f>+DICIEMBRE!O17</f>
        <v>0</v>
      </c>
      <c r="AE20" s="208">
        <f>+DICIEMBRE!P17</f>
        <v>155327116</v>
      </c>
      <c r="AF20" s="212">
        <f>+DICIEMBRE!Q17</f>
        <v>2.5887852666666666E-2</v>
      </c>
      <c r="AG20" s="208">
        <f>+DICIEMBRE!R17</f>
        <v>155327116</v>
      </c>
      <c r="AH20" s="212">
        <f>+DICIEMBRE!S17</f>
        <v>2.5887852666666666E-2</v>
      </c>
    </row>
    <row r="21" spans="1:34" s="88" customFormat="1" ht="13.5" customHeight="1" thickBot="1">
      <c r="A21" s="20"/>
      <c r="B21" s="87"/>
      <c r="C21" s="20"/>
      <c r="D21" s="87"/>
      <c r="E21" s="20"/>
      <c r="F21" s="87"/>
      <c r="H21" s="20"/>
      <c r="I21" s="87"/>
      <c r="J21" s="20"/>
      <c r="K21" s="87"/>
      <c r="L21" s="20"/>
      <c r="M21" s="87"/>
      <c r="O21" s="20"/>
      <c r="P21" s="87"/>
      <c r="Q21" s="20"/>
      <c r="R21" s="87"/>
      <c r="S21" s="20"/>
      <c r="T21" s="87"/>
      <c r="V21" s="89"/>
      <c r="W21" s="87"/>
      <c r="X21" s="89"/>
      <c r="Y21" s="87"/>
      <c r="Z21" s="89"/>
      <c r="AA21" s="87"/>
      <c r="AC21" s="171"/>
      <c r="AD21" s="91"/>
      <c r="AE21" s="90"/>
      <c r="AF21" s="91"/>
      <c r="AG21" s="90"/>
      <c r="AH21" s="91"/>
    </row>
    <row r="22" spans="1:34" s="92" customFormat="1" ht="13.5" customHeight="1" thickBot="1">
      <c r="A22" s="82"/>
      <c r="B22" s="81"/>
      <c r="C22" s="82"/>
      <c r="D22" s="81"/>
      <c r="E22" s="82"/>
      <c r="F22" s="81"/>
      <c r="H22" s="82"/>
      <c r="I22" s="81"/>
      <c r="J22" s="82"/>
      <c r="K22" s="81"/>
      <c r="L22" s="82"/>
      <c r="M22" s="81"/>
      <c r="O22" s="82"/>
      <c r="P22" s="81"/>
      <c r="Q22" s="82"/>
      <c r="R22" s="81"/>
      <c r="S22" s="82"/>
      <c r="T22" s="81"/>
      <c r="V22" s="83"/>
      <c r="W22" s="81"/>
      <c r="X22" s="83"/>
      <c r="Y22" s="81"/>
      <c r="Z22" s="83"/>
      <c r="AA22" s="81"/>
      <c r="AC22" s="156"/>
      <c r="AD22"/>
      <c r="AE22" s="156"/>
      <c r="AF22" s="156"/>
      <c r="AG22" s="156"/>
      <c r="AH22" s="159"/>
    </row>
    <row r="23" spans="1:34" ht="13.5" customHeight="1" thickBot="1">
      <c r="A23" s="58">
        <v>96489034356</v>
      </c>
      <c r="B23" s="28">
        <v>0.2621</v>
      </c>
      <c r="C23" s="59">
        <v>466792972</v>
      </c>
      <c r="D23" s="28">
        <v>1.2999999999999999E-3</v>
      </c>
      <c r="E23" s="59">
        <v>28998181</v>
      </c>
      <c r="F23" s="28">
        <v>1E-4</v>
      </c>
      <c r="H23" s="58">
        <v>96489034356</v>
      </c>
      <c r="I23" s="28">
        <v>0.39179999999999998</v>
      </c>
      <c r="J23" s="59">
        <v>1249402304</v>
      </c>
      <c r="K23" s="28">
        <v>5.1000000000000004E-3</v>
      </c>
      <c r="L23" s="59">
        <v>559581712</v>
      </c>
      <c r="M23" s="28">
        <v>2.3E-3</v>
      </c>
      <c r="O23" s="58">
        <f>SUM(O11:O20)</f>
        <v>97212017372.800003</v>
      </c>
      <c r="P23" s="28">
        <v>0.3947</v>
      </c>
      <c r="Q23" s="59">
        <f>SUM(Q11:Q20)</f>
        <v>1960290103</v>
      </c>
      <c r="R23" s="60">
        <v>8.0000000000000002E-3</v>
      </c>
      <c r="S23" s="59">
        <f>SUM(S11:S20)</f>
        <v>1486758921</v>
      </c>
      <c r="T23" s="60">
        <v>6.0000000000000001E-3</v>
      </c>
      <c r="V23" s="141">
        <f>SUM(V11:V20)</f>
        <v>16913129552</v>
      </c>
      <c r="W23" s="140">
        <v>6.9000000000000006E-2</v>
      </c>
      <c r="X23" s="142">
        <f>SUM(X11:X20)</f>
        <v>21744824258</v>
      </c>
      <c r="Y23" s="140">
        <v>8.7999999999999995E-2</v>
      </c>
      <c r="Z23" s="142">
        <f>SUM(Z11:Z20)</f>
        <v>21741692939</v>
      </c>
      <c r="AA23" s="140">
        <v>8.7999999999999995E-2</v>
      </c>
      <c r="AC23" s="160">
        <f>SUM(AC11:AC20)</f>
        <v>12455615020</v>
      </c>
      <c r="AD23" s="161">
        <f>+DICIEMBRE!O21</f>
        <v>6.3590237929946281E-2</v>
      </c>
      <c r="AE23" s="162">
        <f>SUM(AE11:AE20)</f>
        <v>76032537861.850006</v>
      </c>
      <c r="AF23" s="161">
        <f>+DICIEMBRE!Q21</f>
        <v>0.38817249612237065</v>
      </c>
      <c r="AG23" s="160">
        <f>SUM(AG11:AG20)</f>
        <v>76031645156.850006</v>
      </c>
      <c r="AH23" s="161">
        <f>+DICIEMBRE!S21</f>
        <v>0.38816793855349424</v>
      </c>
    </row>
    <row r="24" spans="1:34" ht="13.5" customHeight="1">
      <c r="A24" s="103"/>
      <c r="B24" s="104"/>
      <c r="C24" s="103"/>
      <c r="D24" s="104"/>
      <c r="E24" s="103"/>
      <c r="F24" s="104"/>
      <c r="H24" s="103"/>
      <c r="I24" s="104"/>
      <c r="J24" s="103"/>
      <c r="K24" s="104"/>
      <c r="L24" s="103"/>
      <c r="M24" s="104"/>
      <c r="O24" s="103"/>
      <c r="P24" s="104"/>
      <c r="Q24" s="103"/>
      <c r="R24" s="104"/>
      <c r="S24" s="103"/>
      <c r="T24" s="104"/>
      <c r="V24" s="149"/>
      <c r="W24" s="104"/>
      <c r="X24" s="150"/>
      <c r="Y24" s="104"/>
      <c r="Z24" s="149"/>
      <c r="AA24" s="104"/>
      <c r="AC24" s="157"/>
      <c r="AD24" s="158"/>
      <c r="AE24" s="157"/>
      <c r="AF24" s="158"/>
      <c r="AG24" s="157"/>
      <c r="AH24" s="158"/>
    </row>
    <row r="25" spans="1:34" ht="13.5" customHeight="1">
      <c r="A25" s="14"/>
      <c r="B25" s="14"/>
      <c r="C25" s="14"/>
      <c r="D25" s="14"/>
      <c r="E25" s="14"/>
      <c r="F25" s="14"/>
      <c r="H25" s="14"/>
      <c r="I25" s="14"/>
      <c r="J25" s="14"/>
      <c r="K25" s="14"/>
      <c r="L25" s="14"/>
      <c r="M25" s="14"/>
      <c r="O25" s="53"/>
      <c r="P25" s="53"/>
      <c r="Q25" s="53"/>
      <c r="R25" s="53"/>
      <c r="S25" s="53"/>
      <c r="T25" s="53"/>
      <c r="V25" s="63"/>
      <c r="W25" s="63"/>
      <c r="X25" s="63"/>
      <c r="Y25" s="63"/>
      <c r="Z25" s="63"/>
      <c r="AA25" s="63"/>
      <c r="AC25" s="64"/>
      <c r="AD25" s="64"/>
      <c r="AE25" s="64"/>
      <c r="AF25" s="64"/>
      <c r="AG25" s="64"/>
      <c r="AH25" s="64"/>
    </row>
    <row r="26" spans="1:34" ht="41.25" customHeight="1">
      <c r="A26" s="252" t="s">
        <v>108</v>
      </c>
      <c r="B26" s="252"/>
      <c r="C26" s="252"/>
      <c r="D26" s="252"/>
      <c r="E26" s="252"/>
      <c r="F26" s="252"/>
      <c r="H26" s="252" t="s">
        <v>108</v>
      </c>
      <c r="I26" s="252"/>
      <c r="J26" s="252"/>
      <c r="K26" s="252"/>
      <c r="L26" s="252"/>
      <c r="M26" s="252"/>
      <c r="O26" s="252" t="s">
        <v>108</v>
      </c>
      <c r="P26" s="252"/>
      <c r="Q26" s="252"/>
      <c r="R26" s="252"/>
      <c r="S26" s="252"/>
      <c r="T26" s="252"/>
      <c r="V26" s="246" t="s">
        <v>108</v>
      </c>
      <c r="W26" s="246"/>
      <c r="X26" s="246"/>
      <c r="Y26" s="246"/>
      <c r="Z26" s="246"/>
      <c r="AA26" s="246"/>
      <c r="AC26" s="252" t="s">
        <v>108</v>
      </c>
      <c r="AD26" s="252"/>
      <c r="AE26" s="252"/>
      <c r="AF26" s="252"/>
      <c r="AG26" s="252"/>
      <c r="AH26" s="252"/>
    </row>
    <row r="27" spans="1:34" ht="15.75" thickBot="1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O27" s="53"/>
      <c r="P27" s="53"/>
      <c r="Q27" s="53"/>
      <c r="R27" s="53"/>
      <c r="S27" s="53"/>
      <c r="T27" s="53"/>
      <c r="V27" s="63"/>
      <c r="W27" s="63"/>
      <c r="X27" s="63"/>
      <c r="Y27" s="63"/>
      <c r="Z27" s="63"/>
      <c r="AA27" s="63"/>
      <c r="AC27" s="62"/>
      <c r="AD27" s="62"/>
      <c r="AE27" s="62"/>
      <c r="AF27" s="62"/>
      <c r="AG27" s="62"/>
      <c r="AH27" s="62"/>
    </row>
    <row r="28" spans="1:34">
      <c r="A28" s="29">
        <v>540332961</v>
      </c>
      <c r="B28" s="30">
        <v>0.06</v>
      </c>
      <c r="C28" s="31">
        <v>540332961</v>
      </c>
      <c r="D28" s="30">
        <v>0.06</v>
      </c>
      <c r="E28" s="31">
        <v>540332961</v>
      </c>
      <c r="F28" s="30">
        <v>0.06</v>
      </c>
      <c r="H28" s="29">
        <v>1123658849</v>
      </c>
      <c r="I28" s="30">
        <v>0.1249</v>
      </c>
      <c r="J28" s="31">
        <v>1123658849</v>
      </c>
      <c r="K28" s="30">
        <v>0.1249</v>
      </c>
      <c r="L28" s="31">
        <v>1123658849</v>
      </c>
      <c r="M28" s="30">
        <v>0.1249</v>
      </c>
      <c r="O28" s="61">
        <v>1787729055</v>
      </c>
      <c r="P28" s="19">
        <v>0.19869999999999999</v>
      </c>
      <c r="Q28" s="61">
        <v>1787729055</v>
      </c>
      <c r="R28" s="19">
        <v>0.19869999999999999</v>
      </c>
      <c r="S28" s="61">
        <v>1787729055</v>
      </c>
      <c r="T28" s="19">
        <v>0.19869999999999999</v>
      </c>
      <c r="V28" s="143">
        <v>1461171729</v>
      </c>
      <c r="W28" s="49">
        <v>0.158</v>
      </c>
      <c r="X28" s="144">
        <v>1461171729</v>
      </c>
      <c r="Y28" s="49">
        <v>0.158</v>
      </c>
      <c r="Z28" s="144">
        <v>1461171729</v>
      </c>
      <c r="AA28" s="49">
        <v>0.158</v>
      </c>
      <c r="AC28" s="205">
        <f>+DICIEMBRE!N28</f>
        <v>743341673</v>
      </c>
      <c r="AD28" s="205">
        <f>+DICIEMBRE!O28</f>
        <v>8.0429798211658618E-2</v>
      </c>
      <c r="AE28" s="205">
        <f>+DICIEMBRE!P28</f>
        <v>743341673</v>
      </c>
      <c r="AF28" s="209">
        <f>+DICIEMBRE!Q28</f>
        <v>8.0429798211658618E-2</v>
      </c>
      <c r="AG28" s="205">
        <f>+DICIEMBRE!R28</f>
        <v>743341673</v>
      </c>
      <c r="AH28" s="209">
        <f>+DICIEMBRE!S28</f>
        <v>8.0429798211658618E-2</v>
      </c>
    </row>
    <row r="29" spans="1:34">
      <c r="A29" s="32">
        <v>0</v>
      </c>
      <c r="B29" s="33">
        <v>0</v>
      </c>
      <c r="C29" s="34">
        <v>0</v>
      </c>
      <c r="D29" s="33">
        <v>0</v>
      </c>
      <c r="E29" s="34">
        <v>0</v>
      </c>
      <c r="F29" s="33">
        <v>0</v>
      </c>
      <c r="H29" s="32">
        <v>233031175</v>
      </c>
      <c r="I29" s="33">
        <v>7.3999999999999996E-2</v>
      </c>
      <c r="J29" s="34">
        <v>233031175</v>
      </c>
      <c r="K29" s="33">
        <v>7.3999999999999996E-2</v>
      </c>
      <c r="L29" s="34">
        <v>233031175</v>
      </c>
      <c r="M29" s="33">
        <v>7.3999999999999996E-2</v>
      </c>
      <c r="O29" s="32">
        <v>465509273</v>
      </c>
      <c r="P29" s="22">
        <v>0.14779999999999999</v>
      </c>
      <c r="Q29" s="32">
        <v>465509273</v>
      </c>
      <c r="R29" s="22">
        <v>0.14779999999999999</v>
      </c>
      <c r="S29" s="32">
        <v>465509273</v>
      </c>
      <c r="T29" s="22">
        <v>0.14779999999999999</v>
      </c>
      <c r="V29" s="145">
        <v>275633912</v>
      </c>
      <c r="W29" s="33">
        <v>8.3000000000000004E-2</v>
      </c>
      <c r="X29" s="146">
        <v>275823112</v>
      </c>
      <c r="Y29" s="33">
        <v>8.3000000000000004E-2</v>
      </c>
      <c r="Z29" s="146">
        <v>275823112</v>
      </c>
      <c r="AA29" s="33">
        <v>8.3000000000000004E-2</v>
      </c>
      <c r="AC29" s="206">
        <f>+DICIEMBRE!N29</f>
        <v>642453188</v>
      </c>
      <c r="AD29" s="206">
        <f>+DICIEMBRE!O29</f>
        <v>0.19435796625944177</v>
      </c>
      <c r="AE29" s="206">
        <f>+DICIEMBRE!P29</f>
        <v>642453188</v>
      </c>
      <c r="AF29" s="210">
        <f>+DICIEMBRE!Q29</f>
        <v>0.19435796625944177</v>
      </c>
      <c r="AG29" s="206">
        <f>+DICIEMBRE!R29</f>
        <v>642453188</v>
      </c>
      <c r="AH29" s="210">
        <f>+DICIEMBRE!S29</f>
        <v>0.19435796625944177</v>
      </c>
    </row>
    <row r="30" spans="1:34">
      <c r="A30" s="29">
        <v>53009485</v>
      </c>
      <c r="B30" s="30">
        <v>3.5700000000000003E-2</v>
      </c>
      <c r="C30" s="31">
        <v>53009485</v>
      </c>
      <c r="D30" s="30">
        <v>3.5700000000000003E-2</v>
      </c>
      <c r="E30" s="31">
        <v>53009485</v>
      </c>
      <c r="F30" s="30">
        <v>3.5700000000000003E-2</v>
      </c>
      <c r="H30" s="29">
        <v>97796432</v>
      </c>
      <c r="I30" s="30">
        <v>6.5799999999999997E-2</v>
      </c>
      <c r="J30" s="31">
        <v>97796432</v>
      </c>
      <c r="K30" s="30">
        <v>6.5799999999999997E-2</v>
      </c>
      <c r="L30" s="31">
        <v>97796432</v>
      </c>
      <c r="M30" s="30">
        <v>6.5799999999999997E-2</v>
      </c>
      <c r="O30" s="29">
        <v>173522609</v>
      </c>
      <c r="P30" s="25">
        <v>0.1168</v>
      </c>
      <c r="Q30" s="29">
        <v>173522609</v>
      </c>
      <c r="R30" s="25">
        <v>0.1168</v>
      </c>
      <c r="S30" s="29">
        <v>173522609</v>
      </c>
      <c r="T30" s="25">
        <v>0.1168</v>
      </c>
      <c r="V30" s="147">
        <v>204550342</v>
      </c>
      <c r="W30" s="30">
        <v>0.13300000000000001</v>
      </c>
      <c r="X30" s="148">
        <v>204550342</v>
      </c>
      <c r="Y30" s="30">
        <v>0.13300000000000001</v>
      </c>
      <c r="Z30" s="148">
        <v>204550342</v>
      </c>
      <c r="AA30" s="30">
        <v>0.13300000000000001</v>
      </c>
      <c r="AC30" s="207">
        <f>+DICIEMBRE!N30</f>
        <v>431293787</v>
      </c>
      <c r="AD30" s="207">
        <f>+DICIEMBRE!O30</f>
        <v>0.28030533399923957</v>
      </c>
      <c r="AE30" s="207">
        <f>+DICIEMBRE!P30</f>
        <v>431293787</v>
      </c>
      <c r="AF30" s="211">
        <f>+DICIEMBRE!Q30</f>
        <v>0.28030533399923957</v>
      </c>
      <c r="AG30" s="207">
        <f>+DICIEMBRE!R30</f>
        <v>431293787</v>
      </c>
      <c r="AH30" s="211">
        <f>+DICIEMBRE!S30</f>
        <v>0.28030533399923957</v>
      </c>
    </row>
    <row r="31" spans="1:34">
      <c r="A31" s="32">
        <v>2141270036.3099999</v>
      </c>
      <c r="B31" s="33">
        <v>0.25419999999999998</v>
      </c>
      <c r="C31" s="34">
        <v>287312812.38999999</v>
      </c>
      <c r="D31" s="33">
        <v>3.4099999999999998E-2</v>
      </c>
      <c r="E31" s="34">
        <v>166298255.38999999</v>
      </c>
      <c r="F31" s="33">
        <v>1.9699999999999999E-2</v>
      </c>
      <c r="H31" s="32">
        <v>2411118151.6999998</v>
      </c>
      <c r="I31" s="33">
        <v>0.28620000000000001</v>
      </c>
      <c r="J31" s="34">
        <v>725445117.25</v>
      </c>
      <c r="K31" s="33">
        <v>8.6099999999999996E-2</v>
      </c>
      <c r="L31" s="34">
        <v>419930744.25</v>
      </c>
      <c r="M31" s="33">
        <v>4.9799999999999997E-2</v>
      </c>
      <c r="O31" s="32">
        <v>2639826321.3000002</v>
      </c>
      <c r="P31" s="22">
        <v>0.31340000000000001</v>
      </c>
      <c r="Q31" s="32">
        <v>1283157519.4100001</v>
      </c>
      <c r="R31" s="22">
        <v>0.15229999999999999</v>
      </c>
      <c r="S31" s="32">
        <v>1124589217.4099998</v>
      </c>
      <c r="T31" s="22">
        <v>0.13350000000000001</v>
      </c>
      <c r="V31" s="145">
        <v>30157442</v>
      </c>
      <c r="W31" s="33">
        <v>4.0000000000000001E-3</v>
      </c>
      <c r="X31" s="146">
        <v>723317340</v>
      </c>
      <c r="Y31" s="33">
        <v>8.6999999999999994E-2</v>
      </c>
      <c r="Z31" s="146">
        <v>723317340</v>
      </c>
      <c r="AA31" s="33">
        <v>8.6999999999999994E-2</v>
      </c>
      <c r="AC31" s="206">
        <f>+DICIEMBRE!N31</f>
        <v>406680398.89999998</v>
      </c>
      <c r="AD31" s="206">
        <f>+DICIEMBRE!O31</f>
        <v>4.9731679563918253E-2</v>
      </c>
      <c r="AE31" s="206">
        <f>+DICIEMBRE!P31</f>
        <v>1050859466.17</v>
      </c>
      <c r="AF31" s="210">
        <f>+DICIEMBRE!Q31</f>
        <v>0.12850633170330705</v>
      </c>
      <c r="AG31" s="206">
        <f>+DICIEMBRE!R31</f>
        <v>1050604384.17</v>
      </c>
      <c r="AH31" s="210">
        <f>+DICIEMBRE!S31</f>
        <v>0.1284751385198617</v>
      </c>
    </row>
    <row r="32" spans="1:34">
      <c r="A32" s="29">
        <v>0</v>
      </c>
      <c r="B32" s="35" t="e">
        <v>#DIV/0!</v>
      </c>
      <c r="C32" s="31">
        <v>0</v>
      </c>
      <c r="D32" s="35" t="e">
        <v>#DIV/0!</v>
      </c>
      <c r="E32" s="31">
        <v>0</v>
      </c>
      <c r="F32" s="35" t="e">
        <v>#DIV/0!</v>
      </c>
      <c r="H32" s="29">
        <v>0</v>
      </c>
      <c r="I32" s="35" t="e">
        <v>#DIV/0!</v>
      </c>
      <c r="J32" s="31">
        <v>0</v>
      </c>
      <c r="K32" s="35" t="e">
        <v>#DIV/0!</v>
      </c>
      <c r="L32" s="31">
        <v>0</v>
      </c>
      <c r="M32" s="35" t="e">
        <v>#DIV/0!</v>
      </c>
      <c r="O32" s="29">
        <v>0</v>
      </c>
      <c r="P32" s="25" t="e">
        <v>#DIV/0!</v>
      </c>
      <c r="Q32" s="29">
        <v>0</v>
      </c>
      <c r="R32" s="25" t="e">
        <v>#DIV/0!</v>
      </c>
      <c r="S32" s="29">
        <v>0</v>
      </c>
      <c r="T32" s="25" t="e">
        <v>#DIV/0!</v>
      </c>
      <c r="V32" s="147">
        <v>0</v>
      </c>
      <c r="W32" s="30">
        <v>0</v>
      </c>
      <c r="X32" s="148">
        <v>0</v>
      </c>
      <c r="Y32" s="30">
        <v>0</v>
      </c>
      <c r="Z32" s="148">
        <v>0</v>
      </c>
      <c r="AA32" s="30">
        <v>0</v>
      </c>
      <c r="AC32" s="207">
        <f>+DICIEMBRE!N32</f>
        <v>0</v>
      </c>
      <c r="AD32" s="207">
        <f>+DICIEMBRE!O32</f>
        <v>0</v>
      </c>
      <c r="AE32" s="207">
        <f>+DICIEMBRE!P32</f>
        <v>0</v>
      </c>
      <c r="AF32" s="211">
        <f>+DICIEMBRE!Q32</f>
        <v>0</v>
      </c>
      <c r="AG32" s="207">
        <f>+DICIEMBRE!R32</f>
        <v>0</v>
      </c>
      <c r="AH32" s="211">
        <f>+DICIEMBRE!S32</f>
        <v>0</v>
      </c>
    </row>
    <row r="33" spans="1:34">
      <c r="A33" s="32">
        <v>164364</v>
      </c>
      <c r="B33" s="33">
        <v>5.3E-3</v>
      </c>
      <c r="C33" s="34">
        <v>164364</v>
      </c>
      <c r="D33" s="33">
        <v>5.3E-3</v>
      </c>
      <c r="E33" s="34">
        <v>164364</v>
      </c>
      <c r="F33" s="33">
        <v>5.3E-3</v>
      </c>
      <c r="H33" s="32">
        <v>7034736</v>
      </c>
      <c r="I33" s="33">
        <v>0.22689999999999999</v>
      </c>
      <c r="J33" s="34">
        <v>7034736</v>
      </c>
      <c r="K33" s="33">
        <v>0.22689999999999999</v>
      </c>
      <c r="L33" s="34">
        <v>7034736</v>
      </c>
      <c r="M33" s="33">
        <v>0.22689999999999999</v>
      </c>
      <c r="O33" s="32">
        <v>9920732</v>
      </c>
      <c r="P33" s="22">
        <v>0.32</v>
      </c>
      <c r="Q33" s="32">
        <v>9920732</v>
      </c>
      <c r="R33" s="22">
        <v>0.32</v>
      </c>
      <c r="S33" s="32">
        <v>9920732</v>
      </c>
      <c r="T33" s="22">
        <v>0.32</v>
      </c>
      <c r="V33" s="145">
        <v>2350259</v>
      </c>
      <c r="W33" s="33">
        <v>7.5999999999999998E-2</v>
      </c>
      <c r="X33" s="146">
        <v>2350259</v>
      </c>
      <c r="Y33" s="33">
        <v>7.5999999999999998E-2</v>
      </c>
      <c r="Z33" s="146">
        <v>2350259</v>
      </c>
      <c r="AA33" s="33">
        <v>7.5999999999999998E-2</v>
      </c>
      <c r="AC33" s="206">
        <f>+DICIEMBRE!N33</f>
        <v>-2181229</v>
      </c>
      <c r="AD33" s="206">
        <f>+DICIEMBRE!O33</f>
        <v>-7.0362225806451614E-2</v>
      </c>
      <c r="AE33" s="206">
        <f>+DICIEMBRE!P33</f>
        <v>-2181229</v>
      </c>
      <c r="AF33" s="210">
        <f>+DICIEMBRE!Q33</f>
        <v>-7.0362225806451614E-2</v>
      </c>
      <c r="AG33" s="206">
        <f>+DICIEMBRE!R33</f>
        <v>-2181229</v>
      </c>
      <c r="AH33" s="210">
        <f>+DICIEMBRE!S33</f>
        <v>-7.0362225806451614E-2</v>
      </c>
    </row>
    <row r="34" spans="1:34">
      <c r="A34" s="29">
        <v>0</v>
      </c>
      <c r="B34" s="30">
        <v>0</v>
      </c>
      <c r="C34" s="31">
        <v>0</v>
      </c>
      <c r="D34" s="30">
        <v>0</v>
      </c>
      <c r="E34" s="31">
        <v>0</v>
      </c>
      <c r="F34" s="30">
        <v>0</v>
      </c>
      <c r="H34" s="29">
        <v>0</v>
      </c>
      <c r="I34" s="30">
        <v>0</v>
      </c>
      <c r="J34" s="31">
        <v>0</v>
      </c>
      <c r="K34" s="30">
        <v>0</v>
      </c>
      <c r="L34" s="31">
        <v>0</v>
      </c>
      <c r="M34" s="30">
        <v>0</v>
      </c>
      <c r="O34" s="29">
        <v>0</v>
      </c>
      <c r="P34" s="25">
        <v>0</v>
      </c>
      <c r="Q34" s="29">
        <v>0</v>
      </c>
      <c r="R34" s="25">
        <v>0</v>
      </c>
      <c r="S34" s="29">
        <v>0</v>
      </c>
      <c r="T34" s="25">
        <v>0</v>
      </c>
      <c r="V34" s="147">
        <v>0</v>
      </c>
      <c r="W34" s="30">
        <v>0</v>
      </c>
      <c r="X34" s="148">
        <v>0</v>
      </c>
      <c r="Y34" s="30">
        <v>0</v>
      </c>
      <c r="Z34" s="148">
        <v>0</v>
      </c>
      <c r="AA34" s="30">
        <v>0</v>
      </c>
      <c r="AC34" s="207">
        <f>+DICIEMBRE!N34</f>
        <v>0</v>
      </c>
      <c r="AD34" s="207">
        <f>+DICIEMBRE!O34</f>
        <v>0</v>
      </c>
      <c r="AE34" s="207">
        <f>+DICIEMBRE!P34</f>
        <v>0</v>
      </c>
      <c r="AF34" s="211">
        <f>+DICIEMBRE!Q34</f>
        <v>0</v>
      </c>
      <c r="AG34" s="207">
        <f>+DICIEMBRE!R34</f>
        <v>0</v>
      </c>
      <c r="AH34" s="211">
        <f>+DICIEMBRE!S34</f>
        <v>0</v>
      </c>
    </row>
    <row r="35" spans="1:34">
      <c r="A35" s="32">
        <v>0</v>
      </c>
      <c r="B35" s="33">
        <v>0</v>
      </c>
      <c r="C35" s="34">
        <v>0</v>
      </c>
      <c r="D35" s="33">
        <v>0</v>
      </c>
      <c r="E35" s="34">
        <v>0</v>
      </c>
      <c r="F35" s="33">
        <v>0</v>
      </c>
      <c r="H35" s="32">
        <v>0</v>
      </c>
      <c r="I35" s="33">
        <v>0</v>
      </c>
      <c r="J35" s="34">
        <v>0</v>
      </c>
      <c r="K35" s="33">
        <v>0</v>
      </c>
      <c r="L35" s="34">
        <v>0</v>
      </c>
      <c r="M35" s="33">
        <v>0</v>
      </c>
      <c r="O35" s="32">
        <v>0</v>
      </c>
      <c r="P35" s="22">
        <v>0</v>
      </c>
      <c r="Q35" s="32">
        <v>0</v>
      </c>
      <c r="R35" s="22">
        <v>0</v>
      </c>
      <c r="S35" s="32">
        <v>0</v>
      </c>
      <c r="T35" s="22">
        <v>0</v>
      </c>
      <c r="V35" s="145">
        <v>0</v>
      </c>
      <c r="W35" s="33">
        <v>0</v>
      </c>
      <c r="X35" s="146">
        <v>0</v>
      </c>
      <c r="Y35" s="33">
        <v>0</v>
      </c>
      <c r="Z35" s="146">
        <v>0</v>
      </c>
      <c r="AA35" s="33">
        <v>0</v>
      </c>
      <c r="AC35" s="206">
        <f>+DICIEMBRE!N35</f>
        <v>0</v>
      </c>
      <c r="AD35" s="206">
        <f>+DICIEMBRE!O35</f>
        <v>0</v>
      </c>
      <c r="AE35" s="206">
        <f>+DICIEMBRE!P35</f>
        <v>72100000</v>
      </c>
      <c r="AF35" s="210">
        <f>+DICIEMBRE!Q35</f>
        <v>1</v>
      </c>
      <c r="AG35" s="206">
        <f>+DICIEMBRE!R35</f>
        <v>72100000</v>
      </c>
      <c r="AH35" s="210">
        <f>+DICIEMBRE!S35</f>
        <v>1</v>
      </c>
    </row>
    <row r="36" spans="1:34">
      <c r="A36" s="29">
        <v>0</v>
      </c>
      <c r="B36" s="30">
        <v>0</v>
      </c>
      <c r="C36" s="31">
        <v>0</v>
      </c>
      <c r="D36" s="30">
        <v>0</v>
      </c>
      <c r="E36" s="31">
        <v>0</v>
      </c>
      <c r="F36" s="30">
        <v>0</v>
      </c>
      <c r="H36" s="29">
        <v>0</v>
      </c>
      <c r="I36" s="30">
        <v>0</v>
      </c>
      <c r="J36" s="31">
        <v>0</v>
      </c>
      <c r="K36" s="30">
        <v>0</v>
      </c>
      <c r="L36" s="31">
        <v>0</v>
      </c>
      <c r="M36" s="30">
        <v>0</v>
      </c>
      <c r="O36" s="29">
        <v>0</v>
      </c>
      <c r="P36" s="25">
        <v>0</v>
      </c>
      <c r="Q36" s="29">
        <v>0</v>
      </c>
      <c r="R36" s="25">
        <v>0</v>
      </c>
      <c r="S36" s="29">
        <v>0</v>
      </c>
      <c r="T36" s="25">
        <v>0</v>
      </c>
      <c r="V36" s="147">
        <v>0</v>
      </c>
      <c r="W36" s="30">
        <v>0</v>
      </c>
      <c r="X36" s="148">
        <v>0</v>
      </c>
      <c r="Y36" s="30">
        <v>0</v>
      </c>
      <c r="Z36" s="148">
        <v>0</v>
      </c>
      <c r="AA36" s="30">
        <v>0</v>
      </c>
      <c r="AC36" s="207">
        <f>+DICIEMBRE!N36</f>
        <v>0</v>
      </c>
      <c r="AD36" s="207">
        <f>+DICIEMBRE!O36</f>
        <v>0</v>
      </c>
      <c r="AE36" s="207">
        <f>+DICIEMBRE!P36</f>
        <v>0</v>
      </c>
      <c r="AF36" s="211">
        <f>+DICIEMBRE!Q36</f>
        <v>0</v>
      </c>
      <c r="AG36" s="207">
        <f>+DICIEMBRE!R36</f>
        <v>0</v>
      </c>
      <c r="AH36" s="211">
        <f>+DICIEMBRE!S36</f>
        <v>0</v>
      </c>
    </row>
    <row r="37" spans="1:34">
      <c r="A37" s="32">
        <v>0</v>
      </c>
      <c r="B37" s="33">
        <v>0</v>
      </c>
      <c r="C37" s="34">
        <v>0</v>
      </c>
      <c r="D37" s="33">
        <v>0</v>
      </c>
      <c r="E37" s="34">
        <v>0</v>
      </c>
      <c r="F37" s="33">
        <v>0</v>
      </c>
      <c r="H37" s="32">
        <v>0</v>
      </c>
      <c r="I37" s="33">
        <v>0</v>
      </c>
      <c r="J37" s="34">
        <v>0</v>
      </c>
      <c r="K37" s="33">
        <v>0</v>
      </c>
      <c r="L37" s="34">
        <v>0</v>
      </c>
      <c r="M37" s="33">
        <v>0</v>
      </c>
      <c r="O37" s="32">
        <v>157042000</v>
      </c>
      <c r="P37" s="22">
        <v>0.99960000000000004</v>
      </c>
      <c r="Q37" s="32">
        <v>157042000</v>
      </c>
      <c r="R37" s="22">
        <v>0.99960000000000004</v>
      </c>
      <c r="S37" s="32">
        <v>157042000</v>
      </c>
      <c r="T37" s="22">
        <v>0.99960000000000004</v>
      </c>
      <c r="V37" s="145">
        <v>0</v>
      </c>
      <c r="W37" s="33">
        <v>0</v>
      </c>
      <c r="X37" s="146">
        <v>0</v>
      </c>
      <c r="Y37" s="33">
        <v>0</v>
      </c>
      <c r="Z37" s="146">
        <v>0</v>
      </c>
      <c r="AA37" s="33">
        <v>0</v>
      </c>
      <c r="AC37" s="206">
        <f>+DICIEMBRE!N37</f>
        <v>0</v>
      </c>
      <c r="AD37" s="206">
        <f>+DICIEMBRE!O37</f>
        <v>0</v>
      </c>
      <c r="AE37" s="206">
        <f>+DICIEMBRE!P37</f>
        <v>0</v>
      </c>
      <c r="AF37" s="210">
        <f>+DICIEMBRE!Q37</f>
        <v>0</v>
      </c>
      <c r="AG37" s="206">
        <f>+DICIEMBRE!R37</f>
        <v>0</v>
      </c>
      <c r="AH37" s="210">
        <f>+DICIEMBRE!S37</f>
        <v>0</v>
      </c>
    </row>
    <row r="38" spans="1:34">
      <c r="A38" s="29">
        <v>0</v>
      </c>
      <c r="B38" s="30">
        <v>0</v>
      </c>
      <c r="C38" s="31">
        <v>0</v>
      </c>
      <c r="D38" s="30">
        <v>0</v>
      </c>
      <c r="E38" s="31">
        <v>0</v>
      </c>
      <c r="F38" s="30">
        <v>0</v>
      </c>
      <c r="H38" s="29">
        <v>0</v>
      </c>
      <c r="I38" s="30">
        <v>0</v>
      </c>
      <c r="J38" s="31">
        <v>0</v>
      </c>
      <c r="K38" s="30">
        <v>0</v>
      </c>
      <c r="L38" s="31">
        <v>0</v>
      </c>
      <c r="M38" s="30">
        <v>0</v>
      </c>
      <c r="O38" s="29">
        <v>0</v>
      </c>
      <c r="P38" s="25">
        <v>0</v>
      </c>
      <c r="Q38" s="29">
        <v>0</v>
      </c>
      <c r="R38" s="25">
        <v>0</v>
      </c>
      <c r="S38" s="29">
        <v>0</v>
      </c>
      <c r="T38" s="25">
        <v>0</v>
      </c>
      <c r="V38" s="147">
        <v>0</v>
      </c>
      <c r="W38" s="30">
        <v>0</v>
      </c>
      <c r="X38" s="148">
        <v>0</v>
      </c>
      <c r="Y38" s="30">
        <v>0</v>
      </c>
      <c r="Z38" s="148">
        <v>0</v>
      </c>
      <c r="AA38" s="30">
        <v>0</v>
      </c>
      <c r="AC38" s="207">
        <f>+DICIEMBRE!N38</f>
        <v>590000</v>
      </c>
      <c r="AD38" s="207">
        <f>+DICIEMBRE!O38</f>
        <v>1</v>
      </c>
      <c r="AE38" s="207">
        <f>+DICIEMBRE!P38</f>
        <v>590000</v>
      </c>
      <c r="AF38" s="211">
        <f>+DICIEMBRE!Q38</f>
        <v>1</v>
      </c>
      <c r="AG38" s="207">
        <f>+DICIEMBRE!R38</f>
        <v>590000</v>
      </c>
      <c r="AH38" s="211">
        <f>+DICIEMBRE!S38</f>
        <v>1</v>
      </c>
    </row>
    <row r="39" spans="1:34" ht="15.75" thickBot="1">
      <c r="A39" s="32">
        <v>0</v>
      </c>
      <c r="B39" s="36">
        <v>0</v>
      </c>
      <c r="C39" s="34">
        <v>0</v>
      </c>
      <c r="D39" s="36">
        <v>0</v>
      </c>
      <c r="E39" s="37">
        <v>0</v>
      </c>
      <c r="F39" s="36">
        <v>0</v>
      </c>
      <c r="H39" s="50">
        <v>0</v>
      </c>
      <c r="I39" s="36">
        <v>0</v>
      </c>
      <c r="J39" s="37">
        <v>0</v>
      </c>
      <c r="K39" s="36">
        <v>0</v>
      </c>
      <c r="L39" s="37">
        <v>0</v>
      </c>
      <c r="M39" s="36">
        <v>0</v>
      </c>
      <c r="O39" s="50">
        <v>0</v>
      </c>
      <c r="P39" s="27">
        <v>0</v>
      </c>
      <c r="Q39" s="50">
        <v>0</v>
      </c>
      <c r="R39" s="27">
        <v>0</v>
      </c>
      <c r="S39" s="50">
        <v>0</v>
      </c>
      <c r="T39" s="27">
        <v>0</v>
      </c>
      <c r="V39" s="145">
        <v>614731000</v>
      </c>
      <c r="W39" s="33">
        <v>1</v>
      </c>
      <c r="X39" s="146">
        <v>614731000</v>
      </c>
      <c r="Y39" s="33">
        <v>1</v>
      </c>
      <c r="Z39" s="146">
        <v>0</v>
      </c>
      <c r="AA39" s="33">
        <v>0</v>
      </c>
      <c r="AC39" s="206">
        <f>+DICIEMBRE!N39</f>
        <v>0</v>
      </c>
      <c r="AD39" s="206">
        <f>+DICIEMBRE!O39</f>
        <v>0</v>
      </c>
      <c r="AE39" s="206">
        <f>+DICIEMBRE!P39</f>
        <v>0</v>
      </c>
      <c r="AF39" s="210">
        <f>+DICIEMBRE!Q39</f>
        <v>0</v>
      </c>
      <c r="AG39" s="206">
        <f>+DICIEMBRE!R39</f>
        <v>614731000</v>
      </c>
      <c r="AH39" s="210">
        <f>+DICIEMBRE!S39</f>
        <v>1</v>
      </c>
    </row>
    <row r="40" spans="1:34">
      <c r="A40" s="26"/>
      <c r="B40" s="80"/>
      <c r="C40" s="26"/>
      <c r="D40" s="80"/>
      <c r="E40" s="26"/>
      <c r="F40" s="80"/>
      <c r="H40" s="26"/>
      <c r="I40" s="80"/>
      <c r="J40" s="26"/>
      <c r="K40" s="80"/>
      <c r="L40" s="26"/>
      <c r="M40" s="80"/>
      <c r="O40" s="26"/>
      <c r="P40" s="80"/>
      <c r="Q40" s="26"/>
      <c r="R40" s="80"/>
      <c r="S40" s="26"/>
      <c r="T40" s="80"/>
      <c r="V40" s="147">
        <v>0</v>
      </c>
      <c r="W40" s="30">
        <v>0</v>
      </c>
      <c r="X40" s="148">
        <v>0</v>
      </c>
      <c r="Y40" s="30">
        <v>0</v>
      </c>
      <c r="Z40" s="148">
        <v>0</v>
      </c>
      <c r="AA40" s="30">
        <v>0</v>
      </c>
      <c r="AC40" s="207">
        <f>+DICIEMBRE!N40</f>
        <v>0</v>
      </c>
      <c r="AD40" s="207">
        <f>+DICIEMBRE!O40</f>
        <v>0</v>
      </c>
      <c r="AE40" s="207">
        <f>+DICIEMBRE!P40</f>
        <v>0</v>
      </c>
      <c r="AF40" s="211">
        <f>+DICIEMBRE!Q40</f>
        <v>0</v>
      </c>
      <c r="AG40" s="207">
        <f>+DICIEMBRE!R40</f>
        <v>0</v>
      </c>
      <c r="AH40" s="211">
        <f>+DICIEMBRE!S40</f>
        <v>0</v>
      </c>
    </row>
    <row r="41" spans="1:34">
      <c r="A41" s="26"/>
      <c r="B41" s="80"/>
      <c r="C41" s="26"/>
      <c r="D41" s="80"/>
      <c r="E41" s="26"/>
      <c r="F41" s="80"/>
      <c r="H41" s="26"/>
      <c r="I41" s="80"/>
      <c r="J41" s="26"/>
      <c r="K41" s="80"/>
      <c r="L41" s="26"/>
      <c r="M41" s="80"/>
      <c r="O41" s="26"/>
      <c r="P41" s="80"/>
      <c r="Q41" s="26"/>
      <c r="R41" s="80"/>
      <c r="S41" s="26"/>
      <c r="T41" s="80"/>
      <c r="V41" s="145">
        <v>0</v>
      </c>
      <c r="W41" s="33">
        <v>0</v>
      </c>
      <c r="X41" s="146">
        <v>0</v>
      </c>
      <c r="Y41" s="33">
        <v>0</v>
      </c>
      <c r="Z41" s="146">
        <v>0</v>
      </c>
      <c r="AA41" s="33">
        <v>0</v>
      </c>
      <c r="AC41" s="206">
        <f>+DICIEMBRE!N41</f>
        <v>0</v>
      </c>
      <c r="AD41" s="206">
        <f>+DICIEMBRE!O41</f>
        <v>0</v>
      </c>
      <c r="AE41" s="206">
        <f>+DICIEMBRE!P41</f>
        <v>0</v>
      </c>
      <c r="AF41" s="210">
        <f>+DICIEMBRE!Q41</f>
        <v>0</v>
      </c>
      <c r="AG41" s="206">
        <f>+DICIEMBRE!R41</f>
        <v>0</v>
      </c>
      <c r="AH41" s="210">
        <f>+DICIEMBRE!S41</f>
        <v>0</v>
      </c>
    </row>
    <row r="42" spans="1:34">
      <c r="A42" s="26"/>
      <c r="B42" s="80"/>
      <c r="C42" s="26"/>
      <c r="D42" s="80"/>
      <c r="E42" s="26"/>
      <c r="F42" s="80"/>
      <c r="H42" s="26"/>
      <c r="I42" s="80"/>
      <c r="J42" s="26"/>
      <c r="K42" s="80"/>
      <c r="L42" s="26"/>
      <c r="M42" s="80"/>
      <c r="O42" s="26"/>
      <c r="P42" s="80"/>
      <c r="Q42" s="26"/>
      <c r="R42" s="80"/>
      <c r="S42" s="26"/>
      <c r="T42" s="80"/>
      <c r="V42" s="147">
        <v>144273324</v>
      </c>
      <c r="W42" s="148">
        <v>0</v>
      </c>
      <c r="X42" s="148">
        <v>144273324</v>
      </c>
      <c r="Y42" s="148">
        <v>0</v>
      </c>
      <c r="Z42" s="148">
        <v>0</v>
      </c>
      <c r="AA42" s="192">
        <v>0</v>
      </c>
      <c r="AC42" s="207">
        <f>+DICIEMBRE!N42</f>
        <v>0</v>
      </c>
      <c r="AD42" s="207">
        <f>+DICIEMBRE!O42</f>
        <v>0</v>
      </c>
      <c r="AE42" s="207">
        <f>+DICIEMBRE!P42</f>
        <v>0</v>
      </c>
      <c r="AF42" s="211">
        <f>+DICIEMBRE!Q42</f>
        <v>0</v>
      </c>
      <c r="AG42" s="207">
        <f>+DICIEMBRE!R42</f>
        <v>144273324</v>
      </c>
      <c r="AH42" s="211">
        <f>+DICIEMBRE!S42</f>
        <v>0</v>
      </c>
    </row>
    <row r="43" spans="1:34" ht="15.75" thickBot="1">
      <c r="A43" s="26"/>
      <c r="B43" s="80"/>
      <c r="C43" s="26"/>
      <c r="D43" s="80"/>
      <c r="E43" s="26"/>
      <c r="F43" s="80"/>
      <c r="H43" s="26"/>
      <c r="I43" s="80"/>
      <c r="J43" s="26"/>
      <c r="K43" s="80"/>
      <c r="L43" s="26"/>
      <c r="M43" s="80"/>
      <c r="O43" s="26"/>
      <c r="P43" s="80"/>
      <c r="Q43" s="26"/>
      <c r="R43" s="80"/>
      <c r="S43" s="26"/>
      <c r="T43" s="80"/>
      <c r="V43" s="186">
        <v>0</v>
      </c>
      <c r="W43" s="36">
        <v>0</v>
      </c>
      <c r="X43" s="187">
        <v>0</v>
      </c>
      <c r="Y43" s="36">
        <v>0</v>
      </c>
      <c r="Z43" s="187">
        <v>0</v>
      </c>
      <c r="AA43" s="36">
        <v>0</v>
      </c>
      <c r="AC43" s="208">
        <f>+DICIEMBRE!N43</f>
        <v>139200000</v>
      </c>
      <c r="AD43" s="208">
        <f>+DICIEMBRE!O43</f>
        <v>0</v>
      </c>
      <c r="AE43" s="208">
        <f>+DICIEMBRE!P43</f>
        <v>0</v>
      </c>
      <c r="AF43" s="212">
        <f>+DICIEMBRE!Q43</f>
        <v>0</v>
      </c>
      <c r="AG43" s="208">
        <f>+DICIEMBRE!R43</f>
        <v>0</v>
      </c>
      <c r="AH43" s="212">
        <f>+DICIEMBRE!S43</f>
        <v>0</v>
      </c>
    </row>
    <row r="44" spans="1:34" ht="15.75" thickBot="1">
      <c r="A44" s="26"/>
      <c r="B44" s="81"/>
      <c r="C44" s="26"/>
      <c r="D44" s="81"/>
      <c r="E44" s="82"/>
      <c r="F44" s="81"/>
      <c r="H44" s="82"/>
      <c r="I44" s="81"/>
      <c r="J44" s="82"/>
      <c r="K44" s="81"/>
      <c r="L44" s="82"/>
      <c r="M44" s="81"/>
      <c r="O44" s="82"/>
      <c r="P44" s="81"/>
      <c r="Q44" s="82"/>
      <c r="R44" s="81"/>
      <c r="S44" s="82"/>
      <c r="T44" s="81"/>
      <c r="V44" s="83"/>
      <c r="W44" s="81"/>
      <c r="X44" s="83"/>
      <c r="Y44" s="81"/>
      <c r="Z44" s="83"/>
      <c r="AA44" s="81"/>
      <c r="AC44" s="107"/>
      <c r="AD44" s="111"/>
      <c r="AE44" s="93"/>
      <c r="AF44" s="111"/>
      <c r="AG44" s="107"/>
      <c r="AH44" s="111"/>
    </row>
    <row r="45" spans="1:34" ht="15.75" thickBot="1">
      <c r="A45" s="38">
        <v>2734776846.3099999</v>
      </c>
      <c r="B45" s="39">
        <v>0.1178</v>
      </c>
      <c r="C45" s="40">
        <v>880819622.38999999</v>
      </c>
      <c r="D45" s="41">
        <v>3.7900000000000003E-2</v>
      </c>
      <c r="E45" s="42">
        <v>759805065.38999999</v>
      </c>
      <c r="F45" s="41">
        <v>3.27E-2</v>
      </c>
      <c r="H45" s="51">
        <v>3872639343.6999998</v>
      </c>
      <c r="I45" s="39">
        <v>0.1668</v>
      </c>
      <c r="J45" s="42">
        <v>2186966309.25</v>
      </c>
      <c r="K45" s="41">
        <v>9.4200000000000006E-2</v>
      </c>
      <c r="L45" s="42">
        <v>1881451936.25</v>
      </c>
      <c r="M45" s="41">
        <v>8.1100000000000005E-2</v>
      </c>
      <c r="O45" s="51">
        <f>SUM(O28:O39)</f>
        <v>5233549990.3000002</v>
      </c>
      <c r="P45" s="56">
        <v>0.22550000000000001</v>
      </c>
      <c r="Q45" s="42">
        <f>SUM(Q28:Q39)</f>
        <v>3876881188.4099998</v>
      </c>
      <c r="R45" s="57">
        <v>0.16700000000000001</v>
      </c>
      <c r="S45" s="42">
        <f>SUM(S28:S39)</f>
        <v>3718312886.4099998</v>
      </c>
      <c r="T45" s="57">
        <v>0.16020000000000001</v>
      </c>
      <c r="V45" s="94">
        <f>SUM(V28:V43)</f>
        <v>2732868008</v>
      </c>
      <c r="W45" s="195">
        <v>0.11600000000000001</v>
      </c>
      <c r="X45" s="94">
        <f>SUM(X28:X43)</f>
        <v>3426217106</v>
      </c>
      <c r="Y45" s="196">
        <v>0.14499999999999999</v>
      </c>
      <c r="Z45" s="94">
        <f>SUM(Z28:Z43)</f>
        <v>2667212782</v>
      </c>
      <c r="AA45" s="196">
        <v>0.113</v>
      </c>
      <c r="AC45" s="108">
        <f>SUM(AC28:AC44)</f>
        <v>2361377817.9000001</v>
      </c>
      <c r="AD45" s="112">
        <f>+DICIEMBRE!O44</f>
        <v>9.9620590711722426E-2</v>
      </c>
      <c r="AE45" s="114">
        <f>SUM(AE28:AE44)</f>
        <v>2938456885.1700001</v>
      </c>
      <c r="AF45" s="115">
        <f>+DICIEMBRE!Q44</f>
        <v>0.12396610506907028</v>
      </c>
      <c r="AG45" s="114">
        <f>SUM(AG28:AG44)</f>
        <v>3697206127.1700001</v>
      </c>
      <c r="AH45" s="115">
        <f>+DICIEMBRE!S44</f>
        <v>0.15597582715468386</v>
      </c>
    </row>
    <row r="46" spans="1:34">
      <c r="A46" s="84"/>
      <c r="B46" s="85"/>
      <c r="C46" s="84"/>
      <c r="D46" s="86"/>
      <c r="E46" s="84"/>
      <c r="F46" s="86"/>
      <c r="H46" s="84"/>
      <c r="I46" s="85"/>
      <c r="J46" s="84"/>
      <c r="K46" s="86"/>
      <c r="L46" s="84"/>
      <c r="M46" s="86"/>
      <c r="O46" s="84"/>
      <c r="P46" s="85"/>
      <c r="Q46" s="84"/>
      <c r="R46" s="86"/>
      <c r="S46" s="84"/>
      <c r="T46" s="86"/>
      <c r="V46" s="95"/>
      <c r="W46" s="98"/>
      <c r="X46" s="95"/>
      <c r="Y46" s="100"/>
      <c r="Z46" s="95"/>
      <c r="AA46" s="100"/>
      <c r="AC46" s="109"/>
      <c r="AD46" s="113"/>
      <c r="AE46" s="109"/>
      <c r="AF46" s="116"/>
      <c r="AG46" s="109"/>
      <c r="AH46" s="116"/>
    </row>
    <row r="47" spans="1:34" ht="15.75" thickBot="1">
      <c r="A47" s="54"/>
      <c r="B47" s="14"/>
      <c r="C47" s="14"/>
      <c r="D47" s="14"/>
      <c r="E47" s="14"/>
      <c r="F47" s="14"/>
      <c r="H47" s="14"/>
      <c r="I47" s="14"/>
      <c r="J47" s="14"/>
      <c r="K47" s="14"/>
      <c r="L47" s="14"/>
      <c r="M47" s="14"/>
      <c r="O47" s="53"/>
      <c r="P47" s="53"/>
      <c r="Q47" s="53"/>
      <c r="R47" s="53"/>
      <c r="S47" s="53"/>
      <c r="T47" s="53"/>
      <c r="V47" s="96"/>
      <c r="W47" s="99"/>
      <c r="X47" s="96"/>
      <c r="Y47" s="99"/>
      <c r="Z47" s="96"/>
      <c r="AA47" s="99"/>
      <c r="AC47" s="153"/>
      <c r="AE47" s="153"/>
      <c r="AF47" s="153"/>
      <c r="AG47" s="153"/>
      <c r="AH47" s="99"/>
    </row>
    <row r="48" spans="1:34" ht="15.75" thickBot="1">
      <c r="A48" s="55">
        <v>99223811202.309998</v>
      </c>
      <c r="B48" s="45">
        <v>0.2535</v>
      </c>
      <c r="C48" s="44">
        <v>1347612594.3900001</v>
      </c>
      <c r="D48" s="45">
        <v>3.3999999999999998E-3</v>
      </c>
      <c r="E48" s="44">
        <v>788803246.38999999</v>
      </c>
      <c r="F48" s="45">
        <v>2E-3</v>
      </c>
      <c r="H48" s="43">
        <v>100361673699.7</v>
      </c>
      <c r="I48" s="45">
        <v>0.37240000000000001</v>
      </c>
      <c r="J48" s="44">
        <v>3436368613.25</v>
      </c>
      <c r="K48" s="45">
        <v>1.2800000000000001E-2</v>
      </c>
      <c r="L48" s="44">
        <v>2441033648.25</v>
      </c>
      <c r="M48" s="45">
        <v>9.1000000000000004E-3</v>
      </c>
      <c r="O48" s="43">
        <f>+O23+O45</f>
        <v>102445567363.10001</v>
      </c>
      <c r="P48" s="45">
        <v>0.37240000000000001</v>
      </c>
      <c r="Q48" s="44">
        <f>+Q23+Q45</f>
        <v>5837171291.4099998</v>
      </c>
      <c r="R48" s="45">
        <v>1.2800000000000001E-2</v>
      </c>
      <c r="S48" s="44">
        <f>+S23+S45</f>
        <v>5205071807.4099998</v>
      </c>
      <c r="T48" s="45">
        <v>9.1000000000000004E-3</v>
      </c>
      <c r="V48" s="101">
        <f>+V23+V45</f>
        <v>19645997560</v>
      </c>
      <c r="W48" s="102">
        <v>7.2999999999999995E-2</v>
      </c>
      <c r="X48" s="101">
        <f>+X23+X45</f>
        <v>25171041364</v>
      </c>
      <c r="Y48" s="102">
        <v>9.2999999999999999E-2</v>
      </c>
      <c r="Z48" s="101">
        <f>+Z23+Z45</f>
        <v>24408905721</v>
      </c>
      <c r="AA48" s="102">
        <v>9.0999999999999998E-2</v>
      </c>
      <c r="AC48" s="110">
        <f>+AC23+AC45</f>
        <v>14816992837.9</v>
      </c>
      <c r="AD48" s="117">
        <f>+DICIEMBRE!O46</f>
        <v>6.7479779951560875E-2</v>
      </c>
      <c r="AE48" s="110">
        <f>+AE23+AE45</f>
        <v>78970994747.020004</v>
      </c>
      <c r="AF48" s="117">
        <f>+DICIEMBRE!Q46</f>
        <v>0.35965093635288864</v>
      </c>
      <c r="AG48" s="110">
        <f>+AG23+AG45</f>
        <v>79728851284.020004</v>
      </c>
      <c r="AH48" s="117">
        <f>+DICIEMBRE!S46</f>
        <v>0.3631023784174891</v>
      </c>
    </row>
    <row r="49" spans="1:33">
      <c r="A49" s="14"/>
      <c r="B49" s="14"/>
      <c r="C49" s="14"/>
      <c r="D49" s="14"/>
      <c r="E49" s="14"/>
      <c r="F49" s="14"/>
      <c r="H49" s="14"/>
      <c r="I49" s="14"/>
      <c r="J49" s="14"/>
      <c r="K49" s="14"/>
      <c r="L49" s="14"/>
      <c r="M49" s="14"/>
      <c r="V49" s="97"/>
    </row>
    <row r="50" spans="1:33">
      <c r="AE50" s="172"/>
    </row>
    <row r="51" spans="1:33">
      <c r="AG51" s="173"/>
    </row>
    <row r="52" spans="1:33">
      <c r="V52" s="151" t="s">
        <v>122</v>
      </c>
    </row>
  </sheetData>
  <mergeCells count="41">
    <mergeCell ref="AC10:AG10"/>
    <mergeCell ref="AC26:AH26"/>
    <mergeCell ref="AC3:AH3"/>
    <mergeCell ref="AC4:AH4"/>
    <mergeCell ref="AC6:AH6"/>
    <mergeCell ref="AC8:AD8"/>
    <mergeCell ref="AE8:AF8"/>
    <mergeCell ref="AG8:AH8"/>
    <mergeCell ref="A26:F26"/>
    <mergeCell ref="H26:M26"/>
    <mergeCell ref="H10:L10"/>
    <mergeCell ref="A10:E10"/>
    <mergeCell ref="O6:T6"/>
    <mergeCell ref="O8:P8"/>
    <mergeCell ref="Q8:R8"/>
    <mergeCell ref="S8:T8"/>
    <mergeCell ref="O10:S10"/>
    <mergeCell ref="O26:T26"/>
    <mergeCell ref="A8:B8"/>
    <mergeCell ref="C8:D8"/>
    <mergeCell ref="E8:F8"/>
    <mergeCell ref="A6:F6"/>
    <mergeCell ref="H6:M6"/>
    <mergeCell ref="H8:I8"/>
    <mergeCell ref="J8:K8"/>
    <mergeCell ref="L8:M8"/>
    <mergeCell ref="O3:T3"/>
    <mergeCell ref="O4:T4"/>
    <mergeCell ref="A2:F2"/>
    <mergeCell ref="A3:F3"/>
    <mergeCell ref="A4:F4"/>
    <mergeCell ref="H2:M2"/>
    <mergeCell ref="H3:M3"/>
    <mergeCell ref="H4:M4"/>
    <mergeCell ref="V10:Z10"/>
    <mergeCell ref="V26:AA26"/>
    <mergeCell ref="V4:AA4"/>
    <mergeCell ref="V6:AA6"/>
    <mergeCell ref="V8:W8"/>
    <mergeCell ref="X8:Y8"/>
    <mergeCell ref="Z8:A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TOTAL PRESUPUESTO 2020</vt:lpstr>
      <vt:lpstr>EJECUCIÓN PRESUPUESTAL</vt:lpstr>
      <vt:lpstr>DICIEMBRE</vt:lpstr>
      <vt:lpstr>COMPARACIÓN MES A MES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Stella Torres Urrego</dc:creator>
  <cp:lastModifiedBy>Usuario de Windows</cp:lastModifiedBy>
  <cp:lastPrinted>2020-02-05T16:25:16Z</cp:lastPrinted>
  <dcterms:created xsi:type="dcterms:W3CDTF">2020-02-03T14:27:23Z</dcterms:created>
  <dcterms:modified xsi:type="dcterms:W3CDTF">2021-02-05T12:53:02Z</dcterms:modified>
</cp:coreProperties>
</file>