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galba\Desktop\2019\OFICINA 2019\EVALUACION POR DEPENDENCIAS 2019\"/>
    </mc:Choice>
  </mc:AlternateContent>
  <xr:revisionPtr revIDLastSave="0" documentId="8_{A7426A3E-3C54-44B3-B479-7B415D274686}" xr6:coauthVersionLast="36" xr6:coauthVersionMax="36" xr10:uidLastSave="{00000000-0000-0000-0000-000000000000}"/>
  <bookViews>
    <workbookView xWindow="0" yWindow="0" windowWidth="28800" windowHeight="12225" xr2:uid="{00000000-000D-0000-FFFF-FFFF00000000}"/>
  </bookViews>
  <sheets>
    <sheet name="EVALUACION POR DEPENDENCIAS" sheetId="1" r:id="rId1"/>
  </sheets>
  <definedNames>
    <definedName name="_xlnm._FilterDatabase" localSheetId="0" hidden="1">'EVALUACION POR DEPENDENCIAS'!$A$5:$K$5</definedName>
    <definedName name="_xlnm.Print_Area" localSheetId="0">'EVALUACION POR DEPENDENCIAS'!$A$1:$K$94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59" i="1" l="1"/>
  <c r="H58" i="1"/>
  <c r="I58" i="1" s="1"/>
  <c r="H57" i="1"/>
  <c r="H56" i="1"/>
  <c r="I56" i="1" s="1"/>
  <c r="J56" i="1" s="1"/>
  <c r="I28" i="1" l="1"/>
  <c r="H45" i="1" l="1"/>
  <c r="H74" i="1" l="1"/>
  <c r="H73" i="1"/>
  <c r="H72" i="1"/>
  <c r="H71" i="1"/>
  <c r="H70" i="1"/>
  <c r="H69" i="1"/>
  <c r="H68" i="1"/>
  <c r="H67" i="1"/>
  <c r="H65" i="1"/>
  <c r="H64" i="1"/>
  <c r="H63" i="1"/>
  <c r="H61" i="1"/>
  <c r="H54" i="1"/>
  <c r="H52" i="1"/>
  <c r="H51" i="1"/>
  <c r="H50" i="1"/>
  <c r="H49" i="1"/>
  <c r="H47" i="1"/>
  <c r="H42" i="1"/>
  <c r="H39" i="1"/>
  <c r="H37" i="1"/>
  <c r="H36" i="1"/>
  <c r="H34" i="1"/>
  <c r="H33" i="1"/>
  <c r="H32" i="1"/>
  <c r="H30" i="1"/>
  <c r="H27" i="1"/>
  <c r="H25" i="1"/>
  <c r="I24" i="1" s="1"/>
  <c r="H23" i="1"/>
  <c r="H21" i="1"/>
  <c r="H20" i="1"/>
  <c r="H18" i="1"/>
  <c r="H17" i="1"/>
  <c r="H16" i="1"/>
  <c r="H15" i="1"/>
  <c r="H14" i="1"/>
  <c r="H13" i="1"/>
  <c r="H12" i="1"/>
  <c r="H11" i="1"/>
  <c r="H9" i="1"/>
  <c r="H8" i="1"/>
  <c r="H7" i="1"/>
  <c r="I33" i="1" l="1"/>
  <c r="I14" i="1"/>
  <c r="I67" i="1"/>
  <c r="I70" i="1"/>
  <c r="I53" i="1"/>
  <c r="I49" i="1"/>
  <c r="I52" i="1"/>
  <c r="I63" i="1"/>
  <c r="J63" i="1" s="1"/>
  <c r="I61" i="1"/>
  <c r="J61" i="1" s="1"/>
  <c r="I46" i="1"/>
  <c r="I44" i="1"/>
  <c r="I43" i="1"/>
  <c r="I42" i="1"/>
  <c r="I41" i="1"/>
  <c r="I39" i="1"/>
  <c r="I37" i="1"/>
  <c r="I36" i="1"/>
  <c r="I35" i="1"/>
  <c r="I32" i="1"/>
  <c r="I31" i="1"/>
  <c r="I30" i="1"/>
  <c r="I26" i="1"/>
  <c r="I27" i="1"/>
  <c r="I23" i="1"/>
  <c r="J23" i="1" s="1"/>
  <c r="I21" i="1"/>
  <c r="I20" i="1"/>
  <c r="J20" i="1" s="1"/>
  <c r="I18" i="1"/>
  <c r="I17" i="1"/>
  <c r="I16" i="1"/>
  <c r="I13" i="1"/>
  <c r="I9" i="1"/>
  <c r="I6" i="1"/>
  <c r="J6" i="1" s="1"/>
  <c r="J67" i="1" l="1"/>
  <c r="F76" i="1" s="1"/>
  <c r="J41" i="1"/>
  <c r="J49" i="1"/>
  <c r="J30" i="1"/>
</calcChain>
</file>

<file path=xl/sharedStrings.xml><?xml version="1.0" encoding="utf-8"?>
<sst xmlns="http://schemas.openxmlformats.org/spreadsheetml/2006/main" count="138" uniqueCount="121">
  <si>
    <t>Cero Improvisación</t>
  </si>
  <si>
    <t>Más fácil, menos pasos</t>
  </si>
  <si>
    <t>Talento humano competente, innovador y motivado</t>
  </si>
  <si>
    <t>Cultura y comunicación de cara al ciudadano</t>
  </si>
  <si>
    <t>DEPENDENCIA</t>
  </si>
  <si>
    <t>Formación de capital humano para la CTeI a nivel de Doctorado y Maestría</t>
  </si>
  <si>
    <t>Articulación de oferta y demanda para recurso humano de alto nivel</t>
  </si>
  <si>
    <t>Consolidación de modelos cienciométricos para los actores del SNCTI</t>
  </si>
  <si>
    <t>Fomento al desarrollo de programas y proyectos de generación de conocimiento en CTeI</t>
  </si>
  <si>
    <t>% CUMPLIMIENTO PROGRAMA</t>
  </si>
  <si>
    <t>% CUMPLIMIENTO DEPENDENCIA</t>
  </si>
  <si>
    <t>Programa TIC</t>
  </si>
  <si>
    <t>Desarrollo de capacidades de transferencia tecnológica</t>
  </si>
  <si>
    <t>Brigada de patentes y fondo de protección de patentes</t>
  </si>
  <si>
    <t>Beneficios Tributarios  para CTeI</t>
  </si>
  <si>
    <t>DIRECCION</t>
  </si>
  <si>
    <t>Desarrollo de capacidades para diseño y evaluación de políticas en los actores del Sistema Nacional</t>
  </si>
  <si>
    <t>SUBDIRECCION</t>
  </si>
  <si>
    <t>Gestión documental</t>
  </si>
  <si>
    <t>Atrévete (A Ciencia Cierta - Ideas para el Cambio)</t>
  </si>
  <si>
    <t>Ondas</t>
  </si>
  <si>
    <t>Cero improvisación</t>
  </si>
  <si>
    <t>Gestión e Infraestructura de TI</t>
  </si>
  <si>
    <t>Comunicamos lo que hacemos</t>
  </si>
  <si>
    <t>Capacidades para la formulación y estructuración de proyectos en CTeI</t>
  </si>
  <si>
    <t>DIRECCION ADMINISTRATIVA Y FINANCIERA</t>
  </si>
  <si>
    <t>SECRETARIA GENERAL</t>
  </si>
  <si>
    <t>DIRECCION DE FOMENTO A LA INVESTIGACION</t>
  </si>
  <si>
    <t>OFICINA DE TECNOLOGIAS DE LA INFORMACION Y LAS COMUNICACIONES</t>
  </si>
  <si>
    <t>OFICINA ASESORA DE PLANEACION</t>
  </si>
  <si>
    <t>DIRECCION DE MENTALIDAD Y CULTURA</t>
  </si>
  <si>
    <t>OFICINA DE CONTROL INTERNO</t>
  </si>
  <si>
    <t>Diseño y evaluación de políticas de CTeI</t>
  </si>
  <si>
    <t>DIRECCION DE DESARROLLO TECNOLOGICO E INNOVACION</t>
  </si>
  <si>
    <t>TOTAL ENTIDAD</t>
  </si>
  <si>
    <t>META ANUAL DEL PROGRAMA</t>
  </si>
  <si>
    <t>PROGRAMA ESTRATEGICO</t>
  </si>
  <si>
    <t>% CUMPLIMIENTO META ANUAL DEL PROGRAMA</t>
  </si>
  <si>
    <t>Incremento de la visibilidad e impacto de las publicaciones científicas colombianas</t>
  </si>
  <si>
    <t>Alianzas para la Innovación</t>
  </si>
  <si>
    <t>Apoyo en I+D+i en el Sector Productivo</t>
  </si>
  <si>
    <t>Difusión - (todo es ciencia)</t>
  </si>
  <si>
    <t>Pacto por la Innovación</t>
  </si>
  <si>
    <t>2 acciones de fortalecimiento de capacidades desarrolladas</t>
  </si>
  <si>
    <t>33 departamentos que han hecho uso de las herramientas de apoyo a la estructuración de proyectos ofrecidas</t>
  </si>
  <si>
    <t xml:space="preserve"> Fortalecer la viabilización y aprobación de proyectos formulados para ser financiados por el FCTeI</t>
  </si>
  <si>
    <t>2 alianzas estratégicas internacionales en términos de recursos y capital político</t>
  </si>
  <si>
    <t xml:space="preserve">100% de programas estratégicos priorizados comunicados </t>
  </si>
  <si>
    <t>100% de cumplimiento de los requisitos de transparencia en Colciencias</t>
  </si>
  <si>
    <t>3 puntos de incremento en la calificación de cultura organizacional</t>
  </si>
  <si>
    <t>100% de oportunidad en el cumplimiento de fechas programadas para la formulación, seguimiento y evaluación de los planes institucionales</t>
  </si>
  <si>
    <t>100% de cumplimiento de los requisitos de transparencia en Colciencias - OAP</t>
  </si>
  <si>
    <t>100% cumplimiento en la reducción de tiempos, requisitos o documentos en procedimientos seleccionados</t>
  </si>
  <si>
    <t>100% de avance en el plan de racionalización de trámites</t>
  </si>
  <si>
    <t>100% de cumplimiento de los requisitos de GEL en Colciencias</t>
  </si>
  <si>
    <t xml:space="preserve">100% de avance en el desarrollo del nuevo sistema integrado de información </t>
  </si>
  <si>
    <t>Colombia BIO</t>
  </si>
  <si>
    <t>OBJETIVO ESTRATEGICO</t>
  </si>
  <si>
    <t>Propiciar condiciones para conocer valorar conservar y aprovechar nuestra biodiversidad</t>
  </si>
  <si>
    <t>Convertir a COLCIENCIAS en Ágil, Transparente y Moderna - ATM</t>
  </si>
  <si>
    <t>Desarrollar proyectos estratégicos y de impacto en CTeI a través de la articulación de recursos de la nación, los departamentos y otros actores</t>
  </si>
  <si>
    <t>GUILLERMO ALBA CARDENAS</t>
  </si>
  <si>
    <t>Jefe Oficina de Control Interno</t>
  </si>
  <si>
    <t>Mejorar la calidad y el impacto de la investigación y la transferencia de conocimiento y tecnología</t>
  </si>
  <si>
    <t>Promover el desarrollo tecnológico y la innovación como motor de crecimiento empresarial y del emprendimiento</t>
  </si>
  <si>
    <t>Generar una cultura que valore y gestione el conocimiento y la innovación</t>
  </si>
  <si>
    <t>Desarrollar un sistema e institucionalidad habilitante para la CTeI</t>
  </si>
  <si>
    <t>Generar vínculos entre los actores del SNCTI y actores internacionales estratégicos</t>
  </si>
  <si>
    <t>250.000  nuevos registros de especies en el Global Biodiversity Information Facility (GBIF) aportadas por Colombia</t>
  </si>
  <si>
    <t>9 expediciones</t>
  </si>
  <si>
    <t>56 proyectos de investigación e innovación apoyados</t>
  </si>
  <si>
    <t>2.208.400  personas sensibilizadas a través de estrategias enfocadas en el uso, apropiación y utilidad de la CTeI</t>
  </si>
  <si>
    <t>33  Planes y acuerdos acompañados</t>
  </si>
  <si>
    <t>70% de recursos aprobados del FCTeI del SGR</t>
  </si>
  <si>
    <t>Participación en escenarios internacionales estratégicos con miras a promover el avance de la CTeI</t>
  </si>
  <si>
    <t>Promoción de la circulación de conocimiento y prácticas innovadoras en un escenario global</t>
  </si>
  <si>
    <t>Gestión de recursos técnicos y financieros de cooperación internacional para CTeI</t>
  </si>
  <si>
    <t>7 alianzas estratégicas internacionales en términos de recursos y capital político</t>
  </si>
  <si>
    <t>18 Proyectos de investigación de CTeI fortalecidos mediante el apoyo a la movilidad académica</t>
  </si>
  <si>
    <t>2 Política CTeI aprobadas</t>
  </si>
  <si>
    <t>Centros de ciencia</t>
  </si>
  <si>
    <t>30.000 personas sensibilizadas a través de estrategias enfocadas en el uso, apropiación y utilidad de la CTeI</t>
  </si>
  <si>
    <t>100% de cumplimiento de los requisitos de Gobierno en Línea en Colciencias</t>
  </si>
  <si>
    <t xml:space="preserve"> 1.627.870 personas sensibilizadas a través de estrategias enfocadas en el uso, apropiación y utilidad de la CTeI</t>
  </si>
  <si>
    <t>193.000 niños y jóvenes apoyados en procesos de vocación científica</t>
  </si>
  <si>
    <t xml:space="preserve">Jóvenes investigadores </t>
  </si>
  <si>
    <t>5.753 niños y jóvenes apoyados en procesos de vocación científica</t>
  </si>
  <si>
    <t>Sistemas de Innovación Empresarial</t>
  </si>
  <si>
    <t>880 empresas apoyadas en procesos de innovación por Colciencias</t>
  </si>
  <si>
    <t>261 empresas apoyadas en procesos de innovación por Colciencias</t>
  </si>
  <si>
    <t xml:space="preserve">68 empresas apoyadas en procesos de innovación por Colciencias </t>
  </si>
  <si>
    <t>104 empresas apoyadas en procesos de innovación por Colciencias</t>
  </si>
  <si>
    <t>3740 Personas sensibilizadas a través de estrategias enfocadas en el uso, apropiación y utilidad de la CTeI</t>
  </si>
  <si>
    <t>17 licenciamientos tecnológicos apoyados</t>
  </si>
  <si>
    <t>600 registros de patentes solicitadas por residentes en oficina nacional y PCT</t>
  </si>
  <si>
    <t>100% de asignación del cupo disponible para beneficios tributarios por inversión"</t>
  </si>
  <si>
    <t>150 empresas apoyadas empresas en procesos de innovación</t>
  </si>
  <si>
    <t>META</t>
  </si>
  <si>
    <t>VALOR</t>
  </si>
  <si>
    <t>80 empresas apoyadas en procesos de innovación</t>
  </si>
  <si>
    <t>1.667 becas para la formación de maestría y doctorado nacional y exterior financiados por Colciencias y otras entidades</t>
  </si>
  <si>
    <t>200 estancias posdoctorales</t>
  </si>
  <si>
    <t>Incremento del 25% del valor del H5 para las revistas nacionales indexadas</t>
  </si>
  <si>
    <t>13.400 artículos científicos publicados en revistas científicas especializadas por investigadores colombianos</t>
  </si>
  <si>
    <t>1  modelo cienciométricos actualizado al SNCTI</t>
  </si>
  <si>
    <t>287 proyectos de investigación apoyados</t>
  </si>
  <si>
    <t>1 Politica de CTeI aprobada</t>
  </si>
  <si>
    <t>Colciencias sostenible para todos</t>
  </si>
  <si>
    <t>100% implementación del Programa de Gestión Documental</t>
  </si>
  <si>
    <t>85% de satisfacción de usuarios</t>
  </si>
  <si>
    <t>100% de cumplimiento de los requisitos de gobierno en línea en Colciencias</t>
  </si>
  <si>
    <t>100% de cumplimiento de los requisitos de transparencia en Colciencias - SEGEL</t>
  </si>
  <si>
    <t>100% de cumplimiento de los requisitos de transparencia en Colciencias - OCI</t>
  </si>
  <si>
    <r>
      <rPr>
        <b/>
        <sz val="16"/>
        <color theme="1"/>
        <rFont val="Calibri"/>
        <family val="2"/>
        <scheme val="minor"/>
      </rPr>
      <t xml:space="preserve">FUENTE DE INFORMACION
</t>
    </r>
    <r>
      <rPr>
        <sz val="16"/>
        <color theme="1"/>
        <rFont val="Calibri"/>
        <family val="2"/>
        <scheme val="minor"/>
      </rPr>
      <t xml:space="preserve">
Para la elaboracion del presente informe se tomo como referente la informacion registrada por cada dependencia en el Sistema GINA, en concordancia con los lineamientos establecidos en la Circular No. 04 de 2005, emanada por el Consejo Asesor del Gobierno Nacional en materia de Control Interno de las entidades del orden Nacional y Territorial</t>
    </r>
  </si>
  <si>
    <t>100% de cumplimiento de los requisitos de gobierno en línea en Colciencias - OAP</t>
  </si>
  <si>
    <t>65% nivel de madurez del Sistema de Gestión de Calidad</t>
  </si>
  <si>
    <r>
      <t xml:space="preserve">PUBLICADO PAGINA WEB COLCIENCIAS:
Informe elaborado y publicado el 30 de Enero de 2019
</t>
    </r>
    <r>
      <rPr>
        <sz val="16"/>
        <color theme="1"/>
        <rFont val="Calibri"/>
        <family val="2"/>
        <scheme val="minor"/>
      </rPr>
      <t>https://www.colciencias.gov.co/quienes_somos/control/informes</t>
    </r>
  </si>
  <si>
    <r>
      <rPr>
        <b/>
        <sz val="16"/>
        <color theme="1"/>
        <rFont val="Calibri"/>
        <family val="2"/>
        <scheme val="minor"/>
      </rPr>
      <t xml:space="preserve">EVALUACION DE LA OFICINA DE CONTROL INTERNO A LOS COMPROMISOS DE LA SDEPENDENCIAS
</t>
    </r>
    <r>
      <rPr>
        <sz val="16"/>
        <color theme="1"/>
        <rFont val="Calibri"/>
        <family val="2"/>
        <scheme val="minor"/>
      </rPr>
      <t xml:space="preserve">
EVALUACION CUANTITATIVA: Para la evaluacion objetiva del cumplimiento del grado de ejecucion de cada una de las dependencias de la entidad en relacion al grado de ejcucion de los compromisos adquiridos en la Planeacion Institucional, la Oficina de Control Interno tomo como criterio valido, el cumplimiento de cada una de las metas establecidas como META ANUAL DEL PROGRAMA para cada dependencia y relacionadas en la columna denominada "% DE CUMPLIMIENTO DE META DEL PROGRAMA" tomada del sistema de Informacion GINA,  que corresponde al indicador cuantitativo de cumplimiento de cada meta.
Para los programas que tienen mas de una meta se tomo el criterio de equiponderacion de cada una, al no existir una definicion especifica de ponderaciones para cada meta dentro de cada programa.
EVALUACION CUANLITATIVA: Para esta evaluacion, se aceptaron las observaciones y comentarios cualitativos reportados en el mismo sistema GINA y realizados por cada dependencia en particular y de manera general por la Oficina Asesora de Planeacion.
</t>
    </r>
  </si>
  <si>
    <r>
      <rPr>
        <b/>
        <sz val="16"/>
        <color theme="1"/>
        <rFont val="Calibri"/>
        <family val="2"/>
        <scheme val="minor"/>
      </rPr>
      <t xml:space="preserve">RECOMENDACIONES DE LA OFICINA DE CONTROL INTERNO
</t>
    </r>
    <r>
      <rPr>
        <sz val="16"/>
        <color theme="1"/>
        <rFont val="Calibri"/>
        <family val="2"/>
        <scheme val="minor"/>
      </rPr>
      <t xml:space="preserve">
Para efecto de poder darle pesos relativos a cada PROGRAMA ESTRATEGICO dentro de cada OBJETIVO ESTRATEGICO y a cada META ANUAL DE PROGRAMA dentro de cada PROGRAMA ESTRATEGICO, se recomienda NUEVAMENTE a la OAP, se evalue la posibilidad para los proximos planes de accion institucional, realizar las ponderaciones respectivas, de acuerdo a la importancia y relevancia que cada una represente dentro del respectivo programa y objetivo.
De igual manera se recomienda a las areas, que el reporte de los posibles ajustes tanto a las metas como a los resultados de ejecucion de las mismas, se hagan de manera en oportuna en el sistema GINA, durante la ejecucion del Plan y en coordinacion y concertacion con la Oficina Asesora de Planeacion , ya que los ajustes que se hagan posteriores al cierre de la vigencia, no se podran tener en cuenta para efectos de esta evaluacion.
</t>
    </r>
  </si>
  <si>
    <r>
      <t xml:space="preserve">OFICINA DE CONTROL INTERNO
</t>
    </r>
    <r>
      <rPr>
        <b/>
        <sz val="24"/>
        <color theme="1"/>
        <rFont val="Calibri"/>
        <family val="2"/>
        <scheme val="minor"/>
      </rPr>
      <t>INFORME DE EVALUACION POR DEPENDENCIAS VIGENCIA 2018
30-ENE-2019</t>
    </r>
    <r>
      <rPr>
        <b/>
        <sz val="16"/>
        <color theme="1"/>
        <rFont val="Calibri"/>
        <family val="2"/>
        <scheme val="minor"/>
      </rPr>
      <t xml:space="preserve">   ajustado   </t>
    </r>
    <r>
      <rPr>
        <b/>
        <sz val="24"/>
        <color theme="1"/>
        <rFont val="Calibri"/>
        <family val="2"/>
        <scheme val="minor"/>
      </rPr>
      <t>22-FEB-2019</t>
    </r>
  </si>
  <si>
    <r>
      <t xml:space="preserve">AJUSTE AL INFORME:
El presente informe fue ajustado y vuelto a publicar el dia 22 de Febrero de 2019 atendiendo un Derecho de Peticion 
</t>
    </r>
    <r>
      <rPr>
        <sz val="16"/>
        <color theme="1"/>
        <rFont val="Calibri"/>
        <family val="2"/>
        <scheme val="minor"/>
      </rPr>
      <t>https://www.colciencias.gov.co/quienes_somos/control/informes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</si>
</sst>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sz val="24"/>
      <color theme="1"/>
      <name val="Calibri"/>
      <family val="2"/>
      <scheme val="minor"/>
    </font>
    <font>
      <b/>
      <sz val="22"/>
      <color theme="1"/>
      <name val="Calibri"/>
      <family val="2"/>
      <scheme val="minor"/>
    </font>
    <font>
      <sz val="11"/>
      <name val="Segoe UI"/>
      <family val="2"/>
    </font>
    <font>
      <sz val="11"/>
      <color theme="1"/>
      <name val="Segoe UI"/>
      <family val="2"/>
    </font>
    <font>
      <sz val="16"/>
      <color theme="1"/>
      <name val="Calibri"/>
      <family val="2"/>
      <scheme val="minor"/>
    </font>
  </fonts>
  <fills count="9">
    <fill>
      <patternFill patternType="none"/>
    </fill>
    <fill>
      <patternFill patternType="gray125"/>
    </fill>
    <fill>
      <patternFill patternType="solid">
        <fgColor theme="0" tint="-0.249977111117893"/>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8" tint="0.39997558519241921"/>
        <bgColor indexed="64"/>
      </patternFill>
    </fill>
  </fills>
  <borders count="3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278">
    <xf numFmtId="0" fontId="0" fillId="0" borderId="0" xfId="0"/>
    <xf numFmtId="0" fontId="0" fillId="0" borderId="0" xfId="0" applyAlignment="1">
      <alignment horizontal="center" vertical="center" wrapText="1"/>
    </xf>
    <xf numFmtId="9" fontId="0" fillId="0" borderId="0" xfId="1" applyFont="1" applyAlignment="1">
      <alignment horizontal="center" vertical="center" wrapText="1"/>
    </xf>
    <xf numFmtId="0" fontId="0" fillId="0" borderId="0" xfId="0" applyFont="1" applyAlignment="1">
      <alignment horizontal="center" vertical="center" wrapText="1"/>
    </xf>
    <xf numFmtId="0" fontId="0" fillId="5" borderId="1" xfId="0" applyFill="1" applyBorder="1" applyAlignment="1">
      <alignment horizontal="center" vertical="center" wrapText="1"/>
    </xf>
    <xf numFmtId="0" fontId="3" fillId="5" borderId="2" xfId="0" applyFont="1" applyFill="1" applyBorder="1" applyAlignment="1">
      <alignment vertical="center" wrapText="1"/>
    </xf>
    <xf numFmtId="164" fontId="0" fillId="0" borderId="0" xfId="1" applyNumberFormat="1" applyFont="1" applyAlignment="1">
      <alignment horizontal="center" vertical="center" wrapText="1"/>
    </xf>
    <xf numFmtId="0" fontId="2" fillId="2" borderId="1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7" borderId="16" xfId="0" applyFont="1" applyFill="1" applyBorder="1" applyAlignment="1">
      <alignment horizontal="center" vertical="center" wrapText="1"/>
    </xf>
    <xf numFmtId="0" fontId="0" fillId="7" borderId="1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8" xfId="0" applyFill="1" applyBorder="1" applyAlignment="1">
      <alignment horizontal="center" vertical="center" wrapText="1"/>
    </xf>
    <xf numFmtId="0" fontId="0" fillId="7" borderId="16" xfId="0" applyFill="1" applyBorder="1" applyAlignment="1">
      <alignment horizontal="center" vertical="center" wrapText="1"/>
    </xf>
    <xf numFmtId="0" fontId="0" fillId="0" borderId="16" xfId="0" applyFill="1" applyBorder="1" applyAlignment="1">
      <alignment horizontal="center" vertical="center" wrapText="1"/>
    </xf>
    <xf numFmtId="0" fontId="0" fillId="7" borderId="11" xfId="0" applyFill="1" applyBorder="1" applyAlignment="1">
      <alignment horizontal="center" vertical="center" wrapText="1"/>
    </xf>
    <xf numFmtId="0" fontId="0" fillId="7" borderId="18" xfId="0" applyFont="1" applyFill="1" applyBorder="1" applyAlignment="1">
      <alignment horizontal="center" vertical="center" wrapText="1"/>
    </xf>
    <xf numFmtId="0" fontId="0" fillId="0" borderId="17" xfId="0" applyFont="1" applyFill="1" applyBorder="1" applyAlignment="1">
      <alignment horizontal="center" vertical="center" wrapText="1"/>
    </xf>
    <xf numFmtId="164" fontId="2" fillId="2" borderId="10" xfId="1" applyNumberFormat="1" applyFont="1" applyFill="1" applyBorder="1" applyAlignment="1">
      <alignment horizontal="center" vertical="center" wrapText="1"/>
    </xf>
    <xf numFmtId="164" fontId="1" fillId="7" borderId="18" xfId="1" applyNumberFormat="1" applyFont="1" applyFill="1" applyBorder="1" applyAlignment="1">
      <alignment horizontal="center" vertical="center" wrapText="1"/>
    </xf>
    <xf numFmtId="164" fontId="1" fillId="7" borderId="16" xfId="1" applyNumberFormat="1" applyFont="1" applyFill="1" applyBorder="1" applyAlignment="1">
      <alignment horizontal="center" vertical="center" wrapText="1"/>
    </xf>
    <xf numFmtId="164" fontId="1" fillId="7" borderId="17" xfId="1" applyNumberFormat="1" applyFont="1" applyFill="1" applyBorder="1" applyAlignment="1">
      <alignment horizontal="center" vertical="center" wrapText="1"/>
    </xf>
    <xf numFmtId="164" fontId="1" fillId="0" borderId="18" xfId="1" applyNumberFormat="1" applyFont="1" applyFill="1" applyBorder="1" applyAlignment="1">
      <alignment horizontal="center" vertical="center" wrapText="1"/>
    </xf>
    <xf numFmtId="164" fontId="1" fillId="0" borderId="16" xfId="1" applyNumberFormat="1" applyFont="1" applyFill="1" applyBorder="1" applyAlignment="1">
      <alignment horizontal="center" vertical="center" wrapText="1"/>
    </xf>
    <xf numFmtId="164" fontId="1" fillId="0" borderId="17" xfId="1" applyNumberFormat="1" applyFont="1" applyFill="1" applyBorder="1" applyAlignment="1">
      <alignment horizontal="center" vertical="center" wrapText="1"/>
    </xf>
    <xf numFmtId="164" fontId="0" fillId="0" borderId="18" xfId="1" applyNumberFormat="1" applyFont="1" applyFill="1" applyBorder="1" applyAlignment="1">
      <alignment horizontal="center" vertical="center" wrapText="1"/>
    </xf>
    <xf numFmtId="164" fontId="0" fillId="7" borderId="16" xfId="1" applyNumberFormat="1" applyFont="1" applyFill="1" applyBorder="1" applyAlignment="1">
      <alignment horizontal="center" vertical="center" wrapText="1"/>
    </xf>
    <xf numFmtId="164" fontId="0" fillId="0" borderId="16" xfId="1" applyNumberFormat="1" applyFont="1" applyFill="1" applyBorder="1" applyAlignment="1">
      <alignment horizontal="center" vertical="center" wrapText="1"/>
    </xf>
    <xf numFmtId="164" fontId="0" fillId="0" borderId="17" xfId="1" applyNumberFormat="1" applyFont="1" applyFill="1" applyBorder="1" applyAlignment="1">
      <alignment horizontal="center" vertical="center" wrapText="1"/>
    </xf>
    <xf numFmtId="164" fontId="0" fillId="7" borderId="18" xfId="1" applyNumberFormat="1" applyFont="1" applyFill="1" applyBorder="1" applyAlignment="1">
      <alignment horizontal="center" vertical="center" wrapText="1"/>
    </xf>
    <xf numFmtId="9" fontId="2" fillId="2" borderId="10" xfId="1" applyFont="1" applyFill="1" applyBorder="1" applyAlignment="1">
      <alignment horizontal="center" vertical="center" wrapText="1"/>
    </xf>
    <xf numFmtId="0" fontId="0" fillId="0" borderId="0" xfId="0" applyBorder="1" applyAlignment="1">
      <alignment horizontal="center" vertical="center" wrapText="1"/>
    </xf>
    <xf numFmtId="0" fontId="0" fillId="7" borderId="10" xfId="0" applyFill="1" applyBorder="1" applyAlignment="1">
      <alignment horizontal="center" vertical="center" wrapText="1"/>
    </xf>
    <xf numFmtId="164" fontId="0" fillId="7" borderId="10" xfId="1" applyNumberFormat="1" applyFont="1" applyFill="1" applyBorder="1" applyAlignment="1">
      <alignment horizontal="center" vertical="center" wrapText="1"/>
    </xf>
    <xf numFmtId="164" fontId="0" fillId="0" borderId="16" xfId="1" applyNumberFormat="1" applyFont="1" applyFill="1" applyBorder="1" applyAlignment="1">
      <alignment horizontal="center" vertical="center" wrapText="1"/>
    </xf>
    <xf numFmtId="164" fontId="0" fillId="7" borderId="16" xfId="1" applyNumberFormat="1" applyFont="1" applyFill="1" applyBorder="1" applyAlignment="1">
      <alignment horizontal="center" vertical="center" wrapText="1"/>
    </xf>
    <xf numFmtId="164" fontId="0" fillId="0" borderId="13" xfId="1" applyNumberFormat="1" applyFont="1" applyFill="1" applyBorder="1" applyAlignment="1">
      <alignment horizontal="center" vertical="center" wrapText="1"/>
    </xf>
    <xf numFmtId="164" fontId="1" fillId="0" borderId="15" xfId="1" applyNumberFormat="1" applyFont="1" applyFill="1" applyBorder="1" applyAlignment="1">
      <alignment horizontal="center" vertical="center" wrapText="1"/>
    </xf>
    <xf numFmtId="164" fontId="0" fillId="0" borderId="15" xfId="1"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0" xfId="0" applyAlignment="1">
      <alignment horizontal="center" vertical="center" wrapText="1"/>
    </xf>
    <xf numFmtId="0" fontId="0" fillId="7" borderId="16" xfId="0" applyFill="1" applyBorder="1" applyAlignment="1">
      <alignment horizontal="center" vertical="center" wrapText="1"/>
    </xf>
    <xf numFmtId="164" fontId="0" fillId="7" borderId="16" xfId="1" applyNumberFormat="1" applyFont="1" applyFill="1" applyBorder="1" applyAlignment="1">
      <alignment horizontal="center" vertical="center" wrapText="1"/>
    </xf>
    <xf numFmtId="164" fontId="0" fillId="7" borderId="18" xfId="1" applyNumberFormat="1" applyFont="1" applyFill="1" applyBorder="1" applyAlignment="1">
      <alignment horizontal="center" vertical="center" wrapText="1"/>
    </xf>
    <xf numFmtId="164" fontId="0" fillId="7" borderId="17" xfId="1" applyNumberFormat="1"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0" xfId="0" applyAlignment="1">
      <alignment horizontal="center" vertical="center" wrapText="1"/>
    </xf>
    <xf numFmtId="0" fontId="2" fillId="2" borderId="10" xfId="0" applyNumberFormat="1" applyFont="1" applyFill="1" applyBorder="1" applyAlignment="1">
      <alignment horizontal="center" vertical="center" wrapText="1"/>
    </xf>
    <xf numFmtId="0" fontId="0" fillId="7" borderId="18" xfId="1" applyNumberFormat="1" applyFont="1" applyFill="1" applyBorder="1" applyAlignment="1">
      <alignment horizontal="center" vertical="center" wrapText="1"/>
    </xf>
    <xf numFmtId="0" fontId="0" fillId="7" borderId="15" xfId="1" applyNumberFormat="1" applyFont="1" applyFill="1" applyBorder="1" applyAlignment="1">
      <alignment horizontal="center" vertical="center" wrapText="1"/>
    </xf>
    <xf numFmtId="0" fontId="0" fillId="7" borderId="16" xfId="1"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0" fillId="0" borderId="15" xfId="0" applyNumberFormat="1" applyFont="1" applyFill="1" applyBorder="1" applyAlignment="1">
      <alignment horizontal="center" vertical="center" wrapText="1"/>
    </xf>
    <xf numFmtId="0" fontId="0" fillId="0" borderId="16"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7" borderId="16" xfId="0" applyNumberFormat="1" applyFont="1" applyFill="1" applyBorder="1" applyAlignment="1">
      <alignment horizontal="center" vertical="center" wrapText="1"/>
    </xf>
    <xf numFmtId="0" fontId="0" fillId="7" borderId="17" xfId="0" applyNumberFormat="1" applyFont="1" applyFill="1" applyBorder="1" applyAlignment="1">
      <alignment horizontal="center" vertical="center" wrapText="1"/>
    </xf>
    <xf numFmtId="0" fontId="0" fillId="0" borderId="18" xfId="0" applyNumberFormat="1" applyFill="1" applyBorder="1" applyAlignment="1">
      <alignment horizontal="center" vertical="center" wrapText="1"/>
    </xf>
    <xf numFmtId="0" fontId="0" fillId="7" borderId="16" xfId="0" applyNumberFormat="1" applyFill="1" applyBorder="1" applyAlignment="1">
      <alignment horizontal="center" vertical="center" wrapText="1"/>
    </xf>
    <xf numFmtId="0" fontId="0" fillId="0" borderId="16" xfId="0" applyNumberFormat="1" applyFill="1" applyBorder="1" applyAlignment="1">
      <alignment horizontal="center" vertical="center" wrapText="1"/>
    </xf>
    <xf numFmtId="0" fontId="0" fillId="0" borderId="14" xfId="0" applyNumberFormat="1" applyFill="1" applyBorder="1" applyAlignment="1">
      <alignment horizontal="center" vertical="center" wrapText="1"/>
    </xf>
    <xf numFmtId="0" fontId="0" fillId="0" borderId="13" xfId="0" applyNumberFormat="1" applyFill="1" applyBorder="1" applyAlignment="1">
      <alignment horizontal="center" vertical="center" wrapText="1"/>
    </xf>
    <xf numFmtId="0" fontId="0" fillId="7" borderId="18" xfId="0" applyNumberFormat="1" applyFont="1" applyFill="1" applyBorder="1" applyAlignment="1">
      <alignment horizontal="center" vertical="center" wrapText="1"/>
    </xf>
    <xf numFmtId="0" fontId="0" fillId="7" borderId="10" xfId="0" applyNumberFormat="1" applyFill="1" applyBorder="1" applyAlignment="1">
      <alignment horizontal="center" vertical="center" wrapText="1"/>
    </xf>
    <xf numFmtId="0" fontId="0" fillId="7" borderId="11" xfId="0" applyNumberFormat="1" applyFill="1" applyBorder="1" applyAlignment="1">
      <alignment horizontal="center" vertical="center" wrapText="1"/>
    </xf>
    <xf numFmtId="0" fontId="0" fillId="0" borderId="15"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0" xfId="0" applyNumberFormat="1" applyAlignment="1">
      <alignment horizontal="center" vertical="center" wrapText="1"/>
    </xf>
    <xf numFmtId="164" fontId="6" fillId="0" borderId="16" xfId="1" applyNumberFormat="1" applyFont="1" applyFill="1" applyBorder="1" applyAlignment="1">
      <alignment horizontal="center" vertical="center" wrapText="1"/>
    </xf>
    <xf numFmtId="0" fontId="6" fillId="0" borderId="16" xfId="1" applyNumberFormat="1"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8" xfId="0" applyNumberFormat="1" applyFont="1" applyFill="1" applyBorder="1" applyAlignment="1">
      <alignment horizontal="center" vertical="center" wrapText="1"/>
    </xf>
    <xf numFmtId="0" fontId="6" fillId="0" borderId="16" xfId="0" applyNumberFormat="1" applyFont="1" applyFill="1" applyBorder="1" applyAlignment="1">
      <alignment horizontal="center" vertical="center" wrapText="1"/>
    </xf>
    <xf numFmtId="0" fontId="6" fillId="0" borderId="17" xfId="0" applyNumberFormat="1" applyFont="1" applyFill="1" applyBorder="1" applyAlignment="1">
      <alignment horizontal="center" vertical="center" wrapText="1"/>
    </xf>
    <xf numFmtId="164" fontId="0" fillId="7" borderId="15" xfId="1" applyNumberFormat="1" applyFont="1" applyFill="1" applyBorder="1" applyAlignment="1">
      <alignment horizontal="center" vertical="center" wrapText="1"/>
    </xf>
    <xf numFmtId="164" fontId="0" fillId="0" borderId="14" xfId="1" applyNumberFormat="1"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1" xfId="0" applyFill="1" applyBorder="1" applyAlignment="1">
      <alignment horizontal="center" vertical="center" wrapText="1"/>
    </xf>
    <xf numFmtId="164" fontId="0" fillId="0" borderId="16" xfId="1" applyNumberFormat="1" applyFont="1" applyFill="1" applyBorder="1" applyAlignment="1">
      <alignment horizontal="center" vertical="center" wrapText="1"/>
    </xf>
    <xf numFmtId="164" fontId="0" fillId="0" borderId="18" xfId="1" applyNumberFormat="1" applyFont="1" applyFill="1" applyBorder="1" applyAlignment="1">
      <alignment horizontal="center" vertical="center" wrapText="1"/>
    </xf>
    <xf numFmtId="164" fontId="0" fillId="0" borderId="11" xfId="1" applyNumberFormat="1" applyFont="1" applyFill="1" applyBorder="1" applyAlignment="1">
      <alignment horizontal="center" vertical="center" wrapText="1"/>
    </xf>
    <xf numFmtId="0" fontId="0" fillId="0" borderId="14" xfId="0"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8"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27" xfId="0" applyNumberFormat="1" applyFill="1" applyBorder="1" applyAlignment="1">
      <alignment horizontal="center" vertical="center" wrapText="1"/>
    </xf>
    <xf numFmtId="0" fontId="0" fillId="7" borderId="29" xfId="0" applyNumberFormat="1" applyFill="1" applyBorder="1" applyAlignment="1">
      <alignment horizontal="center" vertical="center" wrapText="1"/>
    </xf>
    <xf numFmtId="0" fontId="0" fillId="0" borderId="29" xfId="0" applyNumberFormat="1" applyFill="1" applyBorder="1" applyAlignment="1">
      <alignment horizontal="center" vertical="center" wrapText="1"/>
    </xf>
    <xf numFmtId="0" fontId="0" fillId="0" borderId="30" xfId="0" applyNumberFormat="1" applyFill="1" applyBorder="1" applyAlignment="1">
      <alignment horizontal="center" vertical="center" wrapText="1"/>
    </xf>
    <xf numFmtId="0" fontId="0" fillId="7" borderId="17" xfId="0" applyNumberFormat="1" applyFill="1" applyBorder="1" applyAlignment="1">
      <alignment horizontal="center" vertical="center" wrapText="1"/>
    </xf>
    <xf numFmtId="0" fontId="0" fillId="8" borderId="0" xfId="0" applyFill="1" applyAlignment="1">
      <alignment horizontal="center" vertical="center" wrapText="1"/>
    </xf>
    <xf numFmtId="0" fontId="0" fillId="8" borderId="0" xfId="0" applyNumberFormat="1" applyFill="1" applyAlignment="1">
      <alignment horizontal="center" vertical="center" wrapText="1"/>
    </xf>
    <xf numFmtId="164" fontId="0" fillId="8" borderId="0" xfId="1" applyNumberFormat="1" applyFont="1" applyFill="1" applyAlignment="1">
      <alignment horizontal="center" vertical="center" wrapText="1"/>
    </xf>
    <xf numFmtId="9" fontId="0" fillId="8" borderId="0" xfId="1" applyFont="1" applyFill="1" applyAlignment="1">
      <alignment horizontal="center" vertical="center" wrapText="1"/>
    </xf>
    <xf numFmtId="0" fontId="0" fillId="8" borderId="0" xfId="0" applyFill="1" applyBorder="1" applyAlignment="1">
      <alignment horizontal="center" vertical="center" wrapText="1"/>
    </xf>
    <xf numFmtId="0" fontId="3" fillId="8" borderId="0" xfId="0" applyFont="1" applyFill="1" applyBorder="1" applyAlignment="1">
      <alignment vertical="center" wrapText="1"/>
    </xf>
    <xf numFmtId="0" fontId="3" fillId="8" borderId="0" xfId="0" applyFont="1" applyFill="1" applyBorder="1" applyAlignment="1">
      <alignment horizontal="center" vertical="center" wrapText="1"/>
    </xf>
    <xf numFmtId="0" fontId="3" fillId="8" borderId="0" xfId="0" applyNumberFormat="1" applyFont="1" applyFill="1" applyBorder="1" applyAlignment="1">
      <alignment horizontal="center" vertical="center" wrapText="1"/>
    </xf>
    <xf numFmtId="0" fontId="2" fillId="8" borderId="0" xfId="0" applyFont="1" applyFill="1" applyBorder="1" applyAlignment="1">
      <alignment horizontal="center" vertical="center" wrapText="1"/>
    </xf>
    <xf numFmtId="0" fontId="2" fillId="8" borderId="0" xfId="0" applyNumberFormat="1" applyFont="1" applyFill="1" applyBorder="1" applyAlignment="1">
      <alignment horizontal="center" vertical="center" wrapText="1"/>
    </xf>
    <xf numFmtId="164" fontId="2" fillId="8" borderId="0" xfId="1" applyNumberFormat="1" applyFont="1" applyFill="1" applyBorder="1" applyAlignment="1">
      <alignment horizontal="center" vertical="center" wrapText="1"/>
    </xf>
    <xf numFmtId="9" fontId="2" fillId="8" borderId="0" xfId="1" applyFont="1" applyFill="1" applyBorder="1" applyAlignment="1">
      <alignment horizontal="center" vertical="center" wrapText="1"/>
    </xf>
    <xf numFmtId="0" fontId="0" fillId="8" borderId="0" xfId="0" applyFont="1" applyFill="1" applyBorder="1" applyAlignment="1">
      <alignment horizontal="center" vertical="center" wrapText="1"/>
    </xf>
    <xf numFmtId="0" fontId="0" fillId="8" borderId="0" xfId="0" applyNumberFormat="1" applyFont="1" applyFill="1" applyBorder="1" applyAlignment="1">
      <alignment horizontal="center" vertical="center" wrapText="1"/>
    </xf>
    <xf numFmtId="164" fontId="1" fillId="8" borderId="0" xfId="1" applyNumberFormat="1" applyFont="1" applyFill="1" applyBorder="1" applyAlignment="1">
      <alignment horizontal="center" vertical="center" wrapText="1"/>
    </xf>
    <xf numFmtId="164" fontId="0" fillId="8" borderId="0" xfId="1" applyNumberFormat="1" applyFont="1" applyFill="1" applyBorder="1" applyAlignment="1">
      <alignment horizontal="center" vertical="center" wrapText="1"/>
    </xf>
    <xf numFmtId="9" fontId="1" fillId="8" borderId="0" xfId="1" applyFont="1" applyFill="1" applyBorder="1" applyAlignment="1">
      <alignment horizontal="center" vertical="center" wrapText="1"/>
    </xf>
    <xf numFmtId="9" fontId="0" fillId="8" borderId="0" xfId="0" applyNumberFormat="1" applyFont="1" applyFill="1" applyBorder="1" applyAlignment="1">
      <alignment horizontal="center" vertical="center" wrapText="1"/>
    </xf>
    <xf numFmtId="9" fontId="0" fillId="8" borderId="0" xfId="1" applyFont="1" applyFill="1" applyBorder="1" applyAlignment="1">
      <alignment horizontal="center" vertical="center" wrapText="1"/>
    </xf>
    <xf numFmtId="0" fontId="0" fillId="8" borderId="0" xfId="0" applyNumberFormat="1" applyFill="1" applyBorder="1" applyAlignment="1">
      <alignment horizontal="center" vertical="center" wrapText="1"/>
    </xf>
    <xf numFmtId="9" fontId="0" fillId="8" borderId="0" xfId="0" applyNumberFormat="1" applyFill="1" applyBorder="1" applyAlignment="1">
      <alignment horizontal="center" vertical="center" wrapText="1"/>
    </xf>
    <xf numFmtId="0" fontId="5" fillId="8" borderId="0" xfId="0" applyFont="1" applyFill="1" applyBorder="1" applyAlignment="1">
      <alignment vertical="center" wrapText="1"/>
    </xf>
    <xf numFmtId="0" fontId="0" fillId="8" borderId="0" xfId="1" applyNumberFormat="1" applyFont="1" applyFill="1" applyAlignment="1">
      <alignment horizontal="center" vertical="center" wrapText="1"/>
    </xf>
    <xf numFmtId="0" fontId="0" fillId="8" borderId="0" xfId="0" applyFont="1" applyFill="1" applyAlignment="1">
      <alignment horizontal="center" vertical="center" wrapText="1"/>
    </xf>
    <xf numFmtId="0" fontId="0" fillId="0" borderId="13" xfId="0" applyNumberFormat="1" applyFont="1" applyFill="1" applyBorder="1" applyAlignment="1">
      <alignment horizontal="center" vertical="center" wrapText="1"/>
    </xf>
    <xf numFmtId="164" fontId="1" fillId="0" borderId="13" xfId="1" applyNumberFormat="1" applyFont="1" applyFill="1" applyBorder="1" applyAlignment="1">
      <alignment horizontal="center" vertical="center" wrapText="1"/>
    </xf>
    <xf numFmtId="0" fontId="0" fillId="7" borderId="6" xfId="0" applyFont="1" applyFill="1" applyBorder="1" applyAlignment="1">
      <alignment horizontal="center" vertical="center" wrapText="1"/>
    </xf>
    <xf numFmtId="0" fontId="0" fillId="7" borderId="26"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7" borderId="31" xfId="0" applyFont="1" applyFill="1" applyBorder="1" applyAlignment="1">
      <alignment horizontal="center" vertical="center" wrapText="1"/>
    </xf>
    <xf numFmtId="164" fontId="0" fillId="7" borderId="7" xfId="1" applyNumberFormat="1" applyFont="1" applyFill="1" applyBorder="1" applyAlignment="1">
      <alignment horizontal="center" vertical="center" wrapText="1"/>
    </xf>
    <xf numFmtId="164" fontId="0" fillId="7" borderId="27" xfId="1" applyNumberFormat="1" applyFont="1" applyFill="1" applyBorder="1" applyAlignment="1">
      <alignment horizontal="center" vertical="center" wrapText="1"/>
    </xf>
    <xf numFmtId="164" fontId="0" fillId="0" borderId="29" xfId="1" applyNumberFormat="1" applyFont="1" applyFill="1" applyBorder="1" applyAlignment="1">
      <alignment horizontal="center" vertical="center" wrapText="1"/>
    </xf>
    <xf numFmtId="164" fontId="0" fillId="7" borderId="32" xfId="1" applyNumberFormat="1" applyFont="1" applyFill="1" applyBorder="1" applyAlignment="1">
      <alignment horizontal="center" vertical="center" wrapText="1"/>
    </xf>
    <xf numFmtId="0" fontId="0" fillId="7" borderId="24" xfId="1" applyNumberFormat="1" applyFont="1" applyFill="1" applyBorder="1" applyAlignment="1">
      <alignment horizontal="center" vertical="center" wrapText="1"/>
    </xf>
    <xf numFmtId="0" fontId="0" fillId="7" borderId="26" xfId="1" applyNumberFormat="1" applyFont="1" applyFill="1" applyBorder="1" applyAlignment="1">
      <alignment horizontal="center" vertical="center" wrapText="1"/>
    </xf>
    <xf numFmtId="0" fontId="0" fillId="7" borderId="28" xfId="1" applyNumberFormat="1" applyFont="1" applyFill="1" applyBorder="1" applyAlignment="1">
      <alignment horizontal="center" vertical="center" wrapText="1"/>
    </xf>
    <xf numFmtId="164" fontId="1" fillId="7" borderId="11" xfId="1" applyNumberFormat="1" applyFont="1" applyFill="1" applyBorder="1" applyAlignment="1">
      <alignment horizontal="center" vertical="center" wrapText="1"/>
    </xf>
    <xf numFmtId="0" fontId="0" fillId="7" borderId="17" xfId="0" applyFill="1" applyBorder="1" applyAlignment="1">
      <alignment horizontal="center" vertical="center" wrapText="1"/>
    </xf>
    <xf numFmtId="0" fontId="0" fillId="7" borderId="32" xfId="0" applyNumberFormat="1" applyFill="1" applyBorder="1" applyAlignment="1">
      <alignment horizontal="center" vertical="center" wrapText="1"/>
    </xf>
    <xf numFmtId="0" fontId="0" fillId="7" borderId="33" xfId="0" applyNumberFormat="1" applyFont="1" applyFill="1" applyBorder="1" applyAlignment="1">
      <alignment horizontal="center" vertical="center" wrapText="1"/>
    </xf>
    <xf numFmtId="0" fontId="0" fillId="7" borderId="34" xfId="0" applyNumberFormat="1" applyFont="1" applyFill="1" applyBorder="1" applyAlignment="1">
      <alignment horizontal="center" vertical="center" wrapText="1"/>
    </xf>
    <xf numFmtId="0" fontId="0" fillId="0" borderId="34" xfId="0" applyNumberFormat="1" applyFont="1" applyFill="1" applyBorder="1" applyAlignment="1">
      <alignment horizontal="center" vertical="center" wrapText="1"/>
    </xf>
    <xf numFmtId="0" fontId="0" fillId="7" borderId="16"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7" borderId="18"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7" xfId="0" applyFill="1" applyBorder="1" applyAlignment="1">
      <alignment horizontal="center" vertical="center" wrapText="1"/>
    </xf>
    <xf numFmtId="164" fontId="0" fillId="0" borderId="18" xfId="1" applyNumberFormat="1" applyFont="1" applyFill="1" applyBorder="1" applyAlignment="1">
      <alignment horizontal="center" vertical="center" wrapText="1"/>
    </xf>
    <xf numFmtId="164" fontId="0" fillId="0" borderId="16" xfId="1" applyNumberFormat="1" applyFont="1" applyFill="1" applyBorder="1" applyAlignment="1">
      <alignment horizontal="center" vertical="center" wrapText="1"/>
    </xf>
    <xf numFmtId="164" fontId="0" fillId="0" borderId="17" xfId="1" applyNumberFormat="1" applyFont="1" applyFill="1" applyBorder="1" applyAlignment="1">
      <alignment horizontal="center" vertical="center" wrapText="1"/>
    </xf>
    <xf numFmtId="164" fontId="6" fillId="0" borderId="18" xfId="1" applyNumberFormat="1" applyFont="1" applyFill="1" applyBorder="1" applyAlignment="1">
      <alignment horizontal="center" vertical="center" wrapText="1"/>
    </xf>
    <xf numFmtId="0" fontId="6" fillId="0" borderId="18" xfId="1" applyNumberFormat="1" applyFont="1" applyFill="1" applyBorder="1" applyAlignment="1">
      <alignment horizontal="center" vertical="center" wrapText="1"/>
    </xf>
    <xf numFmtId="164" fontId="0" fillId="0" borderId="26" xfId="1" applyNumberFormat="1" applyFont="1" applyFill="1" applyBorder="1" applyAlignment="1">
      <alignment horizontal="center" vertical="center" wrapText="1"/>
    </xf>
    <xf numFmtId="164" fontId="0" fillId="7" borderId="31" xfId="1" applyNumberFormat="1" applyFont="1" applyFill="1" applyBorder="1" applyAlignment="1">
      <alignment horizontal="center" vertical="center" wrapText="1"/>
    </xf>
    <xf numFmtId="164" fontId="0" fillId="0" borderId="28" xfId="1" applyNumberFormat="1" applyFont="1" applyFill="1" applyBorder="1" applyAlignment="1">
      <alignment horizontal="center" vertical="center" wrapText="1"/>
    </xf>
    <xf numFmtId="164" fontId="0" fillId="7" borderId="28" xfId="1" applyNumberFormat="1" applyFont="1" applyFill="1" applyBorder="1" applyAlignment="1">
      <alignment horizontal="center" vertical="center" wrapText="1"/>
    </xf>
    <xf numFmtId="164" fontId="0" fillId="0" borderId="31" xfId="1"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164" fontId="3" fillId="3" borderId="3" xfId="1" applyNumberFormat="1" applyFont="1" applyFill="1" applyBorder="1" applyAlignment="1">
      <alignment horizontal="center" vertical="center" wrapText="1"/>
    </xf>
    <xf numFmtId="0" fontId="0" fillId="0" borderId="0" xfId="0" applyAlignment="1">
      <alignment horizontal="center"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3" fillId="5" borderId="0" xfId="0" applyFont="1" applyFill="1" applyAlignment="1">
      <alignment horizontal="center" vertical="center" wrapText="1"/>
    </xf>
    <xf numFmtId="0" fontId="3" fillId="0" borderId="0" xfId="0" applyFont="1" applyAlignment="1">
      <alignment horizontal="center" vertical="center" wrapText="1"/>
    </xf>
    <xf numFmtId="0" fontId="3" fillId="5" borderId="1" xfId="0" applyFont="1" applyFill="1" applyBorder="1" applyAlignment="1">
      <alignment horizontal="left" vertical="center" wrapText="1"/>
    </xf>
    <xf numFmtId="0" fontId="3" fillId="5" borderId="2" xfId="0" applyFont="1" applyFill="1" applyBorder="1" applyAlignment="1">
      <alignment horizontal="left" vertical="center" wrapText="1"/>
    </xf>
    <xf numFmtId="0" fontId="8" fillId="0" borderId="3" xfId="0" applyFont="1" applyBorder="1" applyAlignment="1">
      <alignment vertical="center" wrapText="1"/>
    </xf>
    <xf numFmtId="0" fontId="8" fillId="5" borderId="1" xfId="0" applyFont="1" applyFill="1" applyBorder="1" applyAlignment="1">
      <alignment horizontal="left" vertical="center" wrapText="1"/>
    </xf>
    <xf numFmtId="0" fontId="8" fillId="5" borderId="2" xfId="0" applyFont="1" applyFill="1" applyBorder="1" applyAlignment="1">
      <alignment horizontal="left" vertical="center" wrapText="1"/>
    </xf>
    <xf numFmtId="0" fontId="8" fillId="5" borderId="3" xfId="0" applyFont="1" applyFill="1" applyBorder="1" applyAlignment="1">
      <alignment horizontal="left" vertical="center" wrapText="1"/>
    </xf>
    <xf numFmtId="0" fontId="0" fillId="5" borderId="0" xfId="0" applyFill="1" applyBorder="1" applyAlignment="1">
      <alignment horizontal="center" vertical="center" wrapText="1"/>
    </xf>
    <xf numFmtId="0" fontId="0" fillId="0" borderId="0" xfId="0" applyAlignment="1">
      <alignment horizontal="center" vertical="center" wrapText="1"/>
    </xf>
    <xf numFmtId="164" fontId="3" fillId="3" borderId="7" xfId="1" applyNumberFormat="1" applyFont="1" applyFill="1" applyBorder="1" applyAlignment="1">
      <alignment horizontal="center" vertical="center" wrapText="1"/>
    </xf>
    <xf numFmtId="164" fontId="3" fillId="3" borderId="5" xfId="1" applyNumberFormat="1" applyFont="1" applyFill="1" applyBorder="1" applyAlignment="1">
      <alignment horizontal="center" vertical="center" wrapText="1"/>
    </xf>
    <xf numFmtId="164" fontId="3" fillId="3" borderId="9" xfId="1" applyNumberFormat="1" applyFont="1" applyFill="1" applyBorder="1" applyAlignment="1">
      <alignment horizontal="center" vertical="center" wrapText="1"/>
    </xf>
    <xf numFmtId="164" fontId="0" fillId="0" borderId="18" xfId="1" applyNumberFormat="1" applyFont="1" applyFill="1" applyBorder="1" applyAlignment="1">
      <alignment horizontal="center" vertical="center" wrapText="1"/>
    </xf>
    <xf numFmtId="164" fontId="0" fillId="0" borderId="15" xfId="1" applyNumberFormat="1" applyFont="1" applyFill="1" applyBorder="1" applyAlignment="1">
      <alignment horizontal="center" vertical="center" wrapText="1"/>
    </xf>
    <xf numFmtId="164" fontId="0" fillId="0" borderId="16" xfId="1" applyNumberFormat="1" applyFont="1" applyFill="1" applyBorder="1" applyAlignment="1">
      <alignment horizontal="center" vertical="center" wrapText="1"/>
    </xf>
    <xf numFmtId="164" fontId="0" fillId="0" borderId="17" xfId="1" applyNumberFormat="1" applyFont="1" applyFill="1" applyBorder="1" applyAlignment="1">
      <alignment horizontal="center" vertical="center" wrapText="1"/>
    </xf>
    <xf numFmtId="164" fontId="0" fillId="0" borderId="11" xfId="1" applyNumberFormat="1" applyFont="1" applyFill="1" applyBorder="1" applyAlignment="1">
      <alignment horizontal="center" vertical="center" wrapText="1"/>
    </xf>
    <xf numFmtId="164" fontId="0" fillId="0" borderId="12" xfId="1" applyNumberFormat="1" applyFont="1" applyFill="1" applyBorder="1" applyAlignment="1">
      <alignment horizontal="center" vertical="center" wrapText="1"/>
    </xf>
    <xf numFmtId="164" fontId="0" fillId="0" borderId="13" xfId="1" applyNumberFormat="1" applyFont="1" applyFill="1" applyBorder="1" applyAlignment="1">
      <alignment horizontal="center" vertical="center" wrapText="1"/>
    </xf>
    <xf numFmtId="164" fontId="3" fillId="6" borderId="7" xfId="0" applyNumberFormat="1" applyFont="1" applyFill="1" applyBorder="1" applyAlignment="1">
      <alignment horizontal="center" vertical="center" wrapText="1"/>
    </xf>
    <xf numFmtId="164" fontId="3" fillId="6" borderId="5" xfId="0" applyNumberFormat="1" applyFont="1" applyFill="1" applyBorder="1" applyAlignment="1">
      <alignment horizontal="center" vertical="center" wrapText="1"/>
    </xf>
    <xf numFmtId="164" fontId="3" fillId="6" borderId="9" xfId="0" applyNumberFormat="1" applyFont="1" applyFill="1" applyBorder="1" applyAlignment="1">
      <alignment horizontal="center" vertical="center" wrapText="1"/>
    </xf>
    <xf numFmtId="0" fontId="0" fillId="7" borderId="6" xfId="0" applyFill="1" applyBorder="1" applyAlignment="1">
      <alignment horizontal="center" vertical="center" wrapText="1"/>
    </xf>
    <xf numFmtId="0" fontId="0" fillId="7" borderId="4" xfId="0" applyFill="1" applyBorder="1" applyAlignment="1">
      <alignment horizontal="center" vertical="center" wrapText="1"/>
    </xf>
    <xf numFmtId="164" fontId="0" fillId="7" borderId="11" xfId="1" applyNumberFormat="1" applyFont="1" applyFill="1" applyBorder="1" applyAlignment="1">
      <alignment horizontal="center" vertical="center" wrapText="1"/>
    </xf>
    <xf numFmtId="164" fontId="0" fillId="7" borderId="12" xfId="1" applyNumberFormat="1" applyFont="1" applyFill="1" applyBorder="1" applyAlignment="1">
      <alignment horizontal="center" vertical="center" wrapText="1"/>
    </xf>
    <xf numFmtId="164" fontId="0" fillId="7" borderId="13" xfId="1" applyNumberFormat="1"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0" fillId="0" borderId="18"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7" xfId="0" applyFill="1" applyBorder="1" applyAlignment="1">
      <alignment horizontal="center" vertical="center" wrapText="1"/>
    </xf>
    <xf numFmtId="0" fontId="3" fillId="6" borderId="6"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wrapText="1"/>
    </xf>
    <xf numFmtId="164" fontId="0" fillId="7" borderId="7" xfId="1" applyNumberFormat="1" applyFont="1" applyFill="1" applyBorder="1" applyAlignment="1">
      <alignment horizontal="center" vertical="center" wrapText="1"/>
    </xf>
    <xf numFmtId="164" fontId="0" fillId="7" borderId="5" xfId="1" applyNumberFormat="1" applyFont="1" applyFill="1" applyBorder="1" applyAlignment="1">
      <alignment horizontal="center" vertical="center" wrapText="1"/>
    </xf>
    <xf numFmtId="0" fontId="0" fillId="7" borderId="6" xfId="0" applyFont="1" applyFill="1" applyBorder="1" applyAlignment="1">
      <alignment horizontal="center" vertical="center" wrapText="1"/>
    </xf>
    <xf numFmtId="0" fontId="0" fillId="7" borderId="4" xfId="0" applyFont="1" applyFill="1" applyBorder="1" applyAlignment="1">
      <alignment horizontal="center" vertical="center" wrapText="1"/>
    </xf>
    <xf numFmtId="164" fontId="3" fillId="6" borderId="7" xfId="1" applyNumberFormat="1" applyFont="1" applyFill="1" applyBorder="1" applyAlignment="1">
      <alignment horizontal="center" vertical="center" wrapText="1"/>
    </xf>
    <xf numFmtId="164" fontId="3" fillId="6" borderId="5" xfId="1" applyNumberFormat="1" applyFont="1" applyFill="1" applyBorder="1" applyAlignment="1">
      <alignment horizontal="center" vertical="center" wrapText="1"/>
    </xf>
    <xf numFmtId="164" fontId="3" fillId="6" borderId="9" xfId="1" applyNumberFormat="1"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2" xfId="0" applyFont="1" applyFill="1" applyBorder="1" applyAlignment="1">
      <alignment horizontal="center" vertical="center" wrapText="1"/>
    </xf>
    <xf numFmtId="0" fontId="3" fillId="6" borderId="13" xfId="0" applyFont="1" applyFill="1" applyBorder="1" applyAlignment="1">
      <alignment horizontal="center" vertical="center" wrapText="1"/>
    </xf>
    <xf numFmtId="164" fontId="0" fillId="0" borderId="7" xfId="1" applyNumberFormat="1" applyFont="1" applyFill="1" applyBorder="1" applyAlignment="1">
      <alignment horizontal="center" vertical="center" wrapText="1"/>
    </xf>
    <xf numFmtId="164" fontId="0" fillId="0" borderId="5" xfId="1" applyNumberFormat="1" applyFont="1" applyFill="1" applyBorder="1" applyAlignment="1">
      <alignment horizontal="center" vertical="center" wrapText="1"/>
    </xf>
    <xf numFmtId="164" fontId="0" fillId="0" borderId="9" xfId="1" applyNumberFormat="1"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5" fillId="8" borderId="0" xfId="0" applyFont="1" applyFill="1" applyBorder="1" applyAlignment="1">
      <alignment horizontal="center" vertical="center" wrapText="1"/>
    </xf>
    <xf numFmtId="0" fontId="0" fillId="7" borderId="18" xfId="0" applyFont="1" applyFill="1" applyBorder="1" applyAlignment="1">
      <alignment horizontal="center" vertical="center" wrapText="1"/>
    </xf>
    <xf numFmtId="0" fontId="0" fillId="7" borderId="16" xfId="0" applyFont="1" applyFill="1" applyBorder="1" applyAlignment="1">
      <alignment horizontal="center" vertical="center" wrapText="1"/>
    </xf>
    <xf numFmtId="0" fontId="3" fillId="6" borderId="20" xfId="0" applyFont="1" applyFill="1" applyBorder="1" applyAlignment="1">
      <alignment horizontal="center" vertical="center" wrapText="1"/>
    </xf>
    <xf numFmtId="0" fontId="3" fillId="6" borderId="21" xfId="0" applyFont="1" applyFill="1" applyBorder="1" applyAlignment="1">
      <alignment horizontal="center" vertical="center" wrapText="1"/>
    </xf>
    <xf numFmtId="0" fontId="3" fillId="6" borderId="22"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0" fillId="0" borderId="14" xfId="0" applyFill="1" applyBorder="1" applyAlignment="1">
      <alignment horizontal="center" vertical="center" wrapText="1"/>
    </xf>
    <xf numFmtId="164" fontId="0" fillId="0" borderId="14" xfId="1" applyNumberFormat="1" applyFont="1" applyFill="1" applyBorder="1" applyAlignment="1">
      <alignment horizontal="center" vertical="center" wrapText="1"/>
    </xf>
    <xf numFmtId="0" fontId="0" fillId="0" borderId="15" xfId="0" applyFill="1" applyBorder="1" applyAlignment="1">
      <alignment horizontal="center" vertical="center" wrapText="1"/>
    </xf>
    <xf numFmtId="0" fontId="0" fillId="7" borderId="14" xfId="0" applyFill="1" applyBorder="1" applyAlignment="1">
      <alignment horizontal="center" vertical="center" wrapText="1"/>
    </xf>
    <xf numFmtId="0" fontId="0" fillId="7" borderId="15" xfId="0" applyFill="1" applyBorder="1" applyAlignment="1">
      <alignment horizontal="center" vertical="center" wrapText="1"/>
    </xf>
    <xf numFmtId="164" fontId="0" fillId="7" borderId="14" xfId="1" applyNumberFormat="1" applyFont="1" applyFill="1" applyBorder="1" applyAlignment="1">
      <alignment horizontal="center" vertical="center" wrapText="1"/>
    </xf>
    <xf numFmtId="164" fontId="0" fillId="7" borderId="15" xfId="1" applyNumberFormat="1" applyFont="1" applyFill="1" applyBorder="1" applyAlignment="1">
      <alignment horizontal="center" vertical="center" wrapText="1"/>
    </xf>
    <xf numFmtId="164" fontId="3" fillId="3" borderId="11" xfId="0" applyNumberFormat="1" applyFont="1" applyFill="1" applyBorder="1" applyAlignment="1">
      <alignment horizontal="center" vertical="center" wrapText="1"/>
    </xf>
    <xf numFmtId="164" fontId="3" fillId="3" borderId="12" xfId="0" applyNumberFormat="1" applyFont="1" applyFill="1" applyBorder="1" applyAlignment="1">
      <alignment horizontal="center" vertical="center" wrapText="1"/>
    </xf>
    <xf numFmtId="164" fontId="3" fillId="3" borderId="13" xfId="0" applyNumberFormat="1" applyFont="1" applyFill="1" applyBorder="1" applyAlignment="1">
      <alignment horizontal="center" vertical="center" wrapText="1"/>
    </xf>
    <xf numFmtId="164" fontId="0" fillId="0" borderId="30" xfId="1" applyNumberFormat="1" applyFont="1" applyFill="1" applyBorder="1" applyAlignment="1">
      <alignment horizontal="center" vertical="center" wrapText="1"/>
    </xf>
    <xf numFmtId="0" fontId="0" fillId="0" borderId="23" xfId="0" applyFont="1" applyFill="1" applyBorder="1" applyAlignment="1">
      <alignment horizontal="center" vertical="center" wrapText="1"/>
    </xf>
    <xf numFmtId="164" fontId="5" fillId="0" borderId="6" xfId="0" applyNumberFormat="1" applyFont="1" applyBorder="1" applyAlignment="1">
      <alignment horizontal="center" vertical="center" wrapText="1"/>
    </xf>
    <xf numFmtId="164" fontId="5" fillId="0" borderId="19" xfId="0" applyNumberFormat="1" applyFont="1" applyBorder="1" applyAlignment="1">
      <alignment horizontal="center" vertical="center" wrapText="1"/>
    </xf>
    <xf numFmtId="164" fontId="5" fillId="0" borderId="7" xfId="0" applyNumberFormat="1" applyFont="1" applyBorder="1" applyAlignment="1">
      <alignment horizontal="center" vertical="center" wrapText="1"/>
    </xf>
    <xf numFmtId="164" fontId="5" fillId="0" borderId="8" xfId="0" applyNumberFormat="1" applyFont="1" applyBorder="1" applyAlignment="1">
      <alignment horizontal="center" vertical="center" wrapText="1"/>
    </xf>
    <xf numFmtId="164" fontId="5" fillId="0" borderId="25" xfId="0" applyNumberFormat="1" applyFont="1" applyBorder="1" applyAlignment="1">
      <alignment horizontal="center" vertical="center" wrapText="1"/>
    </xf>
    <xf numFmtId="164" fontId="5" fillId="0" borderId="9" xfId="0" applyNumberFormat="1" applyFont="1" applyBorder="1" applyAlignment="1">
      <alignment horizontal="center" vertical="center" wrapText="1"/>
    </xf>
    <xf numFmtId="0" fontId="5" fillId="0" borderId="6"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3" fillId="3" borderId="4" xfId="0" applyFont="1" applyFill="1" applyBorder="1" applyAlignment="1">
      <alignment horizontal="center" vertical="center" wrapText="1"/>
    </xf>
    <xf numFmtId="164" fontId="3" fillId="6" borderId="11" xfId="1" applyNumberFormat="1" applyFont="1" applyFill="1" applyBorder="1" applyAlignment="1">
      <alignment horizontal="center" vertical="center" wrapText="1"/>
    </xf>
    <xf numFmtId="164" fontId="3" fillId="6" borderId="12" xfId="1" applyNumberFormat="1" applyFont="1" applyFill="1" applyBorder="1" applyAlignment="1">
      <alignment horizontal="center" vertical="center" wrapText="1"/>
    </xf>
    <xf numFmtId="164" fontId="3" fillId="6" borderId="13" xfId="1" applyNumberFormat="1" applyFont="1" applyFill="1" applyBorder="1" applyAlignment="1">
      <alignment horizontal="center" vertical="center" wrapText="1"/>
    </xf>
    <xf numFmtId="164" fontId="3" fillId="4" borderId="7" xfId="0" applyNumberFormat="1" applyFont="1" applyFill="1" applyBorder="1" applyAlignment="1">
      <alignment horizontal="center" vertical="center" wrapText="1"/>
    </xf>
    <xf numFmtId="164" fontId="3" fillId="4" borderId="5" xfId="0" applyNumberFormat="1" applyFont="1" applyFill="1" applyBorder="1" applyAlignment="1">
      <alignment horizontal="center" vertical="center" wrapText="1"/>
    </xf>
    <xf numFmtId="164" fontId="3" fillId="4" borderId="9" xfId="0" applyNumberFormat="1" applyFont="1" applyFill="1" applyBorder="1" applyAlignment="1">
      <alignment horizontal="center" vertical="center" wrapText="1"/>
    </xf>
    <xf numFmtId="164" fontId="0" fillId="7" borderId="18" xfId="1" applyNumberFormat="1" applyFont="1" applyFill="1" applyBorder="1" applyAlignment="1">
      <alignment horizontal="center" vertical="center" wrapText="1"/>
    </xf>
    <xf numFmtId="164" fontId="0" fillId="7" borderId="16" xfId="1" applyNumberFormat="1" applyFont="1" applyFill="1" applyBorder="1" applyAlignment="1">
      <alignment horizontal="center" vertical="center" wrapText="1"/>
    </xf>
    <xf numFmtId="164" fontId="0" fillId="7" borderId="23" xfId="1" applyNumberFormat="1" applyFont="1" applyFill="1" applyBorder="1" applyAlignment="1">
      <alignment horizontal="center" vertical="center" wrapText="1"/>
    </xf>
    <xf numFmtId="164" fontId="0" fillId="7" borderId="24" xfId="1" applyNumberFormat="1" applyFont="1" applyFill="1" applyBorder="1" applyAlignment="1">
      <alignment horizontal="center" vertical="center" wrapText="1"/>
    </xf>
    <xf numFmtId="0" fontId="3" fillId="8" borderId="0" xfId="0" applyFont="1" applyFill="1" applyBorder="1" applyAlignment="1">
      <alignment horizontal="left" vertical="center" wrapText="1"/>
    </xf>
    <xf numFmtId="0" fontId="8" fillId="8" borderId="0" xfId="0" applyFont="1" applyFill="1" applyBorder="1" applyAlignment="1">
      <alignment vertical="center" wrapText="1"/>
    </xf>
    <xf numFmtId="0" fontId="8" fillId="8" borderId="4" xfId="0" applyFont="1" applyFill="1" applyBorder="1" applyAlignment="1">
      <alignment vertical="center" wrapText="1"/>
    </xf>
    <xf numFmtId="0" fontId="3" fillId="5" borderId="3" xfId="0" applyFont="1" applyFill="1" applyBorder="1" applyAlignment="1">
      <alignment horizontal="left" vertical="center" wrapText="1"/>
    </xf>
  </cellXfs>
  <cellStyles count="2">
    <cellStyle name="Normal" xfId="0" builtinId="0"/>
    <cellStyle name="Porcentaje" xfId="1" builtinId="5"/>
  </cellStyles>
  <dxfs count="0"/>
  <tableStyles count="0" defaultTableStyle="TableStyleMedium2" defaultPivotStyle="PivotStyleLight16"/>
  <colors>
    <mruColors>
      <color rgb="FF009999"/>
      <color rgb="FF99CC00"/>
      <color rgb="FF33CCCC"/>
      <color rgb="FF00BCB8"/>
      <color rgb="FF66CCFF"/>
      <color rgb="FF00B4B0"/>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1605643</xdr:colOff>
      <xdr:row>89</xdr:row>
      <xdr:rowOff>135599</xdr:rowOff>
    </xdr:from>
    <xdr:to>
      <xdr:col>2</xdr:col>
      <xdr:colOff>1558019</xdr:colOff>
      <xdr:row>89</xdr:row>
      <xdr:rowOff>1727913</xdr:rowOff>
    </xdr:to>
    <xdr:pic>
      <xdr:nvPicPr>
        <xdr:cNvPr id="4" name="Imagen 3">
          <a:extLst>
            <a:ext uri="{FF2B5EF4-FFF2-40B4-BE49-F238E27FC236}">
              <a16:creationId xmlns:a16="http://schemas.microsoft.com/office/drawing/2014/main" id="{DB75AE93-0817-42D7-92B1-365914C0DFE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58786" y="36453063"/>
          <a:ext cx="3150054" cy="1592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95251</xdr:colOff>
      <xdr:row>1</xdr:row>
      <xdr:rowOff>81643</xdr:rowOff>
    </xdr:from>
    <xdr:to>
      <xdr:col>2</xdr:col>
      <xdr:colOff>2639786</xdr:colOff>
      <xdr:row>1</xdr:row>
      <xdr:rowOff>1154404</xdr:rowOff>
    </xdr:to>
    <xdr:pic>
      <xdr:nvPicPr>
        <xdr:cNvPr id="6" name="Imagen 5">
          <a:extLst>
            <a:ext uri="{FF2B5EF4-FFF2-40B4-BE49-F238E27FC236}">
              <a16:creationId xmlns:a16="http://schemas.microsoft.com/office/drawing/2014/main" id="{EF8222AE-3AA1-4316-A98A-329C264DE9E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8394" y="285750"/>
          <a:ext cx="5742213" cy="10727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K94"/>
  <sheetViews>
    <sheetView tabSelected="1" view="pageBreakPreview" zoomScale="70" zoomScaleNormal="70" zoomScaleSheetLayoutView="70" zoomScalePageLayoutView="70" workbookViewId="0">
      <pane ySplit="4" topLeftCell="A84" activePane="bottomLeft" state="frozen"/>
      <selection pane="bottomLeft" activeCell="E86" sqref="E86"/>
    </sheetView>
  </sheetViews>
  <sheetFormatPr baseColWidth="10" defaultColWidth="11.42578125" defaultRowHeight="15" x14ac:dyDescent="0.25"/>
  <cols>
    <col min="1" max="1" width="9.7109375" style="1" customWidth="1"/>
    <col min="2" max="3" width="47.85546875" style="1" customWidth="1"/>
    <col min="4" max="4" width="53.28515625" style="1" customWidth="1"/>
    <col min="5" max="5" width="83.140625" style="51" customWidth="1"/>
    <col min="6" max="6" width="14.140625" style="72" customWidth="1"/>
    <col min="7" max="7" width="14" style="72" customWidth="1"/>
    <col min="8" max="8" width="22.5703125" style="6" customWidth="1"/>
    <col min="9" max="9" width="22.5703125" style="2" customWidth="1"/>
    <col min="10" max="10" width="21.140625" style="1" customWidth="1"/>
    <col min="11" max="16384" width="11.42578125" style="1"/>
  </cols>
  <sheetData>
    <row r="1" spans="1:11" ht="15.75" thickBot="1" x14ac:dyDescent="0.3">
      <c r="A1" s="100"/>
      <c r="B1" s="100"/>
      <c r="C1" s="100"/>
      <c r="D1" s="100"/>
      <c r="E1" s="100"/>
      <c r="F1" s="101"/>
      <c r="G1" s="101"/>
      <c r="H1" s="102"/>
      <c r="I1" s="103"/>
      <c r="J1" s="100"/>
      <c r="K1" s="100"/>
    </row>
    <row r="2" spans="1:11" ht="97.5" customHeight="1" thickBot="1" x14ac:dyDescent="0.3">
      <c r="A2" s="100"/>
      <c r="B2" s="4"/>
      <c r="C2" s="5"/>
      <c r="D2" s="204" t="s">
        <v>119</v>
      </c>
      <c r="E2" s="204"/>
      <c r="F2" s="204"/>
      <c r="G2" s="204"/>
      <c r="H2" s="204"/>
      <c r="I2" s="204"/>
      <c r="J2" s="205"/>
      <c r="K2" s="100"/>
    </row>
    <row r="3" spans="1:11" ht="33" customHeight="1" thickBot="1" x14ac:dyDescent="0.3">
      <c r="A3" s="100"/>
      <c r="B3" s="104"/>
      <c r="C3" s="105"/>
      <c r="D3" s="106"/>
      <c r="E3" s="106"/>
      <c r="F3" s="107"/>
      <c r="G3" s="107"/>
      <c r="H3" s="106"/>
      <c r="I3" s="106"/>
      <c r="J3" s="106"/>
      <c r="K3" s="100"/>
    </row>
    <row r="4" spans="1:11" ht="60" customHeight="1" thickBot="1" x14ac:dyDescent="0.3">
      <c r="A4" s="100"/>
      <c r="B4" s="7" t="s">
        <v>4</v>
      </c>
      <c r="C4" s="39" t="s">
        <v>57</v>
      </c>
      <c r="D4" s="7" t="s">
        <v>36</v>
      </c>
      <c r="E4" s="7" t="s">
        <v>35</v>
      </c>
      <c r="F4" s="52" t="s">
        <v>98</v>
      </c>
      <c r="G4" s="52" t="s">
        <v>97</v>
      </c>
      <c r="H4" s="18" t="s">
        <v>37</v>
      </c>
      <c r="I4" s="30" t="s">
        <v>9</v>
      </c>
      <c r="J4" s="7" t="s">
        <v>10</v>
      </c>
      <c r="K4" s="100"/>
    </row>
    <row r="5" spans="1:11" s="31" customFormat="1" ht="22.5" customHeight="1" thickBot="1" x14ac:dyDescent="0.3">
      <c r="A5" s="104"/>
      <c r="B5" s="108"/>
      <c r="C5" s="108"/>
      <c r="D5" s="108"/>
      <c r="E5" s="108"/>
      <c r="F5" s="109"/>
      <c r="G5" s="109"/>
      <c r="H5" s="110"/>
      <c r="I5" s="111"/>
      <c r="J5" s="108"/>
      <c r="K5" s="104"/>
    </row>
    <row r="6" spans="1:11" ht="33" customHeight="1" x14ac:dyDescent="0.25">
      <c r="A6" s="100"/>
      <c r="B6" s="215" t="s">
        <v>15</v>
      </c>
      <c r="C6" s="164" t="s">
        <v>58</v>
      </c>
      <c r="D6" s="208" t="s">
        <v>56</v>
      </c>
      <c r="E6" s="44" t="s">
        <v>68</v>
      </c>
      <c r="F6" s="53">
        <v>265956</v>
      </c>
      <c r="G6" s="135">
        <v>250000</v>
      </c>
      <c r="H6" s="137">
        <v>1</v>
      </c>
      <c r="I6" s="206">
        <f>AVERAGE(H6:H8)</f>
        <v>0.8392857142857143</v>
      </c>
      <c r="J6" s="210">
        <f>AVERAGE(I6:I18)</f>
        <v>0.90580498866213155</v>
      </c>
      <c r="K6" s="100"/>
    </row>
    <row r="7" spans="1:11" x14ac:dyDescent="0.25">
      <c r="A7" s="100"/>
      <c r="B7" s="216"/>
      <c r="C7" s="165"/>
      <c r="D7" s="209"/>
      <c r="E7" s="81" t="s">
        <v>69</v>
      </c>
      <c r="F7" s="54">
        <v>9</v>
      </c>
      <c r="G7" s="134">
        <v>9</v>
      </c>
      <c r="H7" s="20">
        <f t="shared" ref="H7:H67" si="0">F7/G7</f>
        <v>1</v>
      </c>
      <c r="I7" s="207"/>
      <c r="J7" s="211"/>
      <c r="K7" s="100"/>
    </row>
    <row r="8" spans="1:11" ht="15.75" thickBot="1" x14ac:dyDescent="0.3">
      <c r="A8" s="100"/>
      <c r="B8" s="216"/>
      <c r="C8" s="166"/>
      <c r="D8" s="209"/>
      <c r="E8" s="43" t="s">
        <v>70</v>
      </c>
      <c r="F8" s="55">
        <v>29</v>
      </c>
      <c r="G8" s="136">
        <v>56</v>
      </c>
      <c r="H8" s="45">
        <f t="shared" si="0"/>
        <v>0.5178571428571429</v>
      </c>
      <c r="I8" s="207"/>
      <c r="J8" s="211"/>
      <c r="K8" s="100"/>
    </row>
    <row r="9" spans="1:11" ht="15" customHeight="1" x14ac:dyDescent="0.25">
      <c r="A9" s="100"/>
      <c r="B9" s="216"/>
      <c r="C9" s="224" t="s">
        <v>59</v>
      </c>
      <c r="D9" s="221" t="s">
        <v>23</v>
      </c>
      <c r="E9" s="84" t="s">
        <v>47</v>
      </c>
      <c r="F9" s="56">
        <v>100</v>
      </c>
      <c r="G9" s="56">
        <v>100</v>
      </c>
      <c r="H9" s="22">
        <f t="shared" si="0"/>
        <v>1</v>
      </c>
      <c r="I9" s="218">
        <f>AVERAGE(H9:H12)</f>
        <v>1</v>
      </c>
      <c r="J9" s="211"/>
      <c r="K9" s="100"/>
    </row>
    <row r="10" spans="1:11" ht="30" x14ac:dyDescent="0.25">
      <c r="A10" s="100"/>
      <c r="B10" s="216"/>
      <c r="C10" s="225"/>
      <c r="D10" s="222"/>
      <c r="E10" s="92" t="s">
        <v>71</v>
      </c>
      <c r="F10" s="57">
        <v>2540435</v>
      </c>
      <c r="G10" s="57">
        <v>2208400</v>
      </c>
      <c r="H10" s="37">
        <v>1</v>
      </c>
      <c r="I10" s="219"/>
      <c r="J10" s="211"/>
      <c r="K10" s="100"/>
    </row>
    <row r="11" spans="1:11" x14ac:dyDescent="0.25">
      <c r="A11" s="100"/>
      <c r="B11" s="216"/>
      <c r="C11" s="225"/>
      <c r="D11" s="222"/>
      <c r="E11" s="85" t="s">
        <v>48</v>
      </c>
      <c r="F11" s="58">
        <v>100</v>
      </c>
      <c r="G11" s="58">
        <v>100</v>
      </c>
      <c r="H11" s="23">
        <f t="shared" si="0"/>
        <v>1</v>
      </c>
      <c r="I11" s="219"/>
      <c r="J11" s="211"/>
      <c r="K11" s="100"/>
    </row>
    <row r="12" spans="1:11" ht="15.75" thickBot="1" x14ac:dyDescent="0.3">
      <c r="A12" s="100"/>
      <c r="B12" s="216"/>
      <c r="C12" s="226"/>
      <c r="D12" s="223"/>
      <c r="E12" s="86" t="s">
        <v>54</v>
      </c>
      <c r="F12" s="59">
        <v>100</v>
      </c>
      <c r="G12" s="59">
        <v>100</v>
      </c>
      <c r="H12" s="24">
        <f t="shared" si="0"/>
        <v>1</v>
      </c>
      <c r="I12" s="220"/>
      <c r="J12" s="211"/>
      <c r="K12" s="100"/>
    </row>
    <row r="13" spans="1:11" ht="72" customHeight="1" x14ac:dyDescent="0.25">
      <c r="A13" s="100"/>
      <c r="B13" s="216"/>
      <c r="C13" s="164" t="s">
        <v>60</v>
      </c>
      <c r="D13" s="126" t="s">
        <v>24</v>
      </c>
      <c r="E13" s="16" t="s">
        <v>44</v>
      </c>
      <c r="F13" s="67">
        <v>33</v>
      </c>
      <c r="G13" s="67">
        <v>33</v>
      </c>
      <c r="H13" s="19">
        <f t="shared" si="0"/>
        <v>1</v>
      </c>
      <c r="I13" s="130">
        <f>AVERAGE(H13)</f>
        <v>1</v>
      </c>
      <c r="J13" s="211"/>
      <c r="K13" s="100"/>
    </row>
    <row r="14" spans="1:11" ht="40.5" customHeight="1" x14ac:dyDescent="0.25">
      <c r="A14" s="100"/>
      <c r="B14" s="216"/>
      <c r="C14" s="165"/>
      <c r="D14" s="252" t="s">
        <v>45</v>
      </c>
      <c r="E14" s="85" t="s">
        <v>72</v>
      </c>
      <c r="F14" s="58">
        <v>33</v>
      </c>
      <c r="G14" s="58">
        <v>33</v>
      </c>
      <c r="H14" s="23">
        <f t="shared" si="0"/>
        <v>1</v>
      </c>
      <c r="I14" s="251">
        <f>AVERAGE(H14:H15)</f>
        <v>0.72357142857142853</v>
      </c>
      <c r="J14" s="211"/>
      <c r="K14" s="100"/>
    </row>
    <row r="15" spans="1:11" s="51" customFormat="1" ht="40.5" customHeight="1" thickBot="1" x14ac:dyDescent="0.3">
      <c r="A15" s="100"/>
      <c r="B15" s="216"/>
      <c r="C15" s="166"/>
      <c r="D15" s="223"/>
      <c r="E15" s="83" t="s">
        <v>73</v>
      </c>
      <c r="F15" s="124">
        <v>31.3</v>
      </c>
      <c r="G15" s="124">
        <v>70</v>
      </c>
      <c r="H15" s="125">
        <f t="shared" si="0"/>
        <v>0.44714285714285718</v>
      </c>
      <c r="I15" s="220"/>
      <c r="J15" s="211"/>
      <c r="K15" s="100"/>
    </row>
    <row r="16" spans="1:11" ht="57" customHeight="1" x14ac:dyDescent="0.25">
      <c r="A16" s="100"/>
      <c r="B16" s="216"/>
      <c r="C16" s="221" t="s">
        <v>67</v>
      </c>
      <c r="D16" s="127" t="s">
        <v>74</v>
      </c>
      <c r="E16" s="16" t="s">
        <v>77</v>
      </c>
      <c r="F16" s="67">
        <v>7</v>
      </c>
      <c r="G16" s="67">
        <v>7</v>
      </c>
      <c r="H16" s="19">
        <f t="shared" si="0"/>
        <v>1</v>
      </c>
      <c r="I16" s="131">
        <f>AVERAGE(H16)</f>
        <v>1</v>
      </c>
      <c r="J16" s="211"/>
      <c r="K16" s="100"/>
    </row>
    <row r="17" spans="1:11" ht="33" customHeight="1" x14ac:dyDescent="0.25">
      <c r="A17" s="100"/>
      <c r="B17" s="216"/>
      <c r="C17" s="222"/>
      <c r="D17" s="128" t="s">
        <v>75</v>
      </c>
      <c r="E17" s="85" t="s">
        <v>78</v>
      </c>
      <c r="F17" s="58">
        <v>14</v>
      </c>
      <c r="G17" s="58">
        <v>18</v>
      </c>
      <c r="H17" s="23">
        <f t="shared" si="0"/>
        <v>0.77777777777777779</v>
      </c>
      <c r="I17" s="132">
        <f>AVERAGE(H17)</f>
        <v>0.77777777777777779</v>
      </c>
      <c r="J17" s="211"/>
      <c r="K17" s="100"/>
    </row>
    <row r="18" spans="1:11" ht="30.75" thickBot="1" x14ac:dyDescent="0.3">
      <c r="A18" s="100"/>
      <c r="B18" s="217"/>
      <c r="C18" s="223"/>
      <c r="D18" s="129" t="s">
        <v>76</v>
      </c>
      <c r="E18" s="10" t="s">
        <v>46</v>
      </c>
      <c r="F18" s="61">
        <v>2</v>
      </c>
      <c r="G18" s="61">
        <v>2</v>
      </c>
      <c r="H18" s="21">
        <f t="shared" si="0"/>
        <v>1</v>
      </c>
      <c r="I18" s="133">
        <f>H18</f>
        <v>1</v>
      </c>
      <c r="J18" s="212"/>
      <c r="K18" s="100"/>
    </row>
    <row r="19" spans="1:11" s="31" customFormat="1" ht="22.5" customHeight="1" thickBot="1" x14ac:dyDescent="0.3">
      <c r="A19" s="104"/>
      <c r="B19" s="106"/>
      <c r="C19" s="108"/>
      <c r="D19" s="112"/>
      <c r="E19" s="112"/>
      <c r="F19" s="113"/>
      <c r="G19" s="113"/>
      <c r="H19" s="114"/>
      <c r="I19" s="115"/>
      <c r="J19" s="116"/>
      <c r="K19" s="104"/>
    </row>
    <row r="20" spans="1:11" ht="21" customHeight="1" x14ac:dyDescent="0.25">
      <c r="A20" s="100"/>
      <c r="B20" s="213" t="s">
        <v>17</v>
      </c>
      <c r="C20" s="164" t="s">
        <v>66</v>
      </c>
      <c r="D20" s="11" t="s">
        <v>32</v>
      </c>
      <c r="E20" s="11" t="s">
        <v>79</v>
      </c>
      <c r="F20" s="56">
        <v>2</v>
      </c>
      <c r="G20" s="56">
        <v>2</v>
      </c>
      <c r="H20" s="22">
        <f t="shared" si="0"/>
        <v>1</v>
      </c>
      <c r="I20" s="153">
        <f>H20</f>
        <v>1</v>
      </c>
      <c r="J20" s="248">
        <f>AVERAGE(I20:I21)</f>
        <v>1</v>
      </c>
      <c r="K20" s="100"/>
    </row>
    <row r="21" spans="1:11" ht="30.75" thickBot="1" x14ac:dyDescent="0.3">
      <c r="A21" s="100"/>
      <c r="B21" s="214"/>
      <c r="C21" s="166"/>
      <c r="D21" s="10" t="s">
        <v>16</v>
      </c>
      <c r="E21" s="10" t="s">
        <v>43</v>
      </c>
      <c r="F21" s="61">
        <v>2</v>
      </c>
      <c r="G21" s="61">
        <v>2</v>
      </c>
      <c r="H21" s="21">
        <f t="shared" si="0"/>
        <v>1</v>
      </c>
      <c r="I21" s="154">
        <f>H21</f>
        <v>1</v>
      </c>
      <c r="J21" s="250"/>
      <c r="K21" s="100"/>
    </row>
    <row r="22" spans="1:11" s="31" customFormat="1" ht="22.5" customHeight="1" thickBot="1" x14ac:dyDescent="0.3">
      <c r="A22" s="104"/>
      <c r="B22" s="106"/>
      <c r="C22" s="106"/>
      <c r="D22" s="112"/>
      <c r="E22" s="112"/>
      <c r="F22" s="113"/>
      <c r="G22" s="113"/>
      <c r="H22" s="114"/>
      <c r="I22" s="115"/>
      <c r="J22" s="117"/>
      <c r="K22" s="104"/>
    </row>
    <row r="23" spans="1:11" ht="30" customHeight="1" x14ac:dyDescent="0.25">
      <c r="A23" s="100"/>
      <c r="B23" s="230" t="s">
        <v>30</v>
      </c>
      <c r="C23" s="233" t="s">
        <v>65</v>
      </c>
      <c r="D23" s="11" t="s">
        <v>80</v>
      </c>
      <c r="E23" s="11" t="s">
        <v>81</v>
      </c>
      <c r="F23" s="56">
        <v>26148</v>
      </c>
      <c r="G23" s="56">
        <v>30000</v>
      </c>
      <c r="H23" s="22">
        <f t="shared" si="0"/>
        <v>0.87160000000000004</v>
      </c>
      <c r="I23" s="153">
        <f>AVERAGE(H23:H23)</f>
        <v>0.87160000000000004</v>
      </c>
      <c r="J23" s="264">
        <f>AVERAGE(I23:I28)</f>
        <v>0.92673761658031084</v>
      </c>
      <c r="K23" s="100"/>
    </row>
    <row r="24" spans="1:11" ht="30" x14ac:dyDescent="0.25">
      <c r="A24" s="100"/>
      <c r="B24" s="231"/>
      <c r="C24" s="234"/>
      <c r="D24" s="229" t="s">
        <v>19</v>
      </c>
      <c r="E24" s="9" t="s">
        <v>81</v>
      </c>
      <c r="F24" s="60">
        <v>204285</v>
      </c>
      <c r="G24" s="60">
        <v>30000</v>
      </c>
      <c r="H24" s="20">
        <v>1</v>
      </c>
      <c r="I24" s="272">
        <f>AVERAGE(H24:H25)</f>
        <v>1</v>
      </c>
      <c r="J24" s="265"/>
      <c r="K24" s="100"/>
    </row>
    <row r="25" spans="1:11" s="51" customFormat="1" ht="15" customHeight="1" x14ac:dyDescent="0.25">
      <c r="A25" s="100"/>
      <c r="B25" s="231"/>
      <c r="C25" s="234"/>
      <c r="D25" s="229"/>
      <c r="E25" s="9" t="s">
        <v>82</v>
      </c>
      <c r="F25" s="60">
        <v>100</v>
      </c>
      <c r="G25" s="60">
        <v>100</v>
      </c>
      <c r="H25" s="20">
        <f t="shared" si="0"/>
        <v>1</v>
      </c>
      <c r="I25" s="273"/>
      <c r="J25" s="265"/>
      <c r="K25" s="100"/>
    </row>
    <row r="26" spans="1:11" ht="30" x14ac:dyDescent="0.25">
      <c r="A26" s="100"/>
      <c r="B26" s="231"/>
      <c r="C26" s="234"/>
      <c r="D26" s="8" t="s">
        <v>41</v>
      </c>
      <c r="E26" s="8" t="s">
        <v>83</v>
      </c>
      <c r="F26" s="58">
        <v>1795744</v>
      </c>
      <c r="G26" s="58">
        <v>1627870</v>
      </c>
      <c r="H26" s="23">
        <v>1</v>
      </c>
      <c r="I26" s="155">
        <f t="shared" ref="I26:I27" si="1">H26</f>
        <v>1</v>
      </c>
      <c r="J26" s="265"/>
      <c r="K26" s="100"/>
    </row>
    <row r="27" spans="1:11" ht="15.75" customHeight="1" x14ac:dyDescent="0.25">
      <c r="A27" s="100"/>
      <c r="B27" s="231"/>
      <c r="C27" s="234"/>
      <c r="D27" s="9" t="s">
        <v>20</v>
      </c>
      <c r="E27" s="9" t="s">
        <v>84</v>
      </c>
      <c r="F27" s="60">
        <v>147083</v>
      </c>
      <c r="G27" s="60">
        <v>193000</v>
      </c>
      <c r="H27" s="20">
        <f t="shared" si="0"/>
        <v>0.76208808290155439</v>
      </c>
      <c r="I27" s="156">
        <f t="shared" si="1"/>
        <v>0.76208808290155439</v>
      </c>
      <c r="J27" s="265"/>
      <c r="K27" s="100"/>
    </row>
    <row r="28" spans="1:11" s="51" customFormat="1" ht="21.75" customHeight="1" thickBot="1" x14ac:dyDescent="0.3">
      <c r="A28" s="100"/>
      <c r="B28" s="232"/>
      <c r="C28" s="235"/>
      <c r="D28" s="17" t="s">
        <v>85</v>
      </c>
      <c r="E28" s="17" t="s">
        <v>86</v>
      </c>
      <c r="F28" s="59">
        <v>235639</v>
      </c>
      <c r="G28" s="59">
        <v>5753</v>
      </c>
      <c r="H28" s="24">
        <v>1</v>
      </c>
      <c r="I28" s="157">
        <f>H28</f>
        <v>1</v>
      </c>
      <c r="J28" s="266"/>
      <c r="K28" s="100"/>
    </row>
    <row r="29" spans="1:11" s="31" customFormat="1" ht="22.5" customHeight="1" thickBot="1" x14ac:dyDescent="0.3">
      <c r="A29" s="104"/>
      <c r="B29" s="106"/>
      <c r="C29" s="106"/>
      <c r="D29" s="112"/>
      <c r="E29" s="112"/>
      <c r="F29" s="113"/>
      <c r="G29" s="113"/>
      <c r="H29" s="114"/>
      <c r="I29" s="115"/>
      <c r="J29" s="118"/>
      <c r="K29" s="104"/>
    </row>
    <row r="30" spans="1:11" ht="15" customHeight="1" x14ac:dyDescent="0.25">
      <c r="A30" s="100"/>
      <c r="B30" s="238" t="s">
        <v>33</v>
      </c>
      <c r="C30" s="161" t="s">
        <v>64</v>
      </c>
      <c r="D30" s="87" t="s">
        <v>39</v>
      </c>
      <c r="E30" s="93" t="s">
        <v>88</v>
      </c>
      <c r="F30" s="62">
        <v>866</v>
      </c>
      <c r="G30" s="95">
        <v>880</v>
      </c>
      <c r="H30" s="89">
        <f t="shared" si="0"/>
        <v>0.98409090909090913</v>
      </c>
      <c r="I30" s="90">
        <f>AVERAGE(H30:H30)</f>
        <v>0.98409090909090913</v>
      </c>
      <c r="J30" s="267">
        <f>AVERAGE(I30:I39)</f>
        <v>0.83745650795283144</v>
      </c>
      <c r="K30" s="100"/>
    </row>
    <row r="31" spans="1:11" ht="21" customHeight="1" x14ac:dyDescent="0.25">
      <c r="A31" s="100"/>
      <c r="B31" s="239"/>
      <c r="C31" s="162"/>
      <c r="D31" s="42" t="s">
        <v>87</v>
      </c>
      <c r="E31" s="42" t="s">
        <v>89</v>
      </c>
      <c r="F31" s="63">
        <v>265</v>
      </c>
      <c r="G31" s="96">
        <v>261</v>
      </c>
      <c r="H31" s="43">
        <v>1</v>
      </c>
      <c r="I31" s="43">
        <f>H31</f>
        <v>1</v>
      </c>
      <c r="J31" s="268"/>
      <c r="K31" s="100"/>
    </row>
    <row r="32" spans="1:11" ht="21" customHeight="1" x14ac:dyDescent="0.25">
      <c r="A32" s="100"/>
      <c r="B32" s="239"/>
      <c r="C32" s="162"/>
      <c r="D32" s="94" t="s">
        <v>40</v>
      </c>
      <c r="E32" s="94" t="s">
        <v>90</v>
      </c>
      <c r="F32" s="64">
        <v>25</v>
      </c>
      <c r="G32" s="97">
        <v>68</v>
      </c>
      <c r="H32" s="88">
        <f t="shared" si="0"/>
        <v>0.36764705882352944</v>
      </c>
      <c r="I32" s="88">
        <f>H32</f>
        <v>0.36764705882352944</v>
      </c>
      <c r="J32" s="268"/>
      <c r="K32" s="100"/>
    </row>
    <row r="33" spans="1:11" ht="30.75" customHeight="1" x14ac:dyDescent="0.25">
      <c r="A33" s="100"/>
      <c r="B33" s="239"/>
      <c r="C33" s="162"/>
      <c r="D33" s="244" t="s">
        <v>11</v>
      </c>
      <c r="E33" s="42" t="s">
        <v>91</v>
      </c>
      <c r="F33" s="63">
        <v>85</v>
      </c>
      <c r="G33" s="96">
        <v>104</v>
      </c>
      <c r="H33" s="43">
        <f t="shared" si="0"/>
        <v>0.81730769230769229</v>
      </c>
      <c r="I33" s="246">
        <f xml:space="preserve"> AVERAGE(H33:H34)</f>
        <v>0.85624742904154671</v>
      </c>
      <c r="J33" s="268"/>
      <c r="K33" s="100"/>
    </row>
    <row r="34" spans="1:11" s="51" customFormat="1" ht="40.5" customHeight="1" x14ac:dyDescent="0.25">
      <c r="A34" s="100"/>
      <c r="B34" s="239"/>
      <c r="C34" s="162"/>
      <c r="D34" s="245"/>
      <c r="E34" s="42" t="s">
        <v>92</v>
      </c>
      <c r="F34" s="63">
        <v>3348</v>
      </c>
      <c r="G34" s="96">
        <v>3740</v>
      </c>
      <c r="H34" s="43">
        <f t="shared" si="0"/>
        <v>0.89518716577540103</v>
      </c>
      <c r="I34" s="247"/>
      <c r="J34" s="268"/>
      <c r="K34" s="100"/>
    </row>
    <row r="35" spans="1:11" ht="39.75" customHeight="1" x14ac:dyDescent="0.25">
      <c r="A35" s="100"/>
      <c r="B35" s="239"/>
      <c r="C35" s="162"/>
      <c r="D35" s="94" t="s">
        <v>12</v>
      </c>
      <c r="E35" s="94" t="s">
        <v>93</v>
      </c>
      <c r="F35" s="64">
        <v>18</v>
      </c>
      <c r="G35" s="97">
        <v>17</v>
      </c>
      <c r="H35" s="88">
        <v>1</v>
      </c>
      <c r="I35" s="88">
        <f>AVERAGE(H35:H35)</f>
        <v>1</v>
      </c>
      <c r="J35" s="268"/>
      <c r="K35" s="100"/>
    </row>
    <row r="36" spans="1:11" ht="30" customHeight="1" thickBot="1" x14ac:dyDescent="0.3">
      <c r="A36" s="100"/>
      <c r="B36" s="239"/>
      <c r="C36" s="163"/>
      <c r="D36" s="138" t="s">
        <v>13</v>
      </c>
      <c r="E36" s="138" t="s">
        <v>94</v>
      </c>
      <c r="F36" s="99">
        <v>295</v>
      </c>
      <c r="G36" s="139">
        <v>600</v>
      </c>
      <c r="H36" s="45">
        <f t="shared" si="0"/>
        <v>0.49166666666666664</v>
      </c>
      <c r="I36" s="45">
        <f>H36</f>
        <v>0.49166666666666664</v>
      </c>
      <c r="J36" s="268"/>
      <c r="K36" s="100"/>
    </row>
    <row r="37" spans="1:11" ht="15" customHeight="1" x14ac:dyDescent="0.25">
      <c r="A37" s="100"/>
      <c r="B37" s="239"/>
      <c r="C37" s="161" t="s">
        <v>66</v>
      </c>
      <c r="D37" s="161" t="s">
        <v>14</v>
      </c>
      <c r="E37" s="93" t="s">
        <v>95</v>
      </c>
      <c r="F37" s="62">
        <v>100</v>
      </c>
      <c r="G37" s="95">
        <v>100</v>
      </c>
      <c r="H37" s="89">
        <f t="shared" si="0"/>
        <v>1</v>
      </c>
      <c r="I37" s="184">
        <f>AVERAGE(H37:H38)</f>
        <v>1</v>
      </c>
      <c r="J37" s="268"/>
      <c r="K37" s="100"/>
    </row>
    <row r="38" spans="1:11" ht="15" customHeight="1" x14ac:dyDescent="0.25">
      <c r="A38" s="100"/>
      <c r="B38" s="239"/>
      <c r="C38" s="162"/>
      <c r="D38" s="243"/>
      <c r="E38" s="91" t="s">
        <v>96</v>
      </c>
      <c r="F38" s="65">
        <v>157</v>
      </c>
      <c r="G38" s="98">
        <v>150</v>
      </c>
      <c r="H38" s="82">
        <v>1</v>
      </c>
      <c r="I38" s="181"/>
      <c r="J38" s="268"/>
      <c r="K38" s="100"/>
    </row>
    <row r="39" spans="1:11" ht="15.75" customHeight="1" thickBot="1" x14ac:dyDescent="0.3">
      <c r="A39" s="100"/>
      <c r="B39" s="240"/>
      <c r="C39" s="163"/>
      <c r="D39" s="138" t="s">
        <v>42</v>
      </c>
      <c r="E39" s="138" t="s">
        <v>99</v>
      </c>
      <c r="F39" s="99">
        <v>80</v>
      </c>
      <c r="G39" s="139">
        <v>80</v>
      </c>
      <c r="H39" s="45">
        <f t="shared" si="0"/>
        <v>1</v>
      </c>
      <c r="I39" s="45">
        <f>AVERAGE(H39:H39)</f>
        <v>1</v>
      </c>
      <c r="J39" s="269"/>
      <c r="K39" s="100"/>
    </row>
    <row r="40" spans="1:11" s="31" customFormat="1" ht="22.5" customHeight="1" thickBot="1" x14ac:dyDescent="0.3">
      <c r="A40" s="104"/>
      <c r="B40" s="106"/>
      <c r="C40" s="106"/>
      <c r="D40" s="104"/>
      <c r="E40" s="104"/>
      <c r="F40" s="119"/>
      <c r="G40" s="119"/>
      <c r="H40" s="115"/>
      <c r="I40" s="115"/>
      <c r="J40" s="120"/>
      <c r="K40" s="104"/>
    </row>
    <row r="41" spans="1:11" ht="45" customHeight="1" x14ac:dyDescent="0.25">
      <c r="A41" s="100"/>
      <c r="B41" s="201" t="s">
        <v>27</v>
      </c>
      <c r="C41" s="161" t="s">
        <v>63</v>
      </c>
      <c r="D41" s="12" t="s">
        <v>5</v>
      </c>
      <c r="E41" s="49" t="s">
        <v>100</v>
      </c>
      <c r="F41" s="62">
        <v>1730</v>
      </c>
      <c r="G41" s="62">
        <v>1667</v>
      </c>
      <c r="H41" s="25">
        <v>1</v>
      </c>
      <c r="I41" s="25">
        <f>H41</f>
        <v>1</v>
      </c>
      <c r="J41" s="187">
        <f>AVERAGE(I41:I47)</f>
        <v>0.97899999999999987</v>
      </c>
      <c r="K41" s="100"/>
    </row>
    <row r="42" spans="1:11" ht="30" x14ac:dyDescent="0.25">
      <c r="A42" s="100"/>
      <c r="B42" s="202"/>
      <c r="C42" s="162"/>
      <c r="D42" s="13" t="s">
        <v>6</v>
      </c>
      <c r="E42" s="42" t="s">
        <v>101</v>
      </c>
      <c r="F42" s="63">
        <v>179</v>
      </c>
      <c r="G42" s="63">
        <v>200</v>
      </c>
      <c r="H42" s="26">
        <f t="shared" si="0"/>
        <v>0.89500000000000002</v>
      </c>
      <c r="I42" s="35">
        <f>H42</f>
        <v>0.89500000000000002</v>
      </c>
      <c r="J42" s="236"/>
      <c r="K42" s="100"/>
    </row>
    <row r="43" spans="1:11" ht="50.25" customHeight="1" x14ac:dyDescent="0.25">
      <c r="A43" s="100"/>
      <c r="B43" s="202"/>
      <c r="C43" s="162"/>
      <c r="D43" s="14" t="s">
        <v>38</v>
      </c>
      <c r="E43" s="46" t="s">
        <v>102</v>
      </c>
      <c r="F43" s="64">
        <v>65</v>
      </c>
      <c r="G43" s="64">
        <v>25</v>
      </c>
      <c r="H43" s="27">
        <v>1</v>
      </c>
      <c r="I43" s="34">
        <f>H43</f>
        <v>1</v>
      </c>
      <c r="J43" s="236"/>
      <c r="K43" s="100"/>
    </row>
    <row r="44" spans="1:11" ht="31.5" customHeight="1" x14ac:dyDescent="0.25">
      <c r="A44" s="100"/>
      <c r="B44" s="202"/>
      <c r="C44" s="162"/>
      <c r="D44" s="244" t="s">
        <v>7</v>
      </c>
      <c r="E44" s="42" t="s">
        <v>103</v>
      </c>
      <c r="F44" s="63">
        <v>13848</v>
      </c>
      <c r="G44" s="63">
        <v>13400</v>
      </c>
      <c r="H44" s="26">
        <v>1</v>
      </c>
      <c r="I44" s="246">
        <f>AVERAGE(H44:H45)</f>
        <v>1</v>
      </c>
      <c r="J44" s="236"/>
      <c r="K44" s="100"/>
    </row>
    <row r="45" spans="1:11" x14ac:dyDescent="0.25">
      <c r="A45" s="100"/>
      <c r="B45" s="202"/>
      <c r="C45" s="162"/>
      <c r="D45" s="245"/>
      <c r="E45" s="42" t="s">
        <v>104</v>
      </c>
      <c r="F45" s="63">
        <v>1</v>
      </c>
      <c r="G45" s="63">
        <v>1</v>
      </c>
      <c r="H45" s="26">
        <f t="shared" si="0"/>
        <v>1</v>
      </c>
      <c r="I45" s="247"/>
      <c r="J45" s="236"/>
      <c r="K45" s="100"/>
    </row>
    <row r="46" spans="1:11" x14ac:dyDescent="0.25">
      <c r="A46" s="100"/>
      <c r="B46" s="202"/>
      <c r="C46" s="162"/>
      <c r="D46" s="241" t="s">
        <v>8</v>
      </c>
      <c r="E46" s="46" t="s">
        <v>105</v>
      </c>
      <c r="F46" s="64">
        <v>388</v>
      </c>
      <c r="G46" s="64">
        <v>288</v>
      </c>
      <c r="H46" s="34">
        <v>1</v>
      </c>
      <c r="I46" s="242">
        <f>AVERAGE(H46:H47)</f>
        <v>1</v>
      </c>
      <c r="J46" s="236"/>
      <c r="K46" s="100"/>
    </row>
    <row r="47" spans="1:11" ht="15.75" thickBot="1" x14ac:dyDescent="0.3">
      <c r="A47" s="100"/>
      <c r="B47" s="203"/>
      <c r="C47" s="163"/>
      <c r="D47" s="163"/>
      <c r="E47" s="47" t="s">
        <v>106</v>
      </c>
      <c r="F47" s="66">
        <v>1</v>
      </c>
      <c r="G47" s="66">
        <v>1</v>
      </c>
      <c r="H47" s="36">
        <f t="shared" si="0"/>
        <v>1</v>
      </c>
      <c r="I47" s="186"/>
      <c r="J47" s="237"/>
      <c r="K47" s="100"/>
    </row>
    <row r="48" spans="1:11" s="31" customFormat="1" ht="22.5" customHeight="1" thickBot="1" x14ac:dyDescent="0.3">
      <c r="A48" s="104"/>
      <c r="B48" s="106"/>
      <c r="C48" s="106"/>
      <c r="D48" s="104"/>
      <c r="E48" s="104"/>
      <c r="F48" s="119"/>
      <c r="G48" s="119"/>
      <c r="H48" s="115"/>
      <c r="I48" s="115"/>
      <c r="J48" s="104"/>
      <c r="K48" s="104"/>
    </row>
    <row r="49" spans="1:11" ht="30" customHeight="1" x14ac:dyDescent="0.25">
      <c r="A49" s="100"/>
      <c r="B49" s="195" t="s">
        <v>26</v>
      </c>
      <c r="C49" s="164" t="s">
        <v>59</v>
      </c>
      <c r="D49" s="198" t="s">
        <v>3</v>
      </c>
      <c r="E49" s="151" t="s">
        <v>109</v>
      </c>
      <c r="F49" s="152">
        <v>81</v>
      </c>
      <c r="G49" s="152">
        <v>85</v>
      </c>
      <c r="H49" s="148">
        <f t="shared" si="0"/>
        <v>0.95294117647058818</v>
      </c>
      <c r="I49" s="180">
        <f>AVERAGE(H49:H51)</f>
        <v>0.98431372549019613</v>
      </c>
      <c r="J49" s="248">
        <f>AVERAGE(I49:I54)</f>
        <v>0.99477124183006538</v>
      </c>
      <c r="K49" s="100"/>
    </row>
    <row r="50" spans="1:11" ht="16.5" customHeight="1" x14ac:dyDescent="0.25">
      <c r="A50" s="100"/>
      <c r="B50" s="196"/>
      <c r="C50" s="165"/>
      <c r="D50" s="199"/>
      <c r="E50" s="73" t="s">
        <v>48</v>
      </c>
      <c r="F50" s="74">
        <v>100</v>
      </c>
      <c r="G50" s="74">
        <v>100</v>
      </c>
      <c r="H50" s="149">
        <f t="shared" si="0"/>
        <v>1</v>
      </c>
      <c r="I50" s="182"/>
      <c r="J50" s="249"/>
      <c r="K50" s="100"/>
    </row>
    <row r="51" spans="1:11" ht="16.5" customHeight="1" x14ac:dyDescent="0.25">
      <c r="A51" s="100"/>
      <c r="B51" s="196"/>
      <c r="C51" s="165"/>
      <c r="D51" s="199"/>
      <c r="E51" s="73" t="s">
        <v>110</v>
      </c>
      <c r="F51" s="74">
        <v>100</v>
      </c>
      <c r="G51" s="74">
        <v>100</v>
      </c>
      <c r="H51" s="149">
        <f t="shared" si="0"/>
        <v>1</v>
      </c>
      <c r="I51" s="182"/>
      <c r="J51" s="249"/>
      <c r="K51" s="100"/>
    </row>
    <row r="52" spans="1:11" ht="38.25" customHeight="1" x14ac:dyDescent="0.25">
      <c r="A52" s="100"/>
      <c r="B52" s="196"/>
      <c r="C52" s="165"/>
      <c r="D52" s="143" t="s">
        <v>0</v>
      </c>
      <c r="E52" s="143" t="s">
        <v>111</v>
      </c>
      <c r="F52" s="63">
        <v>100</v>
      </c>
      <c r="G52" s="63">
        <v>100</v>
      </c>
      <c r="H52" s="43">
        <f t="shared" si="0"/>
        <v>1</v>
      </c>
      <c r="I52" s="43">
        <f>H52</f>
        <v>1</v>
      </c>
      <c r="J52" s="249"/>
      <c r="K52" s="100"/>
    </row>
    <row r="53" spans="1:11" ht="30" customHeight="1" x14ac:dyDescent="0.25">
      <c r="A53" s="100"/>
      <c r="B53" s="196"/>
      <c r="C53" s="165"/>
      <c r="D53" s="199" t="s">
        <v>2</v>
      </c>
      <c r="E53" s="146" t="s">
        <v>49</v>
      </c>
      <c r="F53" s="64">
        <v>3.13</v>
      </c>
      <c r="G53" s="64">
        <v>3</v>
      </c>
      <c r="H53" s="149">
        <v>1</v>
      </c>
      <c r="I53" s="182">
        <f>AVERAGE(H53:H54)</f>
        <v>1</v>
      </c>
      <c r="J53" s="249"/>
      <c r="K53" s="100"/>
    </row>
    <row r="54" spans="1:11" ht="15.75" customHeight="1" thickBot="1" x14ac:dyDescent="0.3">
      <c r="A54" s="100"/>
      <c r="B54" s="197"/>
      <c r="C54" s="166"/>
      <c r="D54" s="200"/>
      <c r="E54" s="147" t="s">
        <v>48</v>
      </c>
      <c r="F54" s="71">
        <v>100</v>
      </c>
      <c r="G54" s="71">
        <v>100</v>
      </c>
      <c r="H54" s="150">
        <f t="shared" si="0"/>
        <v>1</v>
      </c>
      <c r="I54" s="183"/>
      <c r="J54" s="250"/>
      <c r="K54" s="100"/>
    </row>
    <row r="55" spans="1:11" s="31" customFormat="1" ht="22.5" customHeight="1" thickBot="1" x14ac:dyDescent="0.3">
      <c r="A55" s="104"/>
      <c r="B55" s="106"/>
      <c r="C55" s="106"/>
      <c r="D55" s="104"/>
      <c r="E55" s="104"/>
      <c r="F55" s="119"/>
      <c r="G55" s="119"/>
      <c r="H55" s="115"/>
      <c r="I55" s="115"/>
      <c r="J55" s="104"/>
      <c r="K55" s="104"/>
    </row>
    <row r="56" spans="1:11" s="3" customFormat="1" ht="15" customHeight="1" x14ac:dyDescent="0.25">
      <c r="A56" s="123"/>
      <c r="B56" s="201" t="s">
        <v>25</v>
      </c>
      <c r="C56" s="161" t="s">
        <v>59</v>
      </c>
      <c r="D56" s="228" t="s">
        <v>18</v>
      </c>
      <c r="E56" s="145" t="s">
        <v>108</v>
      </c>
      <c r="F56" s="67">
        <v>100</v>
      </c>
      <c r="G56" s="140">
        <v>100</v>
      </c>
      <c r="H56" s="19">
        <f t="shared" ref="H56:H59" si="2">F56/G56</f>
        <v>1</v>
      </c>
      <c r="I56" s="270">
        <f>AVERAGE(H56:H57)</f>
        <v>1</v>
      </c>
      <c r="J56" s="187">
        <f>AVERAGE(I56:I59)</f>
        <v>1</v>
      </c>
      <c r="K56" s="123"/>
    </row>
    <row r="57" spans="1:11" s="3" customFormat="1" ht="21" customHeight="1" x14ac:dyDescent="0.25">
      <c r="A57" s="123"/>
      <c r="B57" s="202"/>
      <c r="C57" s="162"/>
      <c r="D57" s="229"/>
      <c r="E57" s="143" t="s">
        <v>48</v>
      </c>
      <c r="F57" s="60">
        <v>100</v>
      </c>
      <c r="G57" s="141">
        <v>100</v>
      </c>
      <c r="H57" s="20">
        <f t="shared" si="2"/>
        <v>1</v>
      </c>
      <c r="I57" s="271"/>
      <c r="J57" s="236"/>
      <c r="K57" s="123"/>
    </row>
    <row r="58" spans="1:11" s="3" customFormat="1" ht="30" customHeight="1" x14ac:dyDescent="0.25">
      <c r="A58" s="123"/>
      <c r="B58" s="202"/>
      <c r="C58" s="162"/>
      <c r="D58" s="234" t="s">
        <v>107</v>
      </c>
      <c r="E58" s="144" t="s">
        <v>48</v>
      </c>
      <c r="F58" s="58">
        <v>100</v>
      </c>
      <c r="G58" s="142">
        <v>100</v>
      </c>
      <c r="H58" s="23">
        <f t="shared" si="2"/>
        <v>1</v>
      </c>
      <c r="I58" s="182">
        <f>AVERAGE(H58:H59)</f>
        <v>1</v>
      </c>
      <c r="J58" s="236"/>
      <c r="K58" s="123"/>
    </row>
    <row r="59" spans="1:11" s="3" customFormat="1" ht="30" customHeight="1" thickBot="1" x14ac:dyDescent="0.3">
      <c r="A59" s="123"/>
      <c r="B59" s="203"/>
      <c r="C59" s="163"/>
      <c r="D59" s="234"/>
      <c r="E59" s="144" t="s">
        <v>110</v>
      </c>
      <c r="F59" s="58">
        <v>100</v>
      </c>
      <c r="G59" s="142">
        <v>100</v>
      </c>
      <c r="H59" s="23">
        <f t="shared" si="2"/>
        <v>1</v>
      </c>
      <c r="I59" s="183"/>
      <c r="J59" s="237"/>
      <c r="K59" s="123"/>
    </row>
    <row r="60" spans="1:11" s="31" customFormat="1" ht="22.5" customHeight="1" thickBot="1" x14ac:dyDescent="0.3">
      <c r="A60" s="104"/>
      <c r="B60" s="106"/>
      <c r="C60" s="108"/>
      <c r="D60" s="104"/>
      <c r="E60" s="104"/>
      <c r="F60" s="119"/>
      <c r="G60" s="119"/>
      <c r="H60" s="115"/>
      <c r="I60" s="115"/>
      <c r="J60" s="117"/>
      <c r="K60" s="104"/>
    </row>
    <row r="61" spans="1:11" ht="45" customHeight="1" thickBot="1" x14ac:dyDescent="0.3">
      <c r="A61" s="100"/>
      <c r="B61" s="158" t="s">
        <v>31</v>
      </c>
      <c r="C61" s="40" t="s">
        <v>59</v>
      </c>
      <c r="D61" s="32" t="s">
        <v>0</v>
      </c>
      <c r="E61" s="32" t="s">
        <v>112</v>
      </c>
      <c r="F61" s="68">
        <v>100</v>
      </c>
      <c r="G61" s="68">
        <v>100</v>
      </c>
      <c r="H61" s="33">
        <f t="shared" si="0"/>
        <v>1</v>
      </c>
      <c r="I61" s="33">
        <f>H61</f>
        <v>1</v>
      </c>
      <c r="J61" s="159">
        <f>I61</f>
        <v>1</v>
      </c>
      <c r="K61" s="100"/>
    </row>
    <row r="62" spans="1:11" s="31" customFormat="1" ht="22.5" customHeight="1" thickBot="1" x14ac:dyDescent="0.3">
      <c r="A62" s="104"/>
      <c r="B62" s="106"/>
      <c r="C62" s="106"/>
      <c r="D62" s="104"/>
      <c r="E62" s="104"/>
      <c r="F62" s="119"/>
      <c r="G62" s="119"/>
      <c r="H62" s="115"/>
      <c r="I62" s="115"/>
      <c r="J62" s="118"/>
      <c r="K62" s="104"/>
    </row>
    <row r="63" spans="1:11" ht="21.75" customHeight="1" x14ac:dyDescent="0.25">
      <c r="A63" s="100"/>
      <c r="B63" s="201" t="s">
        <v>28</v>
      </c>
      <c r="C63" s="161" t="s">
        <v>59</v>
      </c>
      <c r="D63" s="161" t="s">
        <v>22</v>
      </c>
      <c r="E63" s="75" t="s">
        <v>55</v>
      </c>
      <c r="F63" s="78">
        <v>100</v>
      </c>
      <c r="G63" s="78">
        <v>100</v>
      </c>
      <c r="H63" s="25">
        <f t="shared" si="0"/>
        <v>1</v>
      </c>
      <c r="I63" s="184">
        <f>AVERAGE(H63:H65)</f>
        <v>0.98</v>
      </c>
      <c r="J63" s="187">
        <f>I63</f>
        <v>0.98</v>
      </c>
      <c r="K63" s="100"/>
    </row>
    <row r="64" spans="1:11" ht="21.75" customHeight="1" x14ac:dyDescent="0.25">
      <c r="A64" s="100"/>
      <c r="B64" s="202"/>
      <c r="C64" s="162"/>
      <c r="D64" s="162"/>
      <c r="E64" s="76" t="s">
        <v>48</v>
      </c>
      <c r="F64" s="79">
        <v>100</v>
      </c>
      <c r="G64" s="79">
        <v>100</v>
      </c>
      <c r="H64" s="27">
        <f t="shared" si="0"/>
        <v>1</v>
      </c>
      <c r="I64" s="185"/>
      <c r="J64" s="188"/>
      <c r="K64" s="100"/>
    </row>
    <row r="65" spans="1:11" ht="21.75" customHeight="1" thickBot="1" x14ac:dyDescent="0.3">
      <c r="A65" s="100"/>
      <c r="B65" s="203"/>
      <c r="C65" s="163"/>
      <c r="D65" s="163"/>
      <c r="E65" s="77" t="s">
        <v>110</v>
      </c>
      <c r="F65" s="80">
        <v>94</v>
      </c>
      <c r="G65" s="80">
        <v>100</v>
      </c>
      <c r="H65" s="28">
        <f t="shared" si="0"/>
        <v>0.94</v>
      </c>
      <c r="I65" s="186"/>
      <c r="J65" s="189"/>
      <c r="K65" s="100"/>
    </row>
    <row r="66" spans="1:11" s="31" customFormat="1" ht="22.5" customHeight="1" thickBot="1" x14ac:dyDescent="0.3">
      <c r="A66" s="104"/>
      <c r="B66" s="106"/>
      <c r="C66" s="106"/>
      <c r="D66" s="104"/>
      <c r="E66" s="104"/>
      <c r="F66" s="119"/>
      <c r="G66" s="119"/>
      <c r="H66" s="115"/>
      <c r="I66" s="115"/>
      <c r="J66" s="120"/>
      <c r="K66" s="104"/>
    </row>
    <row r="67" spans="1:11" ht="39" customHeight="1" x14ac:dyDescent="0.25">
      <c r="A67" s="100"/>
      <c r="B67" s="213" t="s">
        <v>29</v>
      </c>
      <c r="C67" s="161" t="s">
        <v>59</v>
      </c>
      <c r="D67" s="190" t="s">
        <v>21</v>
      </c>
      <c r="E67" s="15" t="s">
        <v>50</v>
      </c>
      <c r="F67" s="69">
        <v>100</v>
      </c>
      <c r="G67" s="69">
        <v>100</v>
      </c>
      <c r="H67" s="29">
        <f t="shared" si="0"/>
        <v>1</v>
      </c>
      <c r="I67" s="192">
        <f>AVERAGE(H67:H69)</f>
        <v>1</v>
      </c>
      <c r="J67" s="177">
        <f>AVERAGE(I67:I74)</f>
        <v>0.9894615384615385</v>
      </c>
      <c r="K67" s="100"/>
    </row>
    <row r="68" spans="1:11" ht="34.5" customHeight="1" x14ac:dyDescent="0.25">
      <c r="A68" s="100"/>
      <c r="B68" s="263"/>
      <c r="C68" s="162"/>
      <c r="D68" s="191"/>
      <c r="E68" s="42" t="s">
        <v>51</v>
      </c>
      <c r="F68" s="63">
        <v>100</v>
      </c>
      <c r="G68" s="63">
        <v>100</v>
      </c>
      <c r="H68" s="26">
        <f t="shared" ref="H68:H74" si="3">F68/G68</f>
        <v>1</v>
      </c>
      <c r="I68" s="193"/>
      <c r="J68" s="178"/>
      <c r="K68" s="100"/>
    </row>
    <row r="69" spans="1:11" ht="20.25" customHeight="1" thickBot="1" x14ac:dyDescent="0.3">
      <c r="A69" s="100"/>
      <c r="B69" s="263"/>
      <c r="C69" s="162"/>
      <c r="D69" s="191"/>
      <c r="E69" s="42" t="s">
        <v>114</v>
      </c>
      <c r="F69" s="63">
        <v>100</v>
      </c>
      <c r="G69" s="63">
        <v>100</v>
      </c>
      <c r="H69" s="26">
        <f t="shared" si="3"/>
        <v>1</v>
      </c>
      <c r="I69" s="194"/>
      <c r="J69" s="178"/>
      <c r="K69" s="100"/>
    </row>
    <row r="70" spans="1:11" ht="27" customHeight="1" x14ac:dyDescent="0.25">
      <c r="A70" s="100"/>
      <c r="B70" s="263"/>
      <c r="C70" s="162"/>
      <c r="D70" s="198" t="s">
        <v>1</v>
      </c>
      <c r="E70" s="49" t="s">
        <v>115</v>
      </c>
      <c r="F70" s="62">
        <v>64</v>
      </c>
      <c r="G70" s="62">
        <v>65</v>
      </c>
      <c r="H70" s="25">
        <f t="shared" si="3"/>
        <v>0.98461538461538467</v>
      </c>
      <c r="I70" s="180">
        <f>AVERAGE(H70:H74)</f>
        <v>0.97892307692307701</v>
      </c>
      <c r="J70" s="178"/>
      <c r="K70" s="100"/>
    </row>
    <row r="71" spans="1:11" ht="27" customHeight="1" x14ac:dyDescent="0.25">
      <c r="A71" s="100"/>
      <c r="B71" s="263"/>
      <c r="C71" s="162"/>
      <c r="D71" s="243"/>
      <c r="E71" s="48" t="s">
        <v>52</v>
      </c>
      <c r="F71" s="70">
        <v>93</v>
      </c>
      <c r="G71" s="70">
        <v>100</v>
      </c>
      <c r="H71" s="38">
        <f t="shared" si="3"/>
        <v>0.93</v>
      </c>
      <c r="I71" s="181"/>
      <c r="J71" s="178"/>
      <c r="K71" s="100"/>
    </row>
    <row r="72" spans="1:11" ht="27" customHeight="1" x14ac:dyDescent="0.25">
      <c r="A72" s="100"/>
      <c r="B72" s="263"/>
      <c r="C72" s="162"/>
      <c r="D72" s="243"/>
      <c r="E72" s="48" t="s">
        <v>53</v>
      </c>
      <c r="F72" s="70">
        <v>98</v>
      </c>
      <c r="G72" s="70">
        <v>100</v>
      </c>
      <c r="H72" s="38">
        <f t="shared" si="3"/>
        <v>0.98</v>
      </c>
      <c r="I72" s="181"/>
      <c r="J72" s="178"/>
      <c r="K72" s="100"/>
    </row>
    <row r="73" spans="1:11" ht="38.25" customHeight="1" x14ac:dyDescent="0.25">
      <c r="A73" s="100"/>
      <c r="B73" s="263"/>
      <c r="C73" s="162"/>
      <c r="D73" s="199"/>
      <c r="E73" s="46" t="s">
        <v>48</v>
      </c>
      <c r="F73" s="64">
        <v>100</v>
      </c>
      <c r="G73" s="64">
        <v>100</v>
      </c>
      <c r="H73" s="27">
        <f t="shared" si="3"/>
        <v>1</v>
      </c>
      <c r="I73" s="182"/>
      <c r="J73" s="178"/>
      <c r="K73" s="100"/>
    </row>
    <row r="74" spans="1:11" ht="27" customHeight="1" thickBot="1" x14ac:dyDescent="0.3">
      <c r="A74" s="100"/>
      <c r="B74" s="214"/>
      <c r="C74" s="163"/>
      <c r="D74" s="200"/>
      <c r="E74" s="50" t="s">
        <v>110</v>
      </c>
      <c r="F74" s="71">
        <v>100</v>
      </c>
      <c r="G74" s="71">
        <v>100</v>
      </c>
      <c r="H74" s="28">
        <f t="shared" si="3"/>
        <v>1</v>
      </c>
      <c r="I74" s="183"/>
      <c r="J74" s="179"/>
      <c r="K74" s="100"/>
    </row>
    <row r="75" spans="1:11" ht="22.5" customHeight="1" thickBot="1" x14ac:dyDescent="0.3">
      <c r="A75" s="100"/>
      <c r="B75" s="100"/>
      <c r="C75" s="100"/>
      <c r="D75" s="100"/>
      <c r="E75" s="100"/>
      <c r="F75" s="101"/>
      <c r="G75" s="101"/>
      <c r="H75" s="102"/>
      <c r="I75" s="103"/>
      <c r="J75" s="100"/>
      <c r="K75" s="100"/>
    </row>
    <row r="76" spans="1:11" ht="25.5" customHeight="1" x14ac:dyDescent="0.25">
      <c r="A76" s="100"/>
      <c r="B76" s="121"/>
      <c r="C76" s="121"/>
      <c r="D76" s="259" t="s">
        <v>34</v>
      </c>
      <c r="E76" s="260"/>
      <c r="F76" s="253">
        <f>AVERAGE(J67,J63,J61,J56,J49,J41,J30,J23,J20,J6)</f>
        <v>0.96132318934868777</v>
      </c>
      <c r="G76" s="254"/>
      <c r="H76" s="254"/>
      <c r="I76" s="255"/>
      <c r="J76" s="227"/>
      <c r="K76" s="100"/>
    </row>
    <row r="77" spans="1:11" ht="25.5" customHeight="1" thickBot="1" x14ac:dyDescent="0.3">
      <c r="A77" s="100"/>
      <c r="B77" s="121"/>
      <c r="C77" s="121"/>
      <c r="D77" s="261"/>
      <c r="E77" s="262"/>
      <c r="F77" s="256"/>
      <c r="G77" s="257"/>
      <c r="H77" s="257"/>
      <c r="I77" s="258"/>
      <c r="J77" s="227"/>
      <c r="K77" s="100"/>
    </row>
    <row r="78" spans="1:11" s="41" customFormat="1" x14ac:dyDescent="0.25">
      <c r="A78" s="100"/>
      <c r="B78" s="104"/>
      <c r="C78" s="100"/>
      <c r="D78" s="100"/>
      <c r="E78" s="102"/>
      <c r="F78" s="122"/>
      <c r="G78" s="122"/>
      <c r="H78" s="103"/>
      <c r="I78" s="100"/>
      <c r="J78" s="100"/>
      <c r="K78" s="100"/>
    </row>
    <row r="79" spans="1:11" ht="15.75" thickBot="1" x14ac:dyDescent="0.3">
      <c r="A79" s="100"/>
      <c r="B79" s="104"/>
      <c r="C79" s="100"/>
      <c r="D79" s="100"/>
      <c r="E79" s="102"/>
      <c r="F79" s="122"/>
      <c r="G79" s="122"/>
      <c r="H79" s="103"/>
      <c r="I79" s="100"/>
      <c r="J79" s="100"/>
      <c r="K79" s="100"/>
    </row>
    <row r="80" spans="1:11" ht="84" customHeight="1" thickBot="1" x14ac:dyDescent="0.3">
      <c r="A80" s="100"/>
      <c r="B80" s="172" t="s">
        <v>113</v>
      </c>
      <c r="C80" s="173"/>
      <c r="D80" s="173"/>
      <c r="E80" s="173"/>
      <c r="F80" s="173"/>
      <c r="G80" s="173"/>
      <c r="H80" s="173"/>
      <c r="I80" s="173"/>
      <c r="J80" s="174"/>
      <c r="K80" s="100"/>
    </row>
    <row r="81" spans="1:11" ht="15.75" thickBot="1" x14ac:dyDescent="0.3">
      <c r="A81" s="100"/>
      <c r="B81" s="104"/>
      <c r="C81" s="100"/>
      <c r="D81" s="100"/>
      <c r="E81" s="102"/>
      <c r="F81" s="122"/>
      <c r="G81" s="122"/>
      <c r="H81" s="103"/>
      <c r="I81" s="100"/>
      <c r="J81" s="100"/>
      <c r="K81" s="100"/>
    </row>
    <row r="82" spans="1:11" ht="231.75" customHeight="1" thickBot="1" x14ac:dyDescent="0.3">
      <c r="A82" s="100"/>
      <c r="B82" s="172" t="s">
        <v>117</v>
      </c>
      <c r="C82" s="173"/>
      <c r="D82" s="173"/>
      <c r="E82" s="173"/>
      <c r="F82" s="173"/>
      <c r="G82" s="173"/>
      <c r="H82" s="173"/>
      <c r="I82" s="173"/>
      <c r="J82" s="174"/>
      <c r="K82" s="100"/>
    </row>
    <row r="83" spans="1:11" ht="15.75" thickBot="1" x14ac:dyDescent="0.3">
      <c r="A83" s="100"/>
      <c r="B83" s="104"/>
      <c r="C83" s="100"/>
      <c r="D83" s="100"/>
      <c r="E83" s="102"/>
      <c r="F83" s="122"/>
      <c r="G83" s="122"/>
      <c r="H83" s="103"/>
      <c r="I83" s="100"/>
      <c r="J83" s="100"/>
      <c r="K83" s="100"/>
    </row>
    <row r="84" spans="1:11" ht="177.75" customHeight="1" thickBot="1" x14ac:dyDescent="0.3">
      <c r="A84" s="100"/>
      <c r="B84" s="172" t="s">
        <v>118</v>
      </c>
      <c r="C84" s="173"/>
      <c r="D84" s="173"/>
      <c r="E84" s="173"/>
      <c r="F84" s="173"/>
      <c r="G84" s="173"/>
      <c r="H84" s="173"/>
      <c r="I84" s="173"/>
      <c r="J84" s="174"/>
      <c r="K84" s="100"/>
    </row>
    <row r="85" spans="1:11" ht="15.75" thickBot="1" x14ac:dyDescent="0.3">
      <c r="A85" s="100"/>
      <c r="B85" s="104"/>
      <c r="C85" s="100"/>
      <c r="D85" s="100"/>
      <c r="E85" s="102"/>
      <c r="F85" s="122"/>
      <c r="G85" s="122"/>
      <c r="H85" s="103"/>
      <c r="I85" s="100"/>
      <c r="J85" s="100"/>
      <c r="K85" s="100"/>
    </row>
    <row r="86" spans="1:11" ht="118.15" customHeight="1" thickBot="1" x14ac:dyDescent="0.3">
      <c r="A86" s="100"/>
      <c r="B86" s="169" t="s">
        <v>116</v>
      </c>
      <c r="C86" s="170"/>
      <c r="D86" s="171"/>
      <c r="E86" s="102"/>
      <c r="F86" s="122"/>
      <c r="G86" s="122"/>
      <c r="H86" s="103"/>
      <c r="I86" s="100"/>
      <c r="J86" s="100"/>
      <c r="K86" s="100"/>
    </row>
    <row r="87" spans="1:11" s="160" customFormat="1" ht="25.5" customHeight="1" thickBot="1" x14ac:dyDescent="0.3">
      <c r="A87" s="100"/>
      <c r="B87" s="274"/>
      <c r="C87" s="274"/>
      <c r="D87" s="275"/>
      <c r="E87" s="102"/>
      <c r="F87" s="122"/>
      <c r="G87" s="122"/>
      <c r="H87" s="103"/>
      <c r="I87" s="100"/>
      <c r="J87" s="100"/>
      <c r="K87" s="100"/>
    </row>
    <row r="88" spans="1:11" s="160" customFormat="1" ht="118.15" customHeight="1" thickBot="1" x14ac:dyDescent="0.3">
      <c r="A88" s="100"/>
      <c r="B88" s="169" t="s">
        <v>120</v>
      </c>
      <c r="C88" s="170"/>
      <c r="D88" s="277"/>
      <c r="E88" s="276"/>
      <c r="F88" s="122"/>
      <c r="G88" s="122"/>
      <c r="H88" s="103"/>
      <c r="I88" s="100"/>
      <c r="J88" s="100"/>
      <c r="K88" s="100"/>
    </row>
    <row r="89" spans="1:11" x14ac:dyDescent="0.25">
      <c r="A89" s="100"/>
      <c r="B89" s="104"/>
      <c r="C89" s="100"/>
      <c r="D89" s="100"/>
      <c r="E89" s="102"/>
      <c r="F89" s="122"/>
      <c r="G89" s="122"/>
      <c r="H89" s="103"/>
      <c r="I89" s="100"/>
      <c r="J89" s="100"/>
      <c r="K89" s="100"/>
    </row>
    <row r="90" spans="1:11" ht="137.25" customHeight="1" x14ac:dyDescent="0.25">
      <c r="A90" s="100"/>
      <c r="B90" s="175"/>
      <c r="C90" s="176"/>
      <c r="D90" s="102"/>
      <c r="E90" s="102"/>
      <c r="F90" s="122"/>
      <c r="G90" s="122"/>
      <c r="H90" s="103"/>
      <c r="I90" s="100"/>
      <c r="J90" s="100"/>
      <c r="K90" s="100"/>
    </row>
    <row r="91" spans="1:11" ht="9" customHeight="1" x14ac:dyDescent="0.25">
      <c r="A91" s="100"/>
      <c r="B91" s="100"/>
      <c r="C91" s="100"/>
      <c r="D91" s="100"/>
      <c r="E91" s="102"/>
      <c r="F91" s="122"/>
      <c r="G91" s="122"/>
      <c r="H91" s="103"/>
      <c r="I91" s="100"/>
      <c r="J91" s="100"/>
      <c r="K91" s="100"/>
    </row>
    <row r="92" spans="1:11" ht="21" x14ac:dyDescent="0.25">
      <c r="A92" s="100"/>
      <c r="B92" s="167" t="s">
        <v>61</v>
      </c>
      <c r="C92" s="167"/>
      <c r="D92" s="100"/>
      <c r="E92" s="102"/>
      <c r="F92" s="122"/>
      <c r="G92" s="122"/>
      <c r="H92" s="103"/>
      <c r="I92" s="100"/>
      <c r="J92" s="100"/>
      <c r="K92" s="100"/>
    </row>
    <row r="93" spans="1:11" ht="21" x14ac:dyDescent="0.25">
      <c r="A93" s="100"/>
      <c r="B93" s="167" t="s">
        <v>62</v>
      </c>
      <c r="C93" s="168"/>
      <c r="D93" s="100"/>
      <c r="E93" s="102"/>
      <c r="F93" s="122"/>
      <c r="G93" s="122"/>
      <c r="H93" s="103"/>
      <c r="I93" s="100"/>
      <c r="J93" s="100"/>
      <c r="K93" s="100"/>
    </row>
    <row r="94" spans="1:11" x14ac:dyDescent="0.25">
      <c r="A94" s="100"/>
      <c r="B94" s="104"/>
      <c r="C94" s="100"/>
      <c r="D94" s="100"/>
      <c r="E94" s="102"/>
      <c r="F94" s="122"/>
      <c r="G94" s="122"/>
      <c r="H94" s="103"/>
      <c r="I94" s="100"/>
      <c r="J94" s="100"/>
      <c r="K94" s="100"/>
    </row>
  </sheetData>
  <mergeCells count="73">
    <mergeCell ref="J23:J28"/>
    <mergeCell ref="J30:J39"/>
    <mergeCell ref="I56:I57"/>
    <mergeCell ref="I24:I25"/>
    <mergeCell ref="B88:D88"/>
    <mergeCell ref="F76:I77"/>
    <mergeCell ref="D76:E77"/>
    <mergeCell ref="D70:D74"/>
    <mergeCell ref="B67:B74"/>
    <mergeCell ref="J56:J59"/>
    <mergeCell ref="D33:D34"/>
    <mergeCell ref="I33:I34"/>
    <mergeCell ref="I14:I15"/>
    <mergeCell ref="D14:D15"/>
    <mergeCell ref="D24:D25"/>
    <mergeCell ref="J76:J77"/>
    <mergeCell ref="I49:I51"/>
    <mergeCell ref="I53:I54"/>
    <mergeCell ref="D56:D57"/>
    <mergeCell ref="B23:B28"/>
    <mergeCell ref="C23:C28"/>
    <mergeCell ref="J41:J47"/>
    <mergeCell ref="B41:B47"/>
    <mergeCell ref="B30:B39"/>
    <mergeCell ref="D46:D47"/>
    <mergeCell ref="I46:I47"/>
    <mergeCell ref="D37:D38"/>
    <mergeCell ref="I37:I38"/>
    <mergeCell ref="D44:D45"/>
    <mergeCell ref="I44:I45"/>
    <mergeCell ref="J49:J54"/>
    <mergeCell ref="D2:J2"/>
    <mergeCell ref="I6:I8"/>
    <mergeCell ref="D6:D8"/>
    <mergeCell ref="J6:J18"/>
    <mergeCell ref="B20:B21"/>
    <mergeCell ref="B6:B18"/>
    <mergeCell ref="I9:I12"/>
    <mergeCell ref="D9:D12"/>
    <mergeCell ref="C9:C12"/>
    <mergeCell ref="C6:C8"/>
    <mergeCell ref="C16:C18"/>
    <mergeCell ref="C20:C21"/>
    <mergeCell ref="J20:J21"/>
    <mergeCell ref="J63:J65"/>
    <mergeCell ref="D63:D65"/>
    <mergeCell ref="D67:D69"/>
    <mergeCell ref="I67:I69"/>
    <mergeCell ref="B49:B54"/>
    <mergeCell ref="C49:C54"/>
    <mergeCell ref="D49:D51"/>
    <mergeCell ref="D53:D54"/>
    <mergeCell ref="B63:B65"/>
    <mergeCell ref="D58:D59"/>
    <mergeCell ref="I58:I59"/>
    <mergeCell ref="B56:B59"/>
    <mergeCell ref="C56:C59"/>
    <mergeCell ref="C41:C47"/>
    <mergeCell ref="C30:C36"/>
    <mergeCell ref="C37:C39"/>
    <mergeCell ref="C13:C15"/>
    <mergeCell ref="B93:C93"/>
    <mergeCell ref="B86:D86"/>
    <mergeCell ref="B80:J80"/>
    <mergeCell ref="B82:J82"/>
    <mergeCell ref="B84:J84"/>
    <mergeCell ref="B90:C90"/>
    <mergeCell ref="B92:C92"/>
    <mergeCell ref="J67:J74"/>
    <mergeCell ref="I70:I74"/>
    <mergeCell ref="I63:I65"/>
    <mergeCell ref="C67:C74"/>
    <mergeCell ref="C63:C65"/>
  </mergeCells>
  <printOptions horizontalCentered="1" verticalCentered="1"/>
  <pageMargins left="0.23622047244094491" right="0.23622047244094491" top="0.74803149606299213" bottom="0.74803149606299213" header="0.31496062992125984" footer="0.31496062992125984"/>
  <pageSetup scale="37" fitToHeight="5" orientation="landscape" r:id="rId1"/>
  <rowBreaks count="1" manualBreakCount="1">
    <brk id="47" max="10" man="1"/>
  </rowBreaks>
  <ignoredErrors>
    <ignoredError sqref="I6 I9 I23 I30 I35 I37 I39 I44 I46 I49 I53 I67 I70"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EVALUACION POR DEPENDENCIAS</vt:lpstr>
      <vt:lpstr>'EVALUACION POR DEPENDENCIAS'!Área_de_impresión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End User eom</dc:creator>
  <cp:lastModifiedBy>Guillermo Alba Cardenas</cp:lastModifiedBy>
  <cp:lastPrinted>2019-01-30T20:05:11Z</cp:lastPrinted>
  <dcterms:created xsi:type="dcterms:W3CDTF">2017-01-26T02:14:49Z</dcterms:created>
  <dcterms:modified xsi:type="dcterms:W3CDTF">2019-02-22T13:24:50Z</dcterms:modified>
</cp:coreProperties>
</file>