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Institucional\Documents\parodriguezg\PAI PEI y PAInv\II Trimestre 2022\PAI\"/>
    </mc:Choice>
  </mc:AlternateContent>
  <xr:revisionPtr revIDLastSave="0" documentId="13_ncr:1_{1726F423-98FC-4FDD-B857-5C5952036177}" xr6:coauthVersionLast="47" xr6:coauthVersionMax="47" xr10:uidLastSave="{00000000-0000-0000-0000-000000000000}"/>
  <bookViews>
    <workbookView xWindow="-120" yWindow="-120" windowWidth="29040" windowHeight="15840" tabRatio="840" firstSheet="3" activeTab="5" xr2:uid="{00000000-000D-0000-FFFF-FFFF00000000}"/>
  </bookViews>
  <sheets>
    <sheet name="Portada" sheetId="16" r:id="rId1"/>
    <sheet name="PAI Integrados MIPG" sheetId="14" r:id="rId2"/>
    <sheet name="Plan Acción 2022 " sheetId="13" r:id="rId3"/>
    <sheet name="Control de cambios" sheetId="15" r:id="rId4"/>
    <sheet name="Seguimiento PAI 2do Trimestre" sheetId="17" r:id="rId5"/>
    <sheet name="Seguimiento OCI" sheetId="2" r:id="rId6"/>
  </sheets>
  <definedNames>
    <definedName name="_xlnm._FilterDatabase" localSheetId="1" hidden="1">'PAI Integrados MIPG'!$A$7:$L$48</definedName>
    <definedName name="_xlnm._FilterDatabase" localSheetId="2" hidden="1">'Plan Acción 2022 '!$A$6:$Y$189</definedName>
    <definedName name="_xlnm._FilterDatabase" localSheetId="5" hidden="1">'Seguimiento OCI'!$A$9:$U$137</definedName>
    <definedName name="_xlnm._FilterDatabase" localSheetId="4" hidden="1">'Seguimiento PAI 2do Trimestre'!$A$10:$CJ$60</definedName>
    <definedName name="_xlnm.Print_Area" localSheetId="3">'Control de cambios'!$A$1:$D$5</definedName>
    <definedName name="_xlnm.Print_Area" localSheetId="1">'PAI Integrados MIPG'!$A$1:$J$75</definedName>
    <definedName name="_xlnm.Print_Area" localSheetId="2">'Plan Acción 2022 '!$A$1:$X$190</definedName>
    <definedName name="_xlnm.Print_Area" localSheetId="0">Portada!$A$1:$K$47</definedName>
    <definedName name="_xlnm.Print_Area" localSheetId="5">'Seguimiento OCI'!$A$1:$U$134</definedName>
    <definedName name="_xlnm.Print_Area" localSheetId="4">'Seguimiento PAI 2do Trimestre'!$A$1:$P$121</definedName>
    <definedName name="_xlnm.Print_Titles" localSheetId="3">'Control de cambios'!$2:$4</definedName>
    <definedName name="_xlnm.Print_Titles" localSheetId="1">'PAI Integrados MIPG'!$1:$7</definedName>
    <definedName name="_xlnm.Print_Titles" localSheetId="2">'Plan Acción 2022 '!$1:$7</definedName>
    <definedName name="_xlnm.Print_Titles" localSheetId="5">'Seguimiento OCI'!$1:$9</definedName>
    <definedName name="_xlnm.Print_Titles" localSheetId="4">'Seguimiento PAI 2do Trimestre'!$1:$9</definedName>
    <definedName name="Z_174A2EF9_B040_4AC2_9A69_ACC64BAE66F9_.wvu.Rows" localSheetId="0" hidden="1">Portada!#REF!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15" i="17" l="1"/>
  <c r="M115" i="17"/>
  <c r="N114" i="17"/>
  <c r="M114" i="17"/>
  <c r="M113" i="17"/>
  <c r="N113" i="17" s="1"/>
  <c r="N112" i="17"/>
  <c r="M112" i="17"/>
  <c r="N111" i="17"/>
  <c r="M111" i="17"/>
  <c r="N110" i="17"/>
  <c r="M110" i="17"/>
  <c r="M109" i="17"/>
  <c r="N109" i="17" s="1"/>
  <c r="N108" i="17"/>
  <c r="M108" i="17"/>
  <c r="N107" i="17"/>
  <c r="M107" i="17"/>
  <c r="N106" i="17"/>
  <c r="M106" i="17"/>
  <c r="M105" i="17"/>
  <c r="N105" i="17" s="1"/>
  <c r="N104" i="17"/>
  <c r="M104" i="17"/>
  <c r="N103" i="17"/>
  <c r="M103" i="17"/>
  <c r="N102" i="17"/>
  <c r="M102" i="17"/>
  <c r="M96" i="17"/>
  <c r="N96" i="17" s="1"/>
  <c r="N93" i="17"/>
  <c r="M93" i="17"/>
  <c r="N92" i="17"/>
  <c r="M92" i="17"/>
  <c r="N91" i="17"/>
  <c r="M91" i="17"/>
  <c r="M90" i="17"/>
  <c r="N90" i="17" s="1"/>
  <c r="N89" i="17"/>
  <c r="M89" i="17"/>
  <c r="N88" i="17"/>
  <c r="M88" i="17"/>
  <c r="N87" i="17"/>
  <c r="M87" i="17"/>
  <c r="M84" i="17"/>
  <c r="N84" i="17" s="1"/>
  <c r="N81" i="17"/>
  <c r="M81" i="17"/>
  <c r="N80" i="17"/>
  <c r="M80" i="17"/>
  <c r="N79" i="17"/>
  <c r="M79" i="17"/>
  <c r="M78" i="17"/>
  <c r="N78" i="17" s="1"/>
  <c r="N77" i="17"/>
  <c r="M77" i="17"/>
  <c r="N76" i="17"/>
  <c r="M76" i="17"/>
  <c r="N75" i="17"/>
  <c r="M75" i="17"/>
  <c r="M74" i="17"/>
  <c r="N74" i="17" s="1"/>
  <c r="N73" i="17"/>
  <c r="M73" i="17"/>
  <c r="N72" i="17"/>
  <c r="M72" i="17"/>
  <c r="N71" i="17"/>
  <c r="M71" i="17"/>
  <c r="M68" i="17"/>
  <c r="N68" i="17" s="1"/>
  <c r="N64" i="17"/>
  <c r="M64" i="17"/>
  <c r="N63" i="17"/>
  <c r="M63" i="17"/>
  <c r="N62" i="17"/>
  <c r="M62" i="17"/>
  <c r="M61" i="17"/>
  <c r="N61" i="17" s="1"/>
  <c r="N60" i="17"/>
  <c r="M60" i="17"/>
  <c r="N58" i="17"/>
  <c r="M58" i="17"/>
  <c r="N55" i="17"/>
  <c r="M55" i="17"/>
  <c r="M52" i="17"/>
  <c r="N52" i="17" s="1"/>
  <c r="N51" i="17"/>
  <c r="M51" i="17"/>
  <c r="N50" i="17"/>
  <c r="M50" i="17"/>
  <c r="N42" i="17"/>
  <c r="M42" i="17"/>
  <c r="F42" i="17"/>
  <c r="N41" i="17"/>
  <c r="M41" i="17"/>
  <c r="M40" i="17"/>
  <c r="N40" i="17" s="1"/>
  <c r="M37" i="17"/>
  <c r="N37" i="17" s="1"/>
  <c r="H37" i="17"/>
  <c r="M36" i="17"/>
  <c r="N36" i="17" s="1"/>
  <c r="M35" i="17"/>
  <c r="N35" i="17" s="1"/>
  <c r="N34" i="17"/>
  <c r="M34" i="17"/>
  <c r="M33" i="17"/>
  <c r="K33" i="17"/>
  <c r="N33" i="17" s="1"/>
  <c r="I33" i="17"/>
  <c r="M32" i="17"/>
  <c r="N32" i="17" s="1"/>
  <c r="N31" i="17"/>
  <c r="M31" i="17"/>
  <c r="N30" i="17"/>
  <c r="M30" i="17"/>
  <c r="M28" i="17"/>
  <c r="N28" i="17" s="1"/>
  <c r="H27" i="17"/>
  <c r="M27" i="17" s="1"/>
  <c r="N27" i="17" s="1"/>
  <c r="N25" i="17"/>
  <c r="M25" i="17"/>
  <c r="H23" i="17"/>
  <c r="M23" i="17" s="1"/>
  <c r="N23" i="17" s="1"/>
  <c r="M20" i="17"/>
  <c r="N20" i="17" s="1"/>
  <c r="N12" i="17"/>
  <c r="M12" i="17"/>
  <c r="N11" i="17"/>
  <c r="M11" i="17"/>
  <c r="J125" i="2"/>
  <c r="J124" i="2"/>
  <c r="J68" i="2" l="1"/>
  <c r="J67" i="2"/>
  <c r="J66" i="2"/>
  <c r="J63" i="2"/>
  <c r="J61" i="2"/>
  <c r="J58" i="2"/>
  <c r="J53" i="2"/>
  <c r="J49" i="2"/>
  <c r="J47" i="2"/>
  <c r="J44" i="2"/>
  <c r="J42" i="2"/>
  <c r="J41" i="2"/>
  <c r="J34" i="2"/>
  <c r="J28" i="2"/>
  <c r="J26" i="2"/>
  <c r="J24" i="2"/>
  <c r="J12" i="2"/>
  <c r="J10" i="2"/>
  <c r="U189" i="13" l="1"/>
  <c r="T189" i="13"/>
  <c r="U188" i="13"/>
  <c r="T188" i="13"/>
  <c r="U187" i="13"/>
  <c r="T187" i="13"/>
  <c r="U186" i="13"/>
  <c r="T186" i="13"/>
  <c r="U185" i="13"/>
  <c r="T185" i="13"/>
  <c r="U184" i="13"/>
  <c r="T184" i="13"/>
  <c r="U183" i="13"/>
  <c r="T183" i="13"/>
  <c r="U182" i="13"/>
  <c r="T182" i="13"/>
  <c r="U181" i="13"/>
  <c r="U180" i="13"/>
  <c r="U179" i="13"/>
  <c r="U178" i="13"/>
  <c r="T178" i="13"/>
  <c r="U177" i="13"/>
  <c r="T177" i="13"/>
  <c r="U176" i="13"/>
  <c r="T176" i="13"/>
  <c r="U175" i="13"/>
  <c r="T175" i="13"/>
  <c r="U174" i="13"/>
  <c r="T174" i="13"/>
  <c r="U173" i="13"/>
  <c r="T173" i="13"/>
  <c r="U172" i="13"/>
  <c r="T172" i="13"/>
  <c r="U171" i="13"/>
  <c r="T171" i="13"/>
  <c r="U170" i="13"/>
  <c r="T170" i="13"/>
  <c r="U169" i="13"/>
  <c r="T169" i="13"/>
  <c r="U168" i="13"/>
  <c r="T168" i="13"/>
  <c r="U167" i="13"/>
  <c r="T167" i="13"/>
  <c r="U166" i="13"/>
  <c r="T166" i="13"/>
  <c r="U165" i="13"/>
  <c r="T165" i="13"/>
  <c r="U164" i="13"/>
  <c r="T164" i="13"/>
  <c r="U163" i="13"/>
  <c r="T163" i="13"/>
  <c r="U162" i="13"/>
  <c r="T162" i="13"/>
  <c r="U161" i="13"/>
  <c r="T161" i="13"/>
  <c r="U160" i="13"/>
  <c r="T160" i="13"/>
  <c r="U159" i="13"/>
  <c r="T159" i="13"/>
  <c r="U158" i="13"/>
  <c r="T158" i="13"/>
  <c r="U157" i="13"/>
  <c r="T157" i="13"/>
  <c r="U156" i="13"/>
  <c r="T156" i="13"/>
  <c r="U155" i="13"/>
  <c r="T155" i="13"/>
  <c r="U154" i="13"/>
  <c r="T154" i="13"/>
  <c r="U153" i="13"/>
  <c r="T153" i="13"/>
  <c r="U152" i="13"/>
  <c r="T152" i="13"/>
  <c r="U151" i="13"/>
  <c r="T151" i="13"/>
  <c r="U150" i="13"/>
  <c r="T150" i="13"/>
  <c r="U149" i="13"/>
  <c r="T149" i="13"/>
  <c r="U148" i="13"/>
  <c r="T148" i="13"/>
  <c r="U147" i="13"/>
  <c r="T147" i="13"/>
  <c r="U146" i="13"/>
  <c r="T146" i="13"/>
  <c r="U145" i="13"/>
  <c r="T145" i="13"/>
  <c r="U144" i="13"/>
  <c r="T144" i="13"/>
  <c r="U143" i="13"/>
  <c r="T143" i="13"/>
  <c r="U142" i="13"/>
  <c r="T142" i="13"/>
  <c r="U141" i="13"/>
  <c r="T141" i="13"/>
  <c r="U140" i="13"/>
  <c r="T140" i="13"/>
  <c r="U139" i="13"/>
  <c r="T139" i="13"/>
  <c r="U138" i="13"/>
  <c r="T138" i="13"/>
  <c r="U137" i="13"/>
  <c r="T137" i="13"/>
  <c r="U136" i="13"/>
  <c r="T136" i="13"/>
  <c r="U135" i="13"/>
  <c r="T135" i="13"/>
  <c r="U134" i="13"/>
  <c r="T134" i="13"/>
  <c r="U133" i="13"/>
  <c r="T133" i="13"/>
  <c r="U132" i="13"/>
  <c r="T132" i="13"/>
  <c r="U131" i="13"/>
  <c r="T131" i="13"/>
  <c r="U130" i="13"/>
  <c r="T130" i="13"/>
  <c r="U129" i="13"/>
  <c r="T129" i="13"/>
  <c r="U128" i="13"/>
  <c r="T128" i="13"/>
  <c r="U127" i="13"/>
  <c r="T127" i="13"/>
  <c r="U126" i="13"/>
  <c r="T126" i="13"/>
  <c r="U125" i="13"/>
  <c r="U124" i="13"/>
  <c r="T124" i="13"/>
  <c r="U123" i="13"/>
  <c r="T123" i="13"/>
  <c r="U122" i="13"/>
  <c r="T122" i="13"/>
  <c r="U121" i="13"/>
  <c r="T121" i="13"/>
  <c r="U120" i="13"/>
  <c r="T120" i="13"/>
  <c r="U119" i="13"/>
  <c r="T119" i="13"/>
  <c r="U118" i="13"/>
  <c r="T118" i="13"/>
  <c r="U117" i="13"/>
  <c r="T117" i="13"/>
  <c r="U116" i="13"/>
  <c r="T116" i="13"/>
  <c r="U115" i="13"/>
  <c r="T115" i="13"/>
  <c r="U114" i="13"/>
  <c r="T114" i="13"/>
  <c r="U113" i="13"/>
  <c r="T113" i="13"/>
  <c r="U112" i="13"/>
  <c r="T112" i="13"/>
  <c r="U111" i="13"/>
  <c r="T111" i="13"/>
  <c r="U110" i="13"/>
  <c r="T110" i="13"/>
  <c r="U109" i="13"/>
  <c r="T109" i="13"/>
  <c r="U108" i="13"/>
  <c r="T108" i="13"/>
  <c r="U107" i="13"/>
  <c r="T107" i="13"/>
  <c r="U106" i="13"/>
  <c r="T106" i="13"/>
  <c r="U105" i="13"/>
  <c r="T105" i="13"/>
  <c r="U104" i="13"/>
  <c r="T104" i="13"/>
  <c r="U103" i="13"/>
  <c r="T103" i="13"/>
  <c r="U102" i="13"/>
  <c r="T102" i="13"/>
  <c r="U101" i="13"/>
  <c r="T101" i="13"/>
  <c r="U100" i="13"/>
  <c r="T100" i="13"/>
  <c r="U99" i="13"/>
  <c r="T99" i="13"/>
  <c r="U98" i="13"/>
  <c r="T98" i="13"/>
  <c r="U97" i="13"/>
  <c r="T97" i="13"/>
  <c r="U96" i="13"/>
  <c r="T96" i="13"/>
  <c r="U95" i="13"/>
  <c r="T95" i="13"/>
  <c r="U94" i="13"/>
  <c r="T94" i="13"/>
  <c r="U93" i="13"/>
  <c r="T93" i="13"/>
  <c r="U92" i="13"/>
  <c r="T92" i="13"/>
  <c r="U91" i="13"/>
  <c r="T91" i="13"/>
  <c r="U90" i="13"/>
  <c r="T90" i="13"/>
  <c r="U89" i="13"/>
  <c r="T89" i="13"/>
  <c r="U88" i="13"/>
  <c r="T88" i="13"/>
  <c r="U87" i="13"/>
  <c r="T87" i="13"/>
  <c r="U86" i="13"/>
  <c r="T86" i="13"/>
  <c r="U85" i="13"/>
  <c r="T85" i="13"/>
  <c r="U84" i="13"/>
  <c r="T84" i="13"/>
  <c r="U83" i="13"/>
  <c r="T83" i="13"/>
  <c r="T82" i="13"/>
  <c r="T81" i="13"/>
  <c r="U80" i="13"/>
  <c r="T80" i="13"/>
  <c r="T79" i="13"/>
  <c r="T78" i="13"/>
  <c r="T77" i="13"/>
  <c r="T76" i="13"/>
  <c r="T75" i="13"/>
  <c r="T74" i="13"/>
  <c r="T73" i="13"/>
  <c r="T72" i="13"/>
  <c r="U71" i="13"/>
  <c r="T71" i="13"/>
  <c r="U70" i="13"/>
  <c r="T70" i="13"/>
  <c r="U69" i="13"/>
  <c r="T69" i="13"/>
  <c r="U68" i="13"/>
  <c r="T68" i="13"/>
  <c r="U67" i="13"/>
  <c r="T67" i="13"/>
  <c r="U66" i="13"/>
  <c r="T66" i="13"/>
  <c r="U65" i="13"/>
  <c r="T65" i="13"/>
  <c r="U64" i="13"/>
  <c r="T64" i="13"/>
  <c r="U63" i="13"/>
  <c r="T63" i="13"/>
  <c r="U62" i="13"/>
  <c r="T62" i="13"/>
  <c r="U61" i="13"/>
  <c r="T61" i="13"/>
  <c r="U60" i="13"/>
  <c r="T60" i="13"/>
  <c r="U59" i="13"/>
  <c r="T59" i="13"/>
  <c r="U58" i="13"/>
  <c r="T58" i="13"/>
  <c r="U57" i="13"/>
  <c r="T57" i="13"/>
  <c r="U56" i="13"/>
  <c r="T56" i="13"/>
  <c r="U55" i="13"/>
  <c r="U54" i="13"/>
  <c r="U53" i="13"/>
  <c r="U52" i="13"/>
  <c r="T52" i="13"/>
  <c r="U51" i="13"/>
  <c r="T51" i="13"/>
  <c r="U50" i="13"/>
  <c r="T50" i="13"/>
  <c r="U49" i="13"/>
  <c r="T49" i="13"/>
  <c r="U48" i="13"/>
  <c r="T48" i="13"/>
  <c r="U47" i="13"/>
  <c r="T47" i="13"/>
  <c r="U46" i="13"/>
  <c r="T46" i="13"/>
  <c r="U45" i="13"/>
  <c r="T45" i="13"/>
  <c r="U44" i="13"/>
  <c r="T44" i="13"/>
  <c r="U43" i="13"/>
  <c r="T43" i="13"/>
  <c r="U42" i="13"/>
  <c r="T42" i="13"/>
  <c r="U41" i="13"/>
  <c r="T41" i="13"/>
  <c r="U40" i="13"/>
  <c r="T40" i="13"/>
  <c r="U39" i="13"/>
  <c r="T39" i="13"/>
  <c r="U38" i="13"/>
  <c r="T38" i="13"/>
  <c r="U37" i="13"/>
  <c r="T37" i="13"/>
  <c r="T36" i="13"/>
  <c r="U35" i="13"/>
  <c r="T35" i="13"/>
  <c r="U34" i="13"/>
  <c r="T34" i="13"/>
  <c r="U33" i="13"/>
  <c r="T33" i="13"/>
  <c r="U32" i="13"/>
  <c r="T32" i="13"/>
  <c r="U31" i="13"/>
  <c r="T31" i="13"/>
  <c r="U30" i="13"/>
  <c r="T30" i="13"/>
  <c r="U29" i="13"/>
  <c r="T29" i="13"/>
  <c r="U28" i="13"/>
  <c r="U27" i="13"/>
  <c r="U26" i="13"/>
  <c r="U25" i="13"/>
  <c r="U24" i="13"/>
  <c r="U23" i="13"/>
  <c r="T23" i="13"/>
  <c r="U22" i="13"/>
  <c r="T22" i="13"/>
  <c r="U21" i="13"/>
  <c r="T21" i="13"/>
  <c r="U20" i="13"/>
  <c r="T20" i="13"/>
  <c r="U19" i="13"/>
  <c r="T19" i="13"/>
  <c r="U18" i="13"/>
  <c r="T18" i="13"/>
  <c r="U17" i="13"/>
  <c r="T17" i="13"/>
  <c r="U16" i="13"/>
  <c r="T16" i="13"/>
  <c r="U15" i="13"/>
  <c r="T15" i="13"/>
  <c r="U14" i="13"/>
  <c r="T14" i="13"/>
  <c r="U13" i="13"/>
  <c r="T13" i="13"/>
  <c r="U12" i="13"/>
  <c r="T12" i="13"/>
  <c r="U10" i="13"/>
  <c r="T10" i="13"/>
  <c r="U8" i="13"/>
  <c r="T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Pinzón López</author>
  </authors>
  <commentList>
    <comment ref="O22" authorId="0" shapeId="0" xr:uid="{5B0AAE37-9A99-46AF-84A3-A681ACACAB81}">
      <text>
        <r>
          <rPr>
            <b/>
            <sz val="9"/>
            <color indexed="81"/>
            <rFont val="Tahoma"/>
            <family val="2"/>
          </rPr>
          <t>Eduardo Pinzón López:
$64.848.763.216 valor de las vigencia futuras.</t>
        </r>
      </text>
    </comment>
    <comment ref="N121" authorId="0" shapeId="0" xr:uid="{C472A39D-762E-4DDF-86B9-3A0F7354B88C}">
      <text>
        <r>
          <rPr>
            <b/>
            <sz val="9"/>
            <color indexed="81"/>
            <rFont val="Tahoma"/>
            <family val="2"/>
          </rPr>
          <t>Eduardo Pinzón López:</t>
        </r>
        <r>
          <rPr>
            <sz val="9"/>
            <color indexed="81"/>
            <rFont val="Tahoma"/>
            <family val="2"/>
          </rPr>
          <t xml:space="preserve">
El proyecto de inversión era 2020011000144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Pinzón López</author>
    <author>Laura Cristina Gomez Rodríguez</author>
  </authors>
  <commentList>
    <comment ref="E49" authorId="0" shapeId="0" xr:uid="{00000000-0006-0000-0500-000002000000}">
      <text>
        <r>
          <rPr>
            <b/>
            <sz val="9"/>
            <color rgb="FF000000"/>
            <rFont val="Tahoma"/>
            <family val="2"/>
          </rPr>
          <t>Eduardo Pinzón López:</t>
        </r>
        <r>
          <rPr>
            <sz val="9"/>
            <color rgb="FF000000"/>
            <rFont val="Tahoma"/>
            <family val="2"/>
          </rPr>
          <t xml:space="preserve">
</t>
        </r>
        <r>
          <rPr>
            <sz val="16"/>
            <color rgb="FF000000"/>
            <rFont val="Tahoma"/>
            <family val="2"/>
          </rPr>
          <t xml:space="preserve">11.854.489 </t>
        </r>
        <r>
          <rPr>
            <sz val="16"/>
            <color rgb="FF3366FF"/>
            <rFont val="Tahoma"/>
            <family val="2"/>
          </rPr>
          <t>Registros de especímenes generados en GBIF.</t>
        </r>
        <r>
          <rPr>
            <sz val="16"/>
            <color rgb="FF000000"/>
            <rFont val="Tahoma"/>
            <family val="2"/>
          </rPr>
          <t xml:space="preserve">
</t>
        </r>
        <r>
          <rPr>
            <sz val="16"/>
            <color rgb="FF000000"/>
            <rFont val="Tahoma"/>
            <family val="2"/>
          </rPr>
          <t xml:space="preserve">338.117 de registros de códigos de barra de ADN
</t>
        </r>
        <r>
          <rPr>
            <sz val="16"/>
            <color rgb="FF000000"/>
            <rFont val="Tahoma"/>
            <family val="2"/>
          </rPr>
          <t>6.621.104</t>
        </r>
        <r>
          <rPr>
            <sz val="16"/>
            <color rgb="FF3366FF"/>
            <rFont val="Tahoma"/>
            <family val="2"/>
          </rPr>
          <t xml:space="preserve"> Especímenes biológicos, pertenecientes a las colecciones biológicas del país</t>
        </r>
        <r>
          <rPr>
            <sz val="16"/>
            <color rgb="FF000000"/>
            <rFont val="Tahoma"/>
            <family val="2"/>
          </rPr>
          <t xml:space="preserve">
</t>
        </r>
        <r>
          <rPr>
            <sz val="16"/>
            <color rgb="FF000000"/>
            <rFont val="Tahoma"/>
            <family val="2"/>
          </rPr>
          <t xml:space="preserve">4 Departamentos implementando proyectos de Turismo Científico de Naturaleza 
</t>
        </r>
        <r>
          <rPr>
            <sz val="16"/>
            <color rgb="FF000000"/>
            <rFont val="Tahoma"/>
            <family val="2"/>
          </rPr>
          <t xml:space="preserve">4 </t>
        </r>
        <r>
          <rPr>
            <sz val="16"/>
            <color rgb="FF3366FF"/>
            <rFont val="Tahoma"/>
            <family val="2"/>
          </rPr>
          <t>Alianzas internacionales que incorporan I+D+i relacionado con crecimiento verde</t>
        </r>
      </text>
    </comment>
    <comment ref="R51" authorId="1" shapeId="0" xr:uid="{00000000-0006-0000-0500-000003000000}">
      <text>
        <r>
          <rPr>
            <b/>
            <sz val="9"/>
            <color indexed="81"/>
            <rFont val="Tahoma"/>
            <family val="2"/>
          </rPr>
          <t>Laura Cristina Gómez Rodríguez:</t>
        </r>
        <r>
          <rPr>
            <sz val="9"/>
            <color indexed="81"/>
            <rFont val="Tahoma"/>
            <family val="2"/>
          </rPr>
          <t xml:space="preserve">
En la ficha del programa solo aparecen 5
</t>
        </r>
      </text>
    </comment>
    <comment ref="M120" authorId="1" shapeId="0" xr:uid="{00000000-0006-0000-0500-000004000000}">
      <text>
        <r>
          <rPr>
            <b/>
            <sz val="9"/>
            <color rgb="FF000000"/>
            <rFont val="Tahoma"/>
            <family val="2"/>
          </rPr>
          <t>Laura Cristina Gómez Rodríguez:</t>
        </r>
        <r>
          <rPr>
            <sz val="9"/>
            <color rgb="FF000000"/>
            <rFont val="Tahoma"/>
            <family val="2"/>
          </rPr>
          <t xml:space="preserve">
</t>
        </r>
        <r>
          <rPr>
            <sz val="9"/>
            <color rgb="FF000000"/>
            <rFont val="Tahoma"/>
            <family val="2"/>
          </rPr>
          <t>Falta reporte en la línea de servicio</t>
        </r>
      </text>
    </comment>
    <comment ref="L122" authorId="1" shapeId="0" xr:uid="{00000000-0006-0000-0500-000005000000}">
      <text>
        <r>
          <rPr>
            <b/>
            <sz val="9"/>
            <color indexed="81"/>
            <rFont val="Tahoma"/>
            <family val="2"/>
          </rPr>
          <t>Laura Cristina Gómez Rodríguez:</t>
        </r>
        <r>
          <rPr>
            <sz val="9"/>
            <color indexed="81"/>
            <rFont val="Tahoma"/>
            <family val="2"/>
          </rPr>
          <t xml:space="preserve">
En Gina la meta es 54%
En indicadores si está el 53%</t>
        </r>
      </text>
    </comment>
    <comment ref="M122" authorId="1" shapeId="0" xr:uid="{00000000-0006-0000-0500-000006000000}">
      <text>
        <r>
          <rPr>
            <b/>
            <sz val="9"/>
            <color indexed="81"/>
            <rFont val="Tahoma"/>
            <family val="2"/>
          </rPr>
          <t>Laura Cristina Gómez Rodríguez:</t>
        </r>
        <r>
          <rPr>
            <sz val="9"/>
            <color indexed="81"/>
            <rFont val="Tahoma"/>
            <family val="2"/>
          </rPr>
          <t xml:space="preserve">
Pendiente reporte de la línea de servicio </t>
        </r>
      </text>
    </comment>
    <comment ref="M125" authorId="1" shapeId="0" xr:uid="{00000000-0006-0000-0500-000007000000}">
      <text>
        <r>
          <rPr>
            <b/>
            <sz val="9"/>
            <color indexed="81"/>
            <rFont val="Tahoma"/>
            <family val="2"/>
          </rPr>
          <t>Laura Cristina Gómez Rodríguez:</t>
        </r>
        <r>
          <rPr>
            <sz val="9"/>
            <color indexed="81"/>
            <rFont val="Tahoma"/>
            <family val="2"/>
          </rPr>
          <t xml:space="preserve">
En indicadores se presenta avance del 12,44% adicionalmente hace falta el formato de soporte al indicador</t>
        </r>
      </text>
    </comment>
    <comment ref="M129" authorId="1" shapeId="0" xr:uid="{00000000-0006-0000-0500-000008000000}">
      <text>
        <r>
          <rPr>
            <b/>
            <sz val="9"/>
            <color rgb="FF000000"/>
            <rFont val="Tahoma"/>
            <family val="2"/>
          </rPr>
          <t>Laura Cristina Gómez Rodríguez:</t>
        </r>
        <r>
          <rPr>
            <sz val="9"/>
            <color rgb="FF000000"/>
            <rFont val="Tahoma"/>
            <family val="2"/>
          </rPr>
          <t xml:space="preserve">
</t>
        </r>
        <r>
          <rPr>
            <sz val="9"/>
            <color rgb="FF000000"/>
            <rFont val="Tahoma"/>
            <family val="2"/>
          </rPr>
          <t>En Gina está 198% se debe reabrir la tarea para el ajuste</t>
        </r>
      </text>
    </comment>
  </commentList>
</comments>
</file>

<file path=xl/sharedStrings.xml><?xml version="1.0" encoding="utf-8"?>
<sst xmlns="http://schemas.openxmlformats.org/spreadsheetml/2006/main" count="3134" uniqueCount="753">
  <si>
    <t>CÓDIGO: D101PR01F02</t>
  </si>
  <si>
    <t>DESPLIEGUE ESTRATÉGICO</t>
  </si>
  <si>
    <t>DESPLIEGUE TÁCTICO</t>
  </si>
  <si>
    <t>COMPROMISOS GOBIERNO NACIONAL</t>
  </si>
  <si>
    <t>REQUISITOS MIPG</t>
  </si>
  <si>
    <t>RESPONSABLES</t>
  </si>
  <si>
    <t xml:space="preserve">MATRIZ DE SEGUIMIENTO AL PLAN DE ACCIÓN INSTITUCIONAL </t>
  </si>
  <si>
    <t>Resultados trimestrales meta programática</t>
  </si>
  <si>
    <t>ARTICULACIÓN CON LOS PACTOS DE PLAN NACIONAL DE DESARROLLO 2018-2022</t>
  </si>
  <si>
    <t>PILAR DE LA MEGA
OBJETIVO ESTRATÉGICO</t>
  </si>
  <si>
    <t>PROGRAMA
ESTRATÉGICO</t>
  </si>
  <si>
    <t>DESCRIPCIÓN DEL PROGRAMA ESTRATÉGICO</t>
  </si>
  <si>
    <t>META PROGRAMÁTICA</t>
  </si>
  <si>
    <t>Meta T1</t>
  </si>
  <si>
    <t>Resultado T1</t>
  </si>
  <si>
    <t>Meta T2</t>
  </si>
  <si>
    <t>Resultado T2</t>
  </si>
  <si>
    <t>Meta T3</t>
  </si>
  <si>
    <t>Resultado T3</t>
  </si>
  <si>
    <t>Meta T4</t>
  </si>
  <si>
    <t>Resultado T4</t>
  </si>
  <si>
    <t>Avance de meta del programa **</t>
  </si>
  <si>
    <t>FECHA DE CUMPLIMIENTO</t>
  </si>
  <si>
    <t>COBERTURA DE LA INICIATIVA
(Nacional/Regional)</t>
  </si>
  <si>
    <t>DOCUMENTOS CONPES</t>
  </si>
  <si>
    <t>ACCIÓN DOCUMENTOS CONPES</t>
  </si>
  <si>
    <t>POLÍTICAS TRANSVERSALES
Trazador presupuestal</t>
  </si>
  <si>
    <t>PRESUPUESTOS OTRAS FUENTES</t>
  </si>
  <si>
    <t xml:space="preserve">PRESUPUESTO TOTAL POR PROGRAMA </t>
  </si>
  <si>
    <t>OBJETIVOS DE DESARROLLO SOSTENIBLE</t>
  </si>
  <si>
    <t>DERECHO FUNDAMENTAL QUE SE GARANTIZA</t>
  </si>
  <si>
    <t>ÁREA RESPONSABLE</t>
  </si>
  <si>
    <t>Proyecto de inversión</t>
  </si>
  <si>
    <t>Código BPIN</t>
  </si>
  <si>
    <t>Tipo otras fuentes</t>
  </si>
  <si>
    <t>Descripción de otras fuentes</t>
  </si>
  <si>
    <t>Minciencias*
**</t>
  </si>
  <si>
    <t>Total recursos otras fuentes</t>
  </si>
  <si>
    <t>Reconocimiento de actores</t>
  </si>
  <si>
    <t>Gestionar y administrar la ventanilla abierta de reconocimiento de actores. Se apoyará al Viceministerio de conocimiento, innovación y productividad en la Política de reconocimiento de actores del SNCTI y las guías y criterios para el reconocimiento y acompañamiento dentro del proceso a los actores.</t>
  </si>
  <si>
    <t>10 nuevos centros de I+D reconocidos</t>
  </si>
  <si>
    <t>Reconocimiento de Actores</t>
  </si>
  <si>
    <t>Nacional</t>
  </si>
  <si>
    <t>No aplica</t>
  </si>
  <si>
    <t>Fortalecimiento de las capacidades de los actores del snctei para la generación de conocimiento a nivel  nacional</t>
  </si>
  <si>
    <t>4. Garantizar una educación inclusiva, equitativa y de calidad y promover oportunidades de aprendizaje durante toda la vida de todos</t>
  </si>
  <si>
    <t>Participación
Igualdad
Libertad de enseñanza, aprendizaje, investigación y cátedra
Derecho de petición</t>
  </si>
  <si>
    <t>Dirección Generación de Conocimiento</t>
  </si>
  <si>
    <t>Jóvenes Investigadores e Innovadores</t>
  </si>
  <si>
    <t>Formación para vocaciones científicas que busca facilitar el acercamiento de jóvenes colombianos con la investigación y la innovación, así como a programas de formación, capacitación y fortalecimiento de las competencias y habilidades técnicas para su ingreso y permanencia en el SNCTI, de manera que permita su vinculación, su entrenamiento en investigación y su inserción en dinámicas y redes especializadas de conocimiento.</t>
  </si>
  <si>
    <t>Desarrollo de vocaciones científicas y capacidades para la investigación en niños y jóvenes a nivel  nacional</t>
  </si>
  <si>
    <t>Dirección de Vocaciones y Formación de la CTeI</t>
  </si>
  <si>
    <t>Mejoramiento del impacto de la investigación científica en el sector salud.  nacional</t>
  </si>
  <si>
    <t>2017011000194</t>
  </si>
  <si>
    <t>3. Garantizar una vida sana y promover el bienestar para todos en todas las edades</t>
  </si>
  <si>
    <t>Mujer + Ciencia  + Equidad</t>
  </si>
  <si>
    <t>Equidad de la mujer</t>
  </si>
  <si>
    <t>Otra</t>
  </si>
  <si>
    <t>12. Garantizar modalidades de consumo y producción sostenibles</t>
  </si>
  <si>
    <t xml:space="preserve">Ondas </t>
  </si>
  <si>
    <t>Fomentar una cultura CTeI en niños, niñas, adolescentes y su entorno en toda su diversidad para el fortalecimiento de las vocaciones cientificas en los territorios.</t>
  </si>
  <si>
    <t>NA</t>
  </si>
  <si>
    <t xml:space="preserve">Articulación Territorial </t>
  </si>
  <si>
    <t>Otras Entidades Gubernamentales Nacionales</t>
  </si>
  <si>
    <t xml:space="preserve">Comunidad Virtual </t>
  </si>
  <si>
    <t xml:space="preserve">Lineamientos Pedagógicos </t>
  </si>
  <si>
    <t>Divulgación, Movilidad y Fortalecimiento</t>
  </si>
  <si>
    <t xml:space="preserve">Formación y vinculación de capital humano de Alto Nivel </t>
  </si>
  <si>
    <t>Incrementar el número de investigadores del país a través de la financiación de estudios de maestría, doctorado y estancias postdoctorales con efoque diferencial</t>
  </si>
  <si>
    <t>Declaración de Importancia Estratégica del Proyecto Capacitación de Recursos Humanos para la Investigación Nacional</t>
  </si>
  <si>
    <t>1.1 Asignar créditos educativos 100% condonables para apoyar la formación de doctores en el exterior a través de convocatorias públicas. Estos créditos serán distribuidos de la siguiente forma: 80% para programas de formación doctoral STEM y hasta 20% para formación doctoral en áreas de economía naranja y otras.</t>
  </si>
  <si>
    <t>Capacitación de recursos humanos para la investigación  nacional</t>
  </si>
  <si>
    <t>2017011000151</t>
  </si>
  <si>
    <t>Programa Crédito Beca Colfuturo</t>
  </si>
  <si>
    <t>Declaración de importancia estratégica del proyecto de apoyo a la formación de capital humano altamente calificado en el exterior.</t>
  </si>
  <si>
    <t>1.2 Transferir los recursos Colfuturo para implementar el Programa Crédito-Beca.</t>
  </si>
  <si>
    <t>2.1 Realizar convocatorias públicas para facilitar la vinculación de doctores en distintas entidades del SNCTeI en las cuales se dará prioridad a aquellos que sean vinculados al sector empresarial, así como a entidades en ciudades diferentes a Bogotá, Medellín y Cali.</t>
  </si>
  <si>
    <t>200 Estancias posdoctorales apoyadas por Colciencias y aliados</t>
  </si>
  <si>
    <t xml:space="preserve">Formación de Capital Humano de Alto Nivel para las Regiones </t>
  </si>
  <si>
    <t>Regional</t>
  </si>
  <si>
    <t>2.1 Realizar seguimiento a la implementación por parte de Colfuturo del esquema de incentivos de condonación para la vinculación de beneficiarios como docentes, investigadores o funcionarios públicos o en regiones del país distintas a Bogotá.</t>
  </si>
  <si>
    <t>Gestión de Capacidades Regionales en CTeI</t>
  </si>
  <si>
    <t>Potenciar las capacidades regionales de CTeI que promuevan el desarrollo social  y productivo hacia una Colombia Científica</t>
  </si>
  <si>
    <t>2020011000151</t>
  </si>
  <si>
    <t>10. Reducir la desigualdad en y entre los países</t>
  </si>
  <si>
    <t>Dirección de Capacidades y Divulgación de la CTeI</t>
  </si>
  <si>
    <t xml:space="preserve">Dirección de Transferencia y Uso de Conocimiento </t>
  </si>
  <si>
    <t>Gestión de la Secretaria Técnica del OCAD de la CTeI del SGR</t>
  </si>
  <si>
    <t>En el marco de las funciones asignadas por el Sistema General de Regalías, se encuentra la verificación del cumplimiento de las condiciones para la presentación de proyectos al  OCAD para su viabilización, priorización y aprobación.
Así mismo, se busca elaborar el plan de convocatorias, estructurar y administrar las convocatorias públicas, abiertas y competitivas</t>
  </si>
  <si>
    <t>80% Aprobación de recursos de la asignación del SGR</t>
  </si>
  <si>
    <t>Presentación de proyectos a OCAD  para asignación de recursos del SGR</t>
  </si>
  <si>
    <t>Política de Crecimiento Verde</t>
  </si>
  <si>
    <t>4.4 Actualizar la guía sectorial de proyectos de CTI, y los catálogos MGA que hacen parte del Fondo de Ciencia Tecnología e Innovación (FCTI) para mejorar su pertinencia con las necesidades en el desarrollo de actividades de CTI (CTI - Línea de acción 34).</t>
  </si>
  <si>
    <t>Sistema General de Regalías</t>
  </si>
  <si>
    <t>Asignación de recursos de funcionamiento del Sistema General de Regalías</t>
  </si>
  <si>
    <t>8. Promover el crecimiento económico sostenido, inclusivo y sostenible, el empleo pleno y productivo y el trabajo decente para todos</t>
  </si>
  <si>
    <t>Secretaría Técnica del OCAD</t>
  </si>
  <si>
    <t>Puesta en marcha de las Convocatorias Públicas, Abiertas y Competitivas</t>
  </si>
  <si>
    <t>Apropiación Social del Conocimiento - ASC</t>
  </si>
  <si>
    <t>Desarrollar procesos intencionados de comprensión e intervención en las relaciones entre ciencia, tecnología y sociedad, para ampliar las dinámicas de generación, circulación y uso del conocimiento científico-tecnológico entre sectores académicos, productivos, estatales, incluyendo activamente a las comunidades y grupos de interés de la sociedad civil.</t>
  </si>
  <si>
    <t>16. Promover sociedades justas, pacíficas e inclusivas</t>
  </si>
  <si>
    <t>Implementación de la Política Nacional de Apropiación Social del Conocimiento en el marco de la CTeI</t>
  </si>
  <si>
    <t>Política Integral de Conocimiento Ancestral Tradicional</t>
  </si>
  <si>
    <t>Estrategia de comunicación pública de la ciencia y divulgación científica Todo es Ciencia</t>
  </si>
  <si>
    <t>Estrategia de divulgación comunicación pública de la CTeI de Minciencias que a través de sus componentes y temáticas alrededor de la CTeI proemueve interactuar y empoderar audiencias no especializadas con el propósito de proponer construcciones colectivas y conversaciones basadas en la práctica del conocimiento, la desmitificación de ideas alrededor de lo que significa ser científico (hacer ciencia) y promover el pensamiento crítico y la reflexión en la sociedad gracias a la promoción de los valores de la cultura científica propendiendo por su apropiación social.</t>
  </si>
  <si>
    <t>Contenidos audiovisuales multiformato</t>
  </si>
  <si>
    <t>2.4 Implementar una estrategia de divulgación del apoyo del Gobierno nacional a la formación en el exterior para diferentes espacios, medios y audiencias.</t>
  </si>
  <si>
    <t>Activaciones regionales</t>
  </si>
  <si>
    <t>Estrategias digitales</t>
  </si>
  <si>
    <t>Red Colombiana de Información Cientifica (RedCol)</t>
  </si>
  <si>
    <t>La Red Colombiana de Información Científica a la encargada de articular los esfuerzos de los actores del Sistema Nacional de Ciencia, Tecnología e Innovación  – SNCTI para potenciar el acceso, la visibilidad, circulación y gestión de la información científica nacional a partir de la formulación de políticas y coordinación de la implementación de componentes de Ciencia Abierta.</t>
  </si>
  <si>
    <t>Fomento al desarrollo de programas y proyectos de generación de conocimiento en CTeI</t>
  </si>
  <si>
    <t xml:space="preserve">Apoyar el desarrollo de programas y proyectos de investigación en áreas de conocimiento estratégicas a través de instrumentos que garanticen su pertinencia, excelencia y calidad, de acuerdo con las prioridades que definan los Programas Nacionales de CTeI. </t>
  </si>
  <si>
    <t>Política Nacional Farmacéutica</t>
  </si>
  <si>
    <t>7.1 Establecer un plan de estímulo a la investigación, desarrollo y producción de medicamentos estratégicos, incluidos los medicamentos genéricos.</t>
  </si>
  <si>
    <t>Plataforma Transatlántica</t>
  </si>
  <si>
    <t>ANH</t>
  </si>
  <si>
    <t>9. Industria, innovación e infraestructuras</t>
  </si>
  <si>
    <t>Aliados Estratégicos</t>
  </si>
  <si>
    <t>ECOPETROL</t>
  </si>
  <si>
    <t>Modelos cienciométricos</t>
  </si>
  <si>
    <t>Mejorar los modelos cienciométricos que contribuyan a la caracterización de la dinámica del Sistema a partir del acopio, sistematización, revisión de nuevas métricas y análisis de información de ciencia, tecnología e innovación del país. Identificando y visibilizando las nuevas capacidades a nivel regional de acuerdo con estándares mundiales con el objeto de promover el impacto del conocimiento.</t>
  </si>
  <si>
    <t>Revisión y ajuste de los modelos cienciométricos vigentes</t>
  </si>
  <si>
    <t>Convenio 408 de 2019</t>
  </si>
  <si>
    <t>Monitorear los artículos científicos publicados en revistas de alto impacto y las citaciones de impacto en producción científica de colombianos en colaboración internacional</t>
  </si>
  <si>
    <t>Posicionamiento, visibilización y articulación de la CTeI con actores internacionales</t>
  </si>
  <si>
    <t xml:space="preserve">Generar mecanismos de articulación, visibilización y difusión para consolidar la proyección internacional de la CTeI colombiana, facilitando el acceso de los actores del SNCTeI a recursos técnicos y financieros a través de la inserción en redes internacionales y la participación en escenarios internacionales estratégicos.        </t>
  </si>
  <si>
    <t xml:space="preserve">Formulación y diseño de política de la internacionalización de la CTeI y diplomacia científica </t>
  </si>
  <si>
    <t>4.2 Incorporar, a través del desarrollo de alianzas internacionales, los temas de I+D+i para el crecimiento verde dentro de los programas estratégicos institucionales de internacionalización</t>
  </si>
  <si>
    <t>Programa de movilidad de investigadores e innovadores y apoyo a proyectos de investigación</t>
  </si>
  <si>
    <t>Presencia en escenarios internacionales para la generación de alianzas o redes de cooperación científica o fortalecimiento de la CTeI del país</t>
  </si>
  <si>
    <t>Colombia BIO</t>
  </si>
  <si>
    <t>El Programa contribuye al conocimiento,valoración, conservación y aprovechamiento sosteniblemente de la biodiversidad para construir las bases de la bioeconomía en el país.</t>
  </si>
  <si>
    <t>Incremento de las actividades de Ciencia, Tecnología e Innovación en la construcción de la Bioeconomía a nivel   Nacional</t>
  </si>
  <si>
    <t>2019011000124</t>
  </si>
  <si>
    <t>15. Gestionar sosteniblemente los bosques, luchar contra la desertificación, detener e invertir la degradación de las tierras y detener la pérdida de la biodiversidad</t>
  </si>
  <si>
    <t>Ampliación de alcance de las expediciones científicas con alianzas regionales, involucrando procesos de innovación social</t>
  </si>
  <si>
    <t xml:space="preserve">Acciones Crecimiento Verde: 1,2;1,7;1,8;1,9;1,10;1,20;3,12
</t>
  </si>
  <si>
    <t>1.10 Sistematizar la información de especímenes biológicos y todos sus derivados depositados en las colecciones biológicas</t>
  </si>
  <si>
    <t>Incentivos Tributarios en CTeI</t>
  </si>
  <si>
    <t>El programa busca incentivar la inversiòn privada en CTeI y el fortalecimiento de la infraestructura de centros e instituciones de educación, a través del otorgamiento de beneficios tributarios a propuestas y solicitudes que cumplan con los requisitos de Ley y los establecidos por el CNBT</t>
  </si>
  <si>
    <t>Lineamientos de política para estimular la inversión privada en ciencia, tecnología e innovación a través de deducciones tributarias.</t>
  </si>
  <si>
    <t>2.9 Desarrollar una estrategia de seguimiento y evaluación de resultados e impactos del instrumento que soporten la toma de decisiones (OE2.3).</t>
  </si>
  <si>
    <t>2020011000144</t>
  </si>
  <si>
    <t>Convocatoria para el registro de solicitudes por vinculación de doctores a la industria</t>
  </si>
  <si>
    <t>Evaluación de Impacto Programa de Beneficios Tributarios por inversión en CTeI</t>
  </si>
  <si>
    <t xml:space="preserve">Fortalecimiento de capacidades para la innovación empresarial </t>
  </si>
  <si>
    <t>El objetivo del principal del programa es incrementar las capacidades en gestión de la innovación en las empresas, promocionar la cultura de la innovación y generar y/o fortalecer conexiones entre actores del sistema CTeI, con el fin de aumentar la competitividad nacional y regional,  contribuyendo al aumento de la inversión en ACTI (Actividades de Ciencia, Tecnología e Innovación).
El instrumento busca apoyar a empresas que le apuestan a la innovación como estrategia de crecimiento a través del desarrollo de capacidades en gestión de la innovación, aumento de la inversión en ACTI y generación y fortalecimiento de conexiones entre actores del sistema CTeI. El instrumento se opera a través de dos programas, que se pueden completar con otras estrategias:
Pactos por la innovación:  La estrategia busca articular los diferentes actores del ecosistema regional de innovación en las regiones dónde se despliega a partir de la generación de capacidades en gestión de la innovación dentro de las empresas. Teniendo en cuenta lo anterior, vincula a las organizaciones con la realización del Autodiagnóstico y desarrolla un portafolio de beneficios en conjunto con la región. Pactos por la innovación se ejecuta a través de convenios con aliados como las Cámaras de Comercio.
Gestión Territorial - Operación Proyecto Oferta Institucional de Innovación Empresarial: entrenamiento en innovación para la generación de capacidades de innovación en las empresas y construcción o fortalecimiento de sistemas de innovación empresarial + financiación de proyectos de innovación para empresas de los departamentos acogidos a la oferta institucional, los cuales seleccionan uno o los dos módulos puestos a disposición por el proyecto oferta de innovación empresarial. 
Las actividades de formación, asesoría, consultoría o servicios tecnológicos se enfocan a promover niveles de madurez tecnológica, acordes con las necesidades de generar capacidades de I+D+i en los beneficiarios.</t>
  </si>
  <si>
    <t xml:space="preserve">Pactos por la Innovación </t>
  </si>
  <si>
    <t>Gestión Territorial - Operación Proyecto Oferta Institucional de Innovación Empresarial</t>
  </si>
  <si>
    <t>Estrategia Nacional de Propiedad Intelectual</t>
  </si>
  <si>
    <t>A través de esta estrategia se busca apoyar actividades relacionadas con la protección de invenciones vía nacional (ante Oficina Nacional) e internacional (a través del Tratado de  Cooperación en materia de Patentes - PCT),  derivadas de actividades de investigación, desarrollo tecnológico e innovación (I+D+i), en todos los sectores tecnológicos que sean susceptibles de protección mediante patente, asi como apoyar la gestion de la propiedad intelectual de invenciones con potencial de transferencia.</t>
  </si>
  <si>
    <t>Apoyo a la I+D+i para promover y fortalecer alianzas entre actores  del SNCTI</t>
  </si>
  <si>
    <t>Impulsar la transferencia de conocimiento y tecnología, mediante el apoyo para la creación y/o fortalecimiento de empresas de base tecnológica, en beneficio del incremento de los índices de innovación y competitividad del país</t>
  </si>
  <si>
    <t>Convocatoria para el fortalecimiento a empresas de base científica, tecnológica e innovación (Nuevo instrumento tercerizado)</t>
  </si>
  <si>
    <t>Pacto por una gestión pública y efectiva</t>
  </si>
  <si>
    <t>Diseño y evaluación de la Política Pública de CTeI Viceministerio de Talento y Apropiación (VTAS)</t>
  </si>
  <si>
    <t>El programa responde a la función principal del Ministerio de diseñar, formular, coordinar y promover la implementación y evaluación de la política pública e instrumentos de CTeI</t>
  </si>
  <si>
    <t>Diseño y formulación de políticas</t>
  </si>
  <si>
    <t>Administración sistema nacional de ciencia y tecnología  nacional</t>
  </si>
  <si>
    <t>2017011000193</t>
  </si>
  <si>
    <t>17. Revitalizar la Alianza Mundial para el Desarrollo Sostenible</t>
  </si>
  <si>
    <t>Viceministerio de Talento y Apropiación de la CTeI</t>
  </si>
  <si>
    <t>Apoyo en la gestión de lineamientos, evaluaciones de políticas y capacidades regionales de CTeI</t>
  </si>
  <si>
    <t>Diseño y evaluación de la Política Pública de CTeI Viceministerio de Conocimiento, Innovación y Productividad (VICIP)</t>
  </si>
  <si>
    <t>Apoyar planes, programas, proyectos y/o actividades relacionadas con el diseño, formulación, implementación, seguimiento y evaluación de políticas, instrumentos y herramientas de CTel, así como políticas, metodologías y estudios que fortalezcan el diseño de instrumentos para la generación de conocimiento y la transferencia y uso de éste, que contribuyan a la orientación, gobernanza y fortalecimiento del Sistema Nacional CTI siendo el Ministerio de Ciencia, Tecnología e Innovación su ente rector.</t>
  </si>
  <si>
    <t>3 Estudios Base para la definición de políticas públicas basadas en evidencia</t>
  </si>
  <si>
    <t>Viceministerio de Conocimiento, Productividad e Innovación</t>
  </si>
  <si>
    <t>Apoyo contractual y de direccionamiento y control administrativo eficiente</t>
  </si>
  <si>
    <t xml:space="preserve">Apoyar la estructuración de los procesos contractuales y de Direccionamiento y Control Administrativo,  con oportunidad y eficiencia, garantizando la aplicación de la normatividad vigente y la correcta utilización de los recursos, con el fin de fortalecer los procesos de gestión del cambio. </t>
  </si>
  <si>
    <t>100% cumplimiento de requisitos priorizados de transparencia en Minciencias Secretaría General</t>
  </si>
  <si>
    <t>(PV-21) Cumplimiento de los requisitos priorizados de transparencia en Minciencias - ATM 0603</t>
  </si>
  <si>
    <t>Fortalecer los procesos del cambio asociados a la contratación</t>
  </si>
  <si>
    <t>Secretaría General</t>
  </si>
  <si>
    <t>Fortalecer los procesos del cambio al Direccionamiento y Control Administrativo</t>
  </si>
  <si>
    <t>Gestión del Plan Anual de Adquisiciones</t>
  </si>
  <si>
    <t>Contribuir a un Minciencias más transparente</t>
  </si>
  <si>
    <t>Cultura y comunicación de cara al ciudadano</t>
  </si>
  <si>
    <t>Brindar de manera integral un servicio efectivo y eficiente al ciudadano teniendo en cuenta las necesidades y expectativas dentro y fuera de la entidad, gestionando esfuerzos para suplir sus necesidades y requerimientos, con principios de eficiencia, calidad y calidez; promoviendo así la cultura de servicio basado en normatividad y procedimientos establecidos, con el fin de facilitar el manejo y control de PQRDS.</t>
  </si>
  <si>
    <t>Afianzar la cultura de servicio al ciudadano al interior de la entidad y la relación con los ciudadanos, haciendo un efectivo monitoreo y seguimiento a PQRDS.</t>
  </si>
  <si>
    <t>Contribuir a un Minciencias más moderno</t>
  </si>
  <si>
    <t>Por una gestión administrativa y financiera moderna e innovadora</t>
  </si>
  <si>
    <t>Realizar actividades que conduzcan a la optimización y modernización de los procesos de la gestión administrativa, financiera y documental de cara a satisfacer las necesidades de los usuarios de MINCIENCIAS orientado al fortalecimiento institucional</t>
  </si>
  <si>
    <t>Dirección Administrativa y Financiera</t>
  </si>
  <si>
    <t>Transformando la gestión documental</t>
  </si>
  <si>
    <t>Implementación de un Sistema de Gestión electrónica de documentos de Archivo SGDEA  Fase I</t>
  </si>
  <si>
    <t>Gestión del Plan Institucional de Archivos –PINAR</t>
  </si>
  <si>
    <t>Gestión del Plan de Austeridad y de Gestión Ambiental</t>
  </si>
  <si>
    <t>Modernización de servicios financieros priorizados</t>
  </si>
  <si>
    <t>Apoyo Jurídico Eficiente</t>
  </si>
  <si>
    <t>El programa estratégico inherente a la gestión jurídica del Ministerio buscará fortalecer los procesos de gestión del cambio, brindado acompañamiento a las áreas para que se articulen las normas legales aplicables, el Plan Nacional de Desarrollo y las metas institucionales.</t>
  </si>
  <si>
    <t>Oficina Asesora Jurídica</t>
  </si>
  <si>
    <t>Gestión de transparencia, integridad y control a la existencia de conﬂictos de intereses</t>
  </si>
  <si>
    <t>Contribuir a una Minciencias más moderna</t>
  </si>
  <si>
    <t>Gestión para un Talento Humano Íntegro, Efectivo e Innovador</t>
  </si>
  <si>
    <t>Promover y desarrollar estrategias que fortalezcan las  habilidades y competencias del talento humano, para la contribución del  cumplimiento de los objetivos y metas institucionales.</t>
  </si>
  <si>
    <t>Funcionamiento</t>
  </si>
  <si>
    <t>Dirección de Talento Humano</t>
  </si>
  <si>
    <t>La cultura de hacer las cosas bien</t>
  </si>
  <si>
    <t>Gestión del Plan Anual de Vacantes</t>
  </si>
  <si>
    <t xml:space="preserve"> Gestión del Plan de Previsión de Recursos Humanos</t>
  </si>
  <si>
    <t xml:space="preserve"> Gestión del Plan Estratégico de Talento Humano</t>
  </si>
  <si>
    <t xml:space="preserve"> Gestión del Plan Institucional de Capacitación – PIC</t>
  </si>
  <si>
    <t xml:space="preserve"> Gestión del Plan de Bienestar e Incentivos</t>
  </si>
  <si>
    <t>Gestión del Plan de Trabajo Anual en Seguridad y Salud en el Trabajo</t>
  </si>
  <si>
    <t>Gobierno y Gestión de TIC para la CTeI</t>
  </si>
  <si>
    <t>Adoptar e implementar los lineamientos del marco de referencia de arquitectura empresarial del Estado colombiano, para contribuir al alcance de la misión y visión de la Entidad generando valor al cumplimiento de los objetivos estratégicos institucionales, mediante la gobernabilidad y gestión de las TIC para la CTeI.</t>
  </si>
  <si>
    <t>Arquitectura de TI</t>
  </si>
  <si>
    <t>Oficina de Tecnologías y Sistemas de Información</t>
  </si>
  <si>
    <t>Gestión de Seguridad y Privacidad de la Información</t>
  </si>
  <si>
    <t>2017011000252</t>
  </si>
  <si>
    <t>Infraestructura Digital</t>
  </si>
  <si>
    <t>Sistemas de Información, Datos y Servicios Digitales</t>
  </si>
  <si>
    <t>Pacto por un Direccionamiento Estratégico que genere valor público</t>
  </si>
  <si>
    <t>Emitir los lineamientos para dirigir, planear, ejecutar, hacer seguimiento, evaluar y controlar la ruta estratégica de la Entidad, con el fin de facilitar la toma de decisiones y la mejora continua a partir del seguimiento a la gestión y desempeño, generando resultados que atiendan al Plan de Desarrollo, garantice los derechos, resuelvan las necesidades y problemas de los ciudadanos, con integridad y calidad en el servicio, fortaleciendo la confianza ciudadana y de los grupos de valor.</t>
  </si>
  <si>
    <t>Oficina Asesora de Planeación e Innovación Institucional</t>
  </si>
  <si>
    <t>Gestión del Plan Anual de Gasto Público</t>
  </si>
  <si>
    <t>Contribuir al mantenimiento y la mejora continua bajo el cumplimiento de estándares nacionales e internacionales</t>
  </si>
  <si>
    <t>Gestión del Conocimiento y la Innovación Pública</t>
  </si>
  <si>
    <t>Acompañar la gestión integral de los riesgos y oportunidades</t>
  </si>
  <si>
    <t>Optimizar procesos y procedimientos</t>
  </si>
  <si>
    <t>Análisis y difusión de estadísticas nacionales de CTeI</t>
  </si>
  <si>
    <t>Fortalecimiento del enfoque hacia la prevención y el autocontrol</t>
  </si>
  <si>
    <t>Contribuir al cumplimiento de los objetivos y metas institucionales a través de herramientas de prevención, control y autocontrol, derivadas de las acciones de mejora resultado de las Auditoria Seguimientos y Evaluaciones.</t>
  </si>
  <si>
    <t>Ejecución de auditorias, seguimientos y evaluaciones</t>
  </si>
  <si>
    <t>Oficina de Control Interno</t>
  </si>
  <si>
    <t>Comunicación estratégica</t>
  </si>
  <si>
    <t>El programa tiene como objetivo posicionar a MINCIENCIAS como la entidad rectora de la política de Ciencia Tecnología e Innovación del país y como referente en esta materia ante sus públicos de interés.</t>
  </si>
  <si>
    <t>Comunicación Externa</t>
  </si>
  <si>
    <t>Oficina Asesora de Comunicaciones</t>
  </si>
  <si>
    <t>Comunicación Interna</t>
  </si>
  <si>
    <t>Comunicación Digital</t>
  </si>
  <si>
    <t xml:space="preserve">Contribuir a un Minciencias más transparente </t>
  </si>
  <si>
    <r>
      <rPr>
        <b/>
        <sz val="14"/>
        <color theme="1"/>
        <rFont val="Arial Narrow"/>
        <family val="2"/>
      </rPr>
      <t>CÓDIGO:</t>
    </r>
    <r>
      <rPr>
        <sz val="14"/>
        <color theme="1"/>
        <rFont val="Arial Narrow"/>
        <family val="2"/>
      </rPr>
      <t xml:space="preserve"> D101PR01F20</t>
    </r>
  </si>
  <si>
    <t>Objetivo estratégico</t>
  </si>
  <si>
    <t>Programa estratégico</t>
  </si>
  <si>
    <t>Área responsable</t>
  </si>
  <si>
    <t>Meta anual del programa</t>
  </si>
  <si>
    <t>Fortalecer las Capacidades Regionales
Potenciar las capacidades regionales de CTeI que promuevan el desarrollo social  y productivo hacia una Colombia Científica</t>
  </si>
  <si>
    <t>Economía Bioproductiva
Diseñar el implementar la misión de bioeconomía  para promover el  aprovechamiento sostenible de la biodiversidad</t>
  </si>
  <si>
    <t xml:space="preserve">Sofisticación del Sector Productivo
Impulsar el desarrollo tecnológico y la innovación para la sofisticación del sector productivo </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</si>
  <si>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</si>
  <si>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</si>
  <si>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 xml:space="preserve">***No aplica. No se programa meta para el período por planeación de actividades.
</t>
  </si>
  <si>
    <t xml:space="preserve"> </t>
  </si>
  <si>
    <t>INICIATIVAS ESTRATEGICAS</t>
  </si>
  <si>
    <t>FECHA</t>
  </si>
  <si>
    <t>CAMBIOS</t>
  </si>
  <si>
    <t>ENTE APROBADOR</t>
  </si>
  <si>
    <t>VERSIÓN</t>
  </si>
  <si>
    <t>Comité Ministerial</t>
  </si>
  <si>
    <t>OBJETIVO ESTRATEGICO</t>
  </si>
  <si>
    <t>PROGRAMA ESTRATEGICO</t>
  </si>
  <si>
    <t xml:space="preserve">META ANUAL DEL PROGRAMA </t>
  </si>
  <si>
    <t>Apropiacion Social y Reconocimiento De Saberes
Ampliar las dinámicas de generación, circulación y uso de conocimiento y los saberes ancestrales propiciando sinergias entre actores del SCNTI que permitan cerrar las brechas históricas de inequidad en CTeI</t>
  </si>
  <si>
    <t>DEPENDENCIA RESPONSABLE</t>
  </si>
  <si>
    <t>PLAN DE ACCIÓN INSTITUCIONAL 2022
MINISTERIO DE CIENCIA, TECNOLOGÍA E INNOVACIÓN</t>
  </si>
  <si>
    <t>VERSIÓN: 04</t>
  </si>
  <si>
    <t>FECHA: 2022-03-03</t>
  </si>
  <si>
    <t>METAS ESTRATÉGICAS 2022</t>
  </si>
  <si>
    <t>Presupuesto</t>
  </si>
  <si>
    <t>Recursos PGN inversión
(millones de pesos) CSF</t>
  </si>
  <si>
    <t>Recursos PGN inversión
(millones de pesos) SSF</t>
  </si>
  <si>
    <t>Recursos otras fuentes
(Millones de pesos)</t>
  </si>
  <si>
    <t>Pacto por la Ciencia, Tecnología y la Innovación: un sistema para construir el conocimiento de la Colombia del futuro
Pacto por la equidad: política social moderna centrada en la familia, eficiente, de calidad y conectada a mercado</t>
  </si>
  <si>
    <t>3175 Jóvenes Investigadores e Innovadores apoyados por Colciencias y aliados
8.500 Niños, niñas y adolescentes certificados en procesos de fortalecimiento de sus capacidades en I+i
920 becas y nuevos créditos beca para la formación de doctores apoyadas por Colciencias y aliados
200 Nuevas estancias posdoctorales apoyadas por Colciencias y Aliados
1 Conceptualización y diseños de Centros Regionales de Investigación, Innovación y Emprendimiento y Distritos de Innovación
1,5 % Inversión Nacional en ACTI como porcentaje del PIB
80% Aprobación de recursos de la asignación del SGR</t>
  </si>
  <si>
    <t>Fortalecimiento de las Capacidades para la Generación de Conocimiento a Nivel Nacional</t>
  </si>
  <si>
    <t>Evaluación de Pares Evaluadores</t>
  </si>
  <si>
    <t>3.175 Jóvenes Investigadores e Innovadores apoyados por Colciencias y aliados</t>
  </si>
  <si>
    <t>Formulación, ejecución y evaluación de lineamientos de política para vocaciones</t>
  </si>
  <si>
    <t>2021011000126</t>
  </si>
  <si>
    <t>Comunidad Virtual Vocaciones NNA y JII en articulación con OTSI.</t>
  </si>
  <si>
    <t>Convocatoria Fortalecimiento actores industria hidrocarburos</t>
  </si>
  <si>
    <t>Convenio ANH Vicepresidencia Técnica No  636 de 2021</t>
  </si>
  <si>
    <t>Convocatoria Jóvenes Innovadores en el Marco de la Reactivación Económica</t>
  </si>
  <si>
    <t>Conv. 878-2020</t>
  </si>
  <si>
    <t>Convocatoria Estancias con Propósito Empresarial</t>
  </si>
  <si>
    <t>Convenio ANH Vicepresidencia Técnica No  751 de 2021</t>
  </si>
  <si>
    <t>Convocatoria de la asignación para la CTeI del SGR para la conformación de un listado de propuestas de proyecto elegibles para la vinculación de jóvenes investigadores e innovadores en las regiones para atención de demandas definidas por los CODECTI</t>
  </si>
  <si>
    <t>SGR</t>
  </si>
  <si>
    <t>Convenio No 203 de 2021 (OEI)</t>
  </si>
  <si>
    <t xml:space="preserve">Gestión Territorial, Alianzas Nacionales e Internacionales </t>
  </si>
  <si>
    <t>Fomentar una cultura CTeI en niños, niñas, adolescentes y su entorno en toda su diversidad para el fortalecimiento de las vocaciones científicas en los territorios.</t>
  </si>
  <si>
    <t>8.500 Niños, niñas y adolescentes certificados en procesos de fortalecimiento de sus capacidades en I+i</t>
  </si>
  <si>
    <t>Formación y vinculación de capital humano en CTeI</t>
  </si>
  <si>
    <t>Financiar estudios de maestría y doctorado, así como estancias postdoctorales para incrementar el número de investigadores del país mediante convocatorias directamente realizadas por Minciencias y por otras entidades</t>
  </si>
  <si>
    <r>
      <t>920 becas y nuevos créditos beca para la formación de doctores apoyadas por Colciencias y aliados</t>
    </r>
    <r>
      <rPr>
        <b/>
        <sz val="16"/>
        <rFont val="Arial Narrow"/>
        <family val="2"/>
      </rPr>
      <t xml:space="preserve">
</t>
    </r>
    <r>
      <rPr>
        <sz val="16"/>
        <rFont val="Arial Narrow"/>
        <family val="2"/>
      </rPr>
      <t xml:space="preserve">
996</t>
    </r>
    <r>
      <rPr>
        <b/>
        <sz val="16"/>
        <rFont val="Arial Narrow"/>
        <family val="2"/>
      </rPr>
      <t xml:space="preserve"> </t>
    </r>
    <r>
      <rPr>
        <sz val="16"/>
        <rFont val="Arial Narrow"/>
        <family val="2"/>
      </rPr>
      <t>Becas, créditos beca para la formación de maestría apoyadas por Minciencias y aliados
200 Estancias posdoctorales apoyadas por Colciencias y aliados</t>
    </r>
  </si>
  <si>
    <t>Convocatoria Aliados Fullbright</t>
  </si>
  <si>
    <t>Convocatoria de la asignación para la CTeI del SGR para la conformación de un listado de propuestas de proyecto elegibles para la formación doctoral en las regiones</t>
  </si>
  <si>
    <t>FCTeI - SGR</t>
  </si>
  <si>
    <t>Mapeo beneficiarios otras iniciativas Minciencias y Aliados</t>
  </si>
  <si>
    <t>Convocatoria Estancias con Propósito</t>
  </si>
  <si>
    <t>Estancias internacionales</t>
  </si>
  <si>
    <t>Programa que fortalece y articula las capacidades regionales de CTeI, con el fin de contribuir al desarrollo integral de los territorios</t>
  </si>
  <si>
    <t xml:space="preserve">
100% Porcentaje de avance en el desarrollo de insumos analíticos de medición de capacidades en CTeI en las regiones
1 Conceptualización y diseños de Centros Regionales de Investigación, Innovación y Emprendimiento y Distritos de Innovación</t>
  </si>
  <si>
    <t>Brindar asesoría técnica para la planeación regional en CTeI  – Posadas científico - turísticas</t>
  </si>
  <si>
    <t>Convenio de cooperación especial 80740–405–2021 (OEI)</t>
  </si>
  <si>
    <t xml:space="preserve">Fortalecer la formulación de políticas públicas territoriales en CTeI </t>
  </si>
  <si>
    <t>Fortalecimiento Capacidades Regionales en Ciencia, Tecnología e Innovación  Nacional</t>
  </si>
  <si>
    <t>Servicios de asistencia técnica a los actores de los sistemas territoriales de CTeI</t>
  </si>
  <si>
    <t>Servicios de coordinación institucional</t>
  </si>
  <si>
    <t>Conceptualización y diseños de Centros Regionales de Investigación, Innovación y Emprendimiento y Distritos de Innovación</t>
  </si>
  <si>
    <t xml:space="preserve">FFJC </t>
  </si>
  <si>
    <t>80% Aprobación de recursos de la asignación del SGR
100% avance en el Plan Bienal de Convocatorias 2021 - 2022</t>
  </si>
  <si>
    <t>Pacto por la Ciencia, Tecnología y la Innovación: un sistema para construir el conocimiento de la Colombia del futuro</t>
  </si>
  <si>
    <t>Apropiación Social y Reconocimiento De Saberes
Ampliar las dinámicas de generación, circulación y uso de conocimiento y los saberes ancestrales propiciando sinergias entre actores del SCNTI que permitan cerrar las brechas históricas de inequidad en CTeI</t>
  </si>
  <si>
    <t>37 Comunidades o grupos de interés que participan en procesos de apropiación social de conocimiento a partir de la CTeI
10 Museos y centros de ciencia reconocidos
15 Nuevas unidades de apropiación social de la CTeI al interior de la IES y otros actores reconocidos del SNCTI</t>
  </si>
  <si>
    <t>37 Comunidades o grupos de interés que participan en procesos de apropiación social de conocimiento a partir de la CTeI
15 Nuevas unidades de apropiación social de la CTeI al interior de la IES y otros actores reconocidos del SNCTI 
10 Museos y centros de ciencia reconocidos
100% Cumplimiento de los requisitos priorizados de Gobierno Digital en Minciencias - ATM - Apropiación Social de la CTeI</t>
  </si>
  <si>
    <t>1. A Ciencia Cierta: 6° concurso en el tema de Economía Circular</t>
  </si>
  <si>
    <t>Apoyo al Fomento y Desarrollo de la Apropiación Social del Conocimiento Nacional</t>
  </si>
  <si>
    <t>2021011000118</t>
  </si>
  <si>
    <t>CV 405-2021 OEI</t>
  </si>
  <si>
    <t>Fortalecimiento de Centros de Ciencias Reconocidos - PGN Invitación</t>
  </si>
  <si>
    <t>Reconocimiento de Centros de Ciencia como actores del SNCTI</t>
  </si>
  <si>
    <t>Red de Bioespacios – Museo de Historia Natural y Cultural de Colombia - SGR Convocatoria</t>
  </si>
  <si>
    <t>Convocatoria 20 de la Asignación CTeI</t>
  </si>
  <si>
    <t>Fortalecimiento de centros de ciencia - SGR Convocatoria</t>
  </si>
  <si>
    <t xml:space="preserve">Estrategia de comunicación pública de la ciencia y divulgación científica </t>
  </si>
  <si>
    <t>Programa que permite: i) Diseñar estrategias y productos de comunicación que motiven a la academia, la empresa, la ciudadanía y el gobierno a participar y dialogar dentro de la comunidad Minciencias. ii) Producir historias en entornos y canales digitales que nos permitan la articulación de las diferentes áreas del Ministerio y el dialogo con sus públicos objetivos y iii) Priorizar y producir las historias que, a la luz de los focos de la Misión de Sabios, motiven a los actores del ecosistema CTeI a participar de nuestra comunidad.</t>
  </si>
  <si>
    <t>110 contenidos multiformato para la divulgación de la CTeI</t>
  </si>
  <si>
    <t>Política de comunicación pública de la ciencia</t>
  </si>
  <si>
    <t xml:space="preserve">Estrategia de Ciencia Abierta - Red Colombiana de Información Científica </t>
  </si>
  <si>
    <t>La Red Colombiana de Información Científica es la encargada de articular los esfuerzos de los actores del Sistema Nacional de Ciencia, Tecnología e Innovación  – SNCTI para potenciar el acceso, la visibilidad, circulación y gestión de la información científica nacional a partir de la formulación de políticas y coordinación de la implementación de componentes de Ciencia Abierta.</t>
  </si>
  <si>
    <t>40 Nuevas instituciones vinculadas a la Red Colombiana de Información Científica
2500 Nuevos  productos de investigación del CENDOC disponibles en Acceso Abierto</t>
  </si>
  <si>
    <t>Política y Lineamientos de Ciencia Abierta</t>
  </si>
  <si>
    <t>Acceso de Publicaciones científicas del componente Conocimiento Científico Abierto</t>
  </si>
  <si>
    <t xml:space="preserve">Acceso a Datos de Investigación del componente Conocimiento Científico Abierto </t>
  </si>
  <si>
    <t>Gestión del patrimonio científico de Minciencias - CENDOC</t>
  </si>
  <si>
    <t>Internacionalización del Conocimiento
Aumentar la producción de conocimiento científico y tecnológico de alto impacto en articulación con aliados estratégicos nacionales e internacionales, promoviendo también la participación de los actores del SNCTI en redes e iniciativas de cooperación e internacionalización de la CTI.</t>
  </si>
  <si>
    <t>179  Programas y Proyectos de CTeI financiados
15.500 Nuevos artículos científicos publicados por investigadores colombianos en revistas científicas especializadas
 0,90 Citaciones de impacto en producción científica y colaboración internacional
9 nodos de diplomacia científica fortalecidos</t>
  </si>
  <si>
    <t xml:space="preserve">179 Programas y proyectos de CTeI financiados </t>
  </si>
  <si>
    <t>Coordinación institucional</t>
  </si>
  <si>
    <t>Fortalecimiento de las Capacidades para la Generación de Conocimiento a Nivel  Nacional</t>
  </si>
  <si>
    <t>2021011000123</t>
  </si>
  <si>
    <t>Diseño e implementación de políticas de CTI</t>
  </si>
  <si>
    <t>Ética e Integridad Científica</t>
  </si>
  <si>
    <t>Convocatoria fortalecimiento de capacidades regionales de investigación en salud pública</t>
  </si>
  <si>
    <t>Convocatoria para el Financiamiento de Ecosistemas Científicos en Alianza que Fortalezcan las Capacidades Nacionales para la Atención y Manejo de la Salud Mental y Convivencia Social en Colombia</t>
  </si>
  <si>
    <t>Convocatoria para el Financiamiento de Ecosistemas Científicos en Alianzas que Fortalezcan las Capacidades Nacionales en Modelos de Atención Integral para la Prevención, Detección Temprana, Tratamiento y Rehabilitación Integral del Control del Cáncer en Colombia</t>
  </si>
  <si>
    <t>DFG - Alemania</t>
  </si>
  <si>
    <t>Convocatoria Conjunta India - Aeroespacial</t>
  </si>
  <si>
    <t>Apoyo a Foco Misión de Sabios</t>
  </si>
  <si>
    <t>Foco de Océanos y Recursos Hidrobiológicos</t>
  </si>
  <si>
    <t xml:space="preserve">Foco Industrias Creativas </t>
  </si>
  <si>
    <t>Foco Ciencias Sociales, Desarrollo Humano y Equidad</t>
  </si>
  <si>
    <t>Foco Industrias 4.0</t>
  </si>
  <si>
    <t>Ciencias Básicas y del Espacio</t>
  </si>
  <si>
    <t>Fortalecimiento actores industria hidrocarburífera (Convenio 745-2021)</t>
  </si>
  <si>
    <t>Convocatoria para el apoyo de proyectos en: medición de captura y secuestro de carbono y procesos de generación de hidrógeno de bajas emisiones</t>
  </si>
  <si>
    <t>Consolidación de iniciativas de I+D en Recobro Mejorado de Hidrocarburos</t>
  </si>
  <si>
    <t>7. Garantizar el acceso a una energía asequible, segura, sostenible y moderna para todos</t>
  </si>
  <si>
    <t>Invitación para generación de insumos técnicos a partir de información del sector agropecuario.</t>
  </si>
  <si>
    <t>Ministerio de Agricultura y Desarrollo Rural</t>
  </si>
  <si>
    <t>2. Poner fin al hambre, lograr la seguridad alimentaria y la mejora de la nutrición y promover la agricultura sostenible</t>
  </si>
  <si>
    <t>Proyecto Nova</t>
  </si>
  <si>
    <t>FAPESP</t>
  </si>
  <si>
    <t>Mapeo de proyectos beneficios tributarios 2022</t>
  </si>
  <si>
    <t>Mapeo de proyectos I+D+i financiados por Minciencias y Aliados - Otras iniciativas</t>
  </si>
  <si>
    <t>Mapeo de proyectos I+D+i financiados por Minciencias y Aliados - Bioeconomía</t>
  </si>
  <si>
    <t>FIS 
C-3902-1000-5-0-3902001-03</t>
  </si>
  <si>
    <t>Condiciones Transmisibles e Infecciosas (Vacunas) bajo el Modelo: Misión “Colombia hacia un nuevo modelo productivo, sostenible y competitivo”</t>
  </si>
  <si>
    <t>Insumos y Reactivos bajo el Modelo: Misión “Colombia hacia un nuevo modelo productivo, sostenible y competitivo”</t>
  </si>
  <si>
    <t>Viveros Creativos</t>
  </si>
  <si>
    <t>Propuestas ARC 2022</t>
  </si>
  <si>
    <t>Convenio con Armada República de Colombia
Cv. 877-2017</t>
  </si>
  <si>
    <t xml:space="preserve"> Centro Internacional de Física (Decreto 267 de 1984)</t>
  </si>
  <si>
    <t>Centro Internacional de Investigaciones Médicas - CIDEIM (Decreto 578 de 1990)</t>
  </si>
  <si>
    <t>15.500 Nuevos artículos científicos publicados por investigadores colombianos en revistas científicas especializadas
0,90 Citaciones de impacto en producción científica y colaboración internacional</t>
  </si>
  <si>
    <t>Convocatoria para el fortalecimiento de revistas científicas editadas por instituciones editoras colombianas en Publindex al año 2022</t>
  </si>
  <si>
    <t>Sistema de Información Bibliográfico Nacional</t>
  </si>
  <si>
    <t>Convocatoria para financiar la publicación de artículos en revistas científicas incluidas en los índices bibliográficos citacionales WOS - journal citation reports – JCR o Scopus al año 2022</t>
  </si>
  <si>
    <t>TRANSFERENCIAS CORRIENTES - SERVICIO DE CLASIFICACIÓN Y RECONOCIMIENTO DE ACTORES DEL SNCTI - FORTALECIMIENTO DE LAS CAPACIDADES DE LOS ACTORES DEL SNCTEI PARA LA GENERACIÓN DE CONOCIMIENTO A NIVEL  NACIONAL</t>
  </si>
  <si>
    <t>Convocatoria de Indexación de revistas especializadas - Publindex.</t>
  </si>
  <si>
    <t>Convocatoria para financiar la publicación de artículos en revistas científicas incluidas en los índices bibliográficos citacionales JCR o SJR al año 2022</t>
  </si>
  <si>
    <t>Transferencias corrientes - servicio de clasificación y reconocimiento de actores del SNCTI - fortalecimiento de las capacidades de los actores del SNCTI para la generación de conocimiento a nivel nacional</t>
  </si>
  <si>
    <t>Proceso de operación estadística</t>
  </si>
  <si>
    <t>Visibilidad y seguimiento a la producción científica mundial</t>
  </si>
  <si>
    <t>Servicio de acceso a bibliografía especializada - fortalecimiento de las capacidades de los actores del SNCTI para la generación de conocimiento a nivel nacional</t>
  </si>
  <si>
    <t>9 nodos de diplomacia científica fortalecidos
8 Acuerdos para Convocatoria de Movilidad
12 alianzas o redes internacionales formalizadas</t>
  </si>
  <si>
    <t>Fortalecimiento de la inserción de actores del SNCTI en el contexto internacional de ciencia, tecnología e innovación Nacional</t>
  </si>
  <si>
    <t>2021011000106</t>
  </si>
  <si>
    <t>Fomento de la diplomacia científica, tecnológica y de innovación (Estructuración e implementación)</t>
  </si>
  <si>
    <t>Recursos Convenio 638 de  2021</t>
  </si>
  <si>
    <t>Implementar una estrategia de divulgación y visibilización  de oportunidades internacionales de cooperación en CTeI a los actores del sistema</t>
  </si>
  <si>
    <t>Acceso a beneficios de escenarios internacionales de cooperación mediante del pago de cuotas de afiliación y/o membresías)</t>
  </si>
  <si>
    <t>Rendimientos financieros</t>
  </si>
  <si>
    <t>CERN- Compromisos derivados del MoU de actualización de los experimentos CMS</t>
  </si>
  <si>
    <t>Proyecto Transferencia servicio de apoyo financiero para la generación de nuevo conocimiento- fortalecimiento de las capacidades para la generación de conocimiento a nivel nacional</t>
  </si>
  <si>
    <t>CERN-Experimento ATLAS</t>
  </si>
  <si>
    <t xml:space="preserve"> Implementar una estrategia de asistencia técnica para actores regionales en cooperación internacional en CTeI</t>
  </si>
  <si>
    <t>Pacto por la Sostenibilidad: Producir Conservando y Conservar Produciendo</t>
  </si>
  <si>
    <t>Economía Bioproductiva
Diseñar el implementar la misión de bioeconomía  para promover el  aprovechamiento sostenible de la biodiversidad</t>
  </si>
  <si>
    <t xml:space="preserve">
66 Nuevos Bioproductos registrados por el programa Colombia BIO
7 Nuevas expediciones científicas nacionales realizadas con el apoyo de Colciencias y aliados</t>
  </si>
  <si>
    <t>El programa se enmarca en el Pilar de la Mega Economía Bioproductiva, el cual tiene como objetivo Diseñar el implementar la misión de bioeconomía  para promover el  aprovechamiento sostenible de la biodiversidad.</t>
  </si>
  <si>
    <t>66 Nuevos Bioproductos registrados por el programa Colombia BIO
7 Nuevas expediciones científicas nacionales realizadas con el apoyo de Colciencias y aliados</t>
  </si>
  <si>
    <t>Apoyo en la implementación de la Misión de Bioeconomía y generación de bioproductos</t>
  </si>
  <si>
    <t>Acciones Crecimiento Verde: 1,12;1,6;1,13; 1,16;1,19;1,21;1,22;1,23
Acciones CONPES Potencia Bioceánica; 5,12</t>
  </si>
  <si>
    <t>Fomento a la Innovación y Desarrollo Tecnológico</t>
  </si>
  <si>
    <t>Mapeo de Bio productos en Proyectos de I+D+i apoyados por Minciencias</t>
  </si>
  <si>
    <t>Convocatoria para el apoyo a proyectos de I+D+i que contribuyan a resolver los desafíos establecidos en la misión “Colombia hacia un nuevo modelo productivo, sostenible y competitivo” – área estratégica energía</t>
  </si>
  <si>
    <t>FIS</t>
  </si>
  <si>
    <t>Pacto por la Ciencia, Tecnología y la Innovación: un sistema para construir el conocimiento de la Colombia del futuro
Pacto por el emprendimiento</t>
  </si>
  <si>
    <t xml:space="preserve">Sofisticación del Sector Productivo
Impulsar el desarrollo tecnológico y la innovación para la sofisticación del sector productivo 
</t>
  </si>
  <si>
    <t xml:space="preserve">0,35 Inversión en I+D del sector privado como porcentaje del PIB
2,1 cupo de inversión para deducción y descuento tributario
1378 Organizaciones articuladas en los Pactos por la innovación
550 Solicitudes de patentes presentadas por residentes en Oficina Nacional
18 Acuerdos de transferencia de tecnología o conocimiento apoyados por Colciencias
2,0 Porcentaje de investigadores en el sector empresarial </t>
  </si>
  <si>
    <t>El programa busca incentivar la inversión privada en CTeI y el fortalecimiento de la infraestructura de centros e instituciones de educación, a través del otorgamiento de beneficios tributarios a propuestas y solicitudes que cumplan con los requisitos de Ley y los establecidos por el CNBT</t>
  </si>
  <si>
    <t>2,1 cupo de inversión para deducción y descuento tributario
100% Porcentaje de asignación del cupo de inversión para deducción y descuento tributario</t>
  </si>
  <si>
    <t>Convocatoria para el registro de propuestas que accederán a beneficios tributarios por inversiones en ciencia, tecnología e innovación para el año 2022</t>
  </si>
  <si>
    <t>Fortalecimiento de las Capacidades de Transferencia y Uso del Conocimiento Para la Innovación a nivel  Nacional</t>
  </si>
  <si>
    <t>Convocatoria para el registro de solicitudes que accederán a los beneficios tributarios de Ingresos no constitutivos de renta 2021</t>
  </si>
  <si>
    <t>Convocatoria para el registro de solicitudes que accederán a los beneficios tributarios de Ingresos no constitutivos de renta 2022</t>
  </si>
  <si>
    <t xml:space="preserve"> Convocatoria para el registro de propuestas que accederán a la exención del IVA (ventanilla abierta)</t>
  </si>
  <si>
    <t>Beneficios tributarios por donación 2022</t>
  </si>
  <si>
    <t>El objetivo del principal del programa es Incrementar las capacidades en gestión de la innovación en las empresas, promocionar la cultura de la innovación y generar y/o fortalecer conexiones entre actores del sistema CTeI, con el fin de aumentar la competitividad nacional y regional,  contribuyendo al aumento de la inversión en ACTI (Actividades de Ciencia, Tecnología e Innovación).
El instrumento busca apoyar a empresas que le apuestan a la innovación como estrategia de crecimiento a través del desarrollo de capacidades en gestión de la innovación, aumento de la inversión en ACTI y generación y fortalecimiento de conexiones entre actores del sistema CTeI. El instrumento se opera a través de dos programas, que se pueden completar con otras estrategias:
Pactos por la innovación:  La estrategia busca articular los diferentes actores del ecosistema regional de innovación en las regiones dónde se despliega a partir de la generación de capacidades en gestión de la innovación dentro de las empresas. Teniendo en cuenta lo anterior, vincula a las organizaciones con la realización del Autodiagnóstico y desarrolla un portafolio de beneficios en conjunto con la región. Pactos por la innovación se ejecuta a través de convenios con aliados como las Cámaras de Comercio 
Gestión Territorial - Operación Proyecto Oferta Institucional de Innovación Empresarial : entrenamiento en innovación para la generación de capacidades de innovación en las empresas y construcción o fortalecimiento de sistemas de innovación empresarial + financiación de proyectos de innovación para empresas de los departamentos acogidos a la oferta institucional, los cuales seleccionan uno o los dos módulos puestos a disposición por el proyecto oferta de innovación empresarial. 
Las actividades de formación, asesoría, consultoría o servicios tecnológicos se enfocan a promover niveles de madurez tecnológica, acordes con las necesidades de generar capacidades de I+D+i en los beneficiarios.</t>
  </si>
  <si>
    <t xml:space="preserve">1378 Organizaciones articuladas en los Pactos por la innovación
342 Empresas con capacidades en gestión de la innovación </t>
  </si>
  <si>
    <t>Otras fuentes</t>
  </si>
  <si>
    <t>Convenio 025-2022 Celebrado entre Fiduciaria la Previsora y Confecámaras</t>
  </si>
  <si>
    <t>Apoyar actividades relacionadas con la protección de invenciones vía nacional (ante Oficina Nacional) e internacional (a través del Tratado de  Cooperación en materia de Patentes - PCT),  derivadas de actividades de investigación, desarrollo tecnológico e innovación (I+D+i), en todos los sectores tecnológicos que sean susceptibles de protección mediante patente, así como apoyar la gestión de la propiedad intelectual de invenciones con potencial de transferencia.</t>
  </si>
  <si>
    <t>550 Solicitudes de patentes presentadas por residentes en Oficina Nacional
70 Invenciones gestionadas hacia el alistamiento tecnológico y gestión comercial</t>
  </si>
  <si>
    <t>Convocatoria nacional tercerizada para fomentar la protección por patente de resultados de I+D+i que promuevan la potenciación económica del sector empresarial</t>
  </si>
  <si>
    <t>Joinn Red Colombiana de OTRI (representada por TECNNOVA UEE)</t>
  </si>
  <si>
    <t>Convocatoria nacional tercerizada para promover la explotación, comercialización y/o transferencia de las invenciones protegidas o en proceso de protección por patente – Sácale jugo a tu patente 4.0</t>
  </si>
  <si>
    <t>$ 485 (SIC)
$ 84 (Tecnnova UEE)</t>
  </si>
  <si>
    <t>18 Acuerdos de transferencia de tecnología o conocimiento apoyados por Colciencias</t>
  </si>
  <si>
    <t>Invitación a presentar propuesta para la conformación de un listado de proyectos elegibles para la transferencia de dos tecnologías con fines de fabricación e implementación en los departamentos priorizados (Meta y Santander)</t>
  </si>
  <si>
    <t>Convenio 741-2021 Ecopetrol -Minciencias</t>
  </si>
  <si>
    <t>Modernización del Ministerio y Fortalecimiento Institucional
Generar lineamientos a nivel nacional y regional para el fortalecimiento de la institucionalidad y la implementación de procesos de innovación que generen valor público</t>
  </si>
  <si>
    <t xml:space="preserve">
Documento CONPES
100% avance en el Índice ATM</t>
  </si>
  <si>
    <t>100% de avance en las actividades de formulación de política planeadas para la vigencia (VTASC).</t>
  </si>
  <si>
    <t>Apoyo en el diseño de marco normativo (VTASC)</t>
  </si>
  <si>
    <t>Diseño y evaluación de la Política Pública de CTeI Viceministerio de Conocimiento, Innovación y Productividad (VCIP)</t>
  </si>
  <si>
    <t>3 Estudios Base para la definición de políticas públicas basadas en evidencia
Documento CONPES</t>
  </si>
  <si>
    <t>Diseño y Formulación de un plan para la integración de los institutos públicos de investigación</t>
  </si>
  <si>
    <t>Actualización Agenda Normativa en Ciencia, Tecnología e Innovación.</t>
  </si>
  <si>
    <t>Evaluación y Rediseño de la política de Reconocimiento de Actores del Sistema Nacional de Ciencia, Tecnología e Innovación</t>
  </si>
  <si>
    <t>Declaratoria de importancia estratégica de los proyectos de inversión relacionados con la política de ciencia, tecnología e innovación 2023 - 2031 - CONPES DIE</t>
  </si>
  <si>
    <t>Brindar de manera integral un servicio efectivo y eficiente al ciudadano teniendo en cuenta las necesidades y expectativas tanto de la ventanilla hacia afuera como al interior de la entidad,  gestionando esfuerzos para suplir sus necesidades y requerimientos bajo un modelo de optimización y automatización de procesos.</t>
  </si>
  <si>
    <t>80% de Satisfacción de Usuarios
100% Cumplimiento de los requisitos priorizados de transparencia en Minciencias - ATM - Cultura y comunicación de cara al ciudadano
100% Cumplimiento de los requisitos priorizados de Gobierno Digital en Minciencias - ATM - Cultura y comunicación de cara al ciudadano</t>
  </si>
  <si>
    <t>Contribuir a un Minciencias más transparente - Atención al Ciudadano</t>
  </si>
  <si>
    <t>100% Cumplimiento de los requisitos priorizados de transparencia en Minciencias - ATM - Por una gestión administrativa y financiera eficiente e innovadora
100% Cumplimiento de los requisitos priorizados de Gobierno Digital en Minciencias - ATM - Por una gestión administrativa y financiera eficiente e innovadora
100% de cumplimiento de los requisitos  priorizadas de transparencia - Gestión Documental</t>
  </si>
  <si>
    <t xml:space="preserve"> Automatización y modernización de servicios logísticos priorizados</t>
  </si>
  <si>
    <t>Implementación de un Sistema de Gestión electrónica de documentos de Archivo SGDEA  Fase II</t>
  </si>
  <si>
    <t>100% Cumplimiento de los requisitos priorizados de transparencia en Minciencias - ATM - Apoyo jurídico eficiente
100% de cumplimiento de los requisitos  priorizados de Gobierno Digital en Minciencias  - Oficina Asesora Jurídica</t>
  </si>
  <si>
    <t>Actualización normativa de cara al Ministerio de Ciencia, Tecnología e Innovación y a las necesidades del mismo.</t>
  </si>
  <si>
    <t>Plan de Mejora Normativa / Defensa Jurídica</t>
  </si>
  <si>
    <t>100% Calificación de Gestión Estratégica para un talento humano integro, efectivo e innovador - Gestión para un talento humano integro efectivo e innovador
100% Cumplimiento de los requisitos priorizados de transparencia en Minciencias - ATM - Gestión para un talento humano íntegro, efectivo e innovador
100% Cumplimiento de los requisitos priorizados de Gobierno Digital en Minciencias</t>
  </si>
  <si>
    <t>La motivación nos hace más productivos</t>
  </si>
  <si>
    <t>Gestión de la Información del TH</t>
  </si>
  <si>
    <t>Gestión Estratégica del TH</t>
  </si>
  <si>
    <t>Seguimiento Plan Anual de Vacantes</t>
  </si>
  <si>
    <t>Seguimiento Plan de Previsión de Recursos Humanos</t>
  </si>
  <si>
    <t>Seguimiento Plan Estratégico de Talento Humano</t>
  </si>
  <si>
    <t xml:space="preserve"> Seguimiento Plan Institucional de Capacitación – PIC</t>
  </si>
  <si>
    <t>Seguimiento Plan de Bienestar e Incentivos</t>
  </si>
  <si>
    <t>Seguimiento Plan de Trabajo Anual en Seguridad y Salud en el Trabajo</t>
  </si>
  <si>
    <t>Cumplimiento de los requisitos  priorizados de Gobierno Digital en Minciencias</t>
  </si>
  <si>
    <t>100% Avance en las iniciativas priorizadas en el Plan de Transformación Digital - Gobierno y Gestión de TIC para la CTeI
100% Cumplimiento de los requisitos priorizados de transparencia en Minciencias - ATM - Gobierno y Gestión de TIC para la CTeI
100% Cumplimiento de los requisitos priorizados de Gobierno Digital en Minciencias - ATM - Gobierno y Gestión de TIC para la CTeI</t>
  </si>
  <si>
    <t>Apoyo al proceso de transformación digital para la gestión y prestación de servicios de ti en el sector CTeI y a nivel  nacional</t>
  </si>
  <si>
    <t>100% Cumplimiento en la formulación, acompañamiento, seguimiento y evaluación de planes e instrumentos de la planeación
100% de cumplimiento en la estandarización de trámites y servicios  para la transformación digital hacia un Estado Abierto
100% de cumplimiento en la reducción de tiempos, requisitos o documentos en procesos seleccionados
100% de cumplimiento de los requisitos  priorizados de transparencia en Minciencias
100% de cumplimiento de los requisitos  priorizados de Gobierno Digital en Minciencias
100% Avance en el plan de trabajo en la implementación de los requisitos de calidad en las OOEE</t>
  </si>
  <si>
    <t>Planear, acompañar y  evaluar  integral y oportunamente</t>
  </si>
  <si>
    <t>Implementación de Requisitos de Calidad Estadística en la operación de Grupos de Investigación e Investigadores Reconocidos</t>
  </si>
  <si>
    <t>. Contribuir a un Minciencias más transparente - Pacto por un Direccionamiento Estratégico que genere valor público</t>
  </si>
  <si>
    <t>Contribuir a un Minciencias más moderno - Pacto por un Direccionamiento Estratégico que genere valor público</t>
  </si>
  <si>
    <t>Gestión Estratégica de Recursos de CTeI – Dirección de Inteligencia de Recursos</t>
  </si>
  <si>
    <t>Programa estratégico inherente a la gestión de los recursos asignados por el Ministerio de Hacienda con destinación a Inversión del Presupuesto General de la Nación, Ejecución de Recursos del fondo Francisco José de Caldas y la implementación de iniciativas que promuevan el aporte a las metas institucionales y la meta de ejecución presupuestal.</t>
  </si>
  <si>
    <t xml:space="preserve">90 % de ejecución de recursos del Presupuesto General de la Nación
43 % de ejecución de recursos PGN-Minciencias vigencias anteriores del Fondo Francisco José de Caldas </t>
  </si>
  <si>
    <t>Ejecución proyectos de inversión misionales del Ministerio</t>
  </si>
  <si>
    <t>Dirección de Inteligencia de Recursos</t>
  </si>
  <si>
    <t>Ejecución de Saldos vigencias anteriores FFJC</t>
  </si>
  <si>
    <t xml:space="preserve">Seguimiento al Plan Anual de Mecanismos </t>
  </si>
  <si>
    <t>100% Ejecución de las auditorías, seguimientos y evaluaciones - Fortalecimiento del enfoque hacia la prevención y el autocontrol
100% Cumplimiento de los requisitos priorizados de transparencia en Minciencias - ATM - Fortalecimiento del enfoque hacia la prevención y el autocontrol</t>
  </si>
  <si>
    <t>En definición de recursos</t>
  </si>
  <si>
    <t>Seguimiento y evaluación a la gestión del riesgo</t>
  </si>
  <si>
    <t>Contribuir a un Minciencias mas transparente – Control Interno</t>
  </si>
  <si>
    <t>100% Iniciativas y programas comunicados - Comunicación estratégica
100% Cumplimiento de los requisitos priorizados de transparencia en Minciencias - ATM - Comunicación estratégica
100% de cumplimiento de los requisitos  priorizados de Gobierno Digital en Minciencias  - Comunicaciones</t>
  </si>
  <si>
    <t>Oficina Asesora de Planeación e Innovación Institucional
Oficina de Tecnologías y Sistemas de Información</t>
  </si>
  <si>
    <t>Información
Participación
Igualdad
Derecho de petición</t>
  </si>
  <si>
    <t>Diciembre de 2022</t>
  </si>
  <si>
    <t>100% de cumplimiento de los requisitos  priorizados de Gobierno Digital en Minciencias</t>
  </si>
  <si>
    <t>Pacto por un Direccionamiento Estratégico que genere valor público
Gobierno y Gestión de TIC para la cite</t>
  </si>
  <si>
    <t>100% avance en el Índice ATM</t>
  </si>
  <si>
    <r>
      <rPr>
        <b/>
        <sz val="11"/>
        <rFont val="Arial"/>
        <family val="2"/>
      </rPr>
      <t>Modernización del Ministerio y Fortalecimiento Institucional</t>
    </r>
    <r>
      <rPr>
        <sz val="11"/>
        <rFont val="Arial"/>
        <family val="2"/>
      </rPr>
      <t xml:space="preserve">
Generar lineamientos a nivel nacional y regional para el fortalecimiento de la institucionalidad y la implementación de procesos de innovación que generen valor público</t>
    </r>
  </si>
  <si>
    <t>Plan de Gestión de la Información Estadística</t>
  </si>
  <si>
    <t>Direcciones Técnicas
Oficina Asesora de Planeación e Innovación Institucional</t>
  </si>
  <si>
    <t>100% Cumplimiento en la formulación, acompañamiento, seguimiento y evaluación de planes e instrumentos de la planeación
100% de cumplimiento de los requisitos  priorizados de transparencia en Minciencias</t>
  </si>
  <si>
    <t>Planear, acompañar y  evaluar  integral y oportunamente  (Incluye: Socializar, acompañar, capacitar y apropiar)</t>
  </si>
  <si>
    <t>Plan de Participación Ciudadana</t>
  </si>
  <si>
    <t>100%  Avance del componente de Gestión del Conocimiento e Innovación Pública Valor</t>
  </si>
  <si>
    <t>Plan de Gestión del Conocimiento y la Innovación Institucional</t>
  </si>
  <si>
    <t xml:space="preserve">Sistemas de Información, Datos y Servicios Digitales </t>
  </si>
  <si>
    <t xml:space="preserve">
100% Avance en las iniciativas priorizadas en el Plan de Transformación Digital
85% de cumplimiento de los requisitos  priorizados de Gobierno Digital en Minciencias </t>
  </si>
  <si>
    <t>Plan de Transformación Digital</t>
  </si>
  <si>
    <t xml:space="preserve">100% de cumplimiento de los requisitos  priorizados de Gobierno Digital en Minciencias
85% de cumplimiento de los requisitos  priorizados de Gobierno Digital en Minciencias </t>
  </si>
  <si>
    <t>Plan de Mantenimiento de Servicios Tecnológicos</t>
  </si>
  <si>
    <t>100% de cumplimiento de los requisitos  priorizados de transparencia en Minciencias</t>
  </si>
  <si>
    <t>Contribuir a un Minciencias ambientalmente responsable</t>
  </si>
  <si>
    <t>Plan de Austeridad y Gestión Ambiental</t>
  </si>
  <si>
    <t>100% Cumplimiento en la formulación, acompañamiento, seguimiento y evaluación de planes e instrumentos de la planeación
100% de cumplimiento de los requisitos  priorizados de transparencia en Minciencias</t>
  </si>
  <si>
    <t>Plan de Inversión y Gasto Público</t>
  </si>
  <si>
    <t>Plan de Seguridad y Privacidad de la Información.</t>
  </si>
  <si>
    <t xml:space="preserve">
100% de cumplimiento de los requisitos  priorizados de Gobierno Digital en Minciencias</t>
  </si>
  <si>
    <t>Plan de Tratamiento de Riesgos de Seguridad y Privacidad de la Información</t>
  </si>
  <si>
    <t>100% Avance en las iniciativas priorizadas en el Plan de Transformación Digital
100% cumplimiento de requisitos priorizados de transparencia en Minciencias
100% de cumplimiento de los requisitos  priorizados de Gobierno Digital en Minciencias</t>
  </si>
  <si>
    <t>Plan Estratégico de Tecnologías de la Información -  PETI</t>
  </si>
  <si>
    <t>100% de ejecución de las auditorías, seguimientos y evaluaciones
100% de cumplimiento de los requisitos  priorizados de transparencia en Minciencias</t>
  </si>
  <si>
    <t>100% de cumplimiento del Índice ATM</t>
  </si>
  <si>
    <t xml:space="preserve">100% cumplimiento de requisitos priorizados de transparencia en Minciencias
100% de cumplimiento de los requisitos  priorizados de Gobierno Digital en Minciencias </t>
  </si>
  <si>
    <t>Gestión de transparencia, integridad y control a la existencia de conflictos de intereses.</t>
  </si>
  <si>
    <t>La motivación nos hace más productivos 1A (MIPG Teletrabajo - Inducción y Reinducción)</t>
  </si>
  <si>
    <t>92,3 % en la calificación de Gestión Estratégica para un talento humano integro, efectivo e innovador.
100% de cumplimiento de los requisitos  priorizados de transparencia en Minciencias</t>
  </si>
  <si>
    <t>La motivación nos hace más productivos 1B (MIPG - Méritos - Carrera - Estadísticas)</t>
  </si>
  <si>
    <t>Contribuir a una Colciencias más moderna</t>
  </si>
  <si>
    <t>Contribuir a una Colciencias más transparente</t>
  </si>
  <si>
    <t>Secretaría General - Atención Ciudadano</t>
  </si>
  <si>
    <t>85% de satisfacción de usuarios
100% de cumplimiento de los requisitos  priorizados de transparencia en Colciencias
100% de cumplimiento de los requisitos  priorizados de Gobierno Digital en Colciencias</t>
  </si>
  <si>
    <t>Afianzar la cultura de servicio al ciudadano al interior de la entidad y la relación con los ciudadanos, haciendo un efectivo monitoreo y seguimiento a PQRDS</t>
  </si>
  <si>
    <t>Cultura y Comunicación de cara al ciudadano</t>
  </si>
  <si>
    <t>100% de cumplimiento de los requisitos  priorizados de transparencia en Colciencias</t>
  </si>
  <si>
    <t>100% cumplimiento en el acompañamiento
100% de cumplimiento de los requisitos  priorizados de transparencia en Minciencias
95% de cumplimiento de los requisitos  priorizados de Gobierno Digital en Minciencias
100% de avance en el plan de racionalización de trámites
100% cumplimiento en la reducción de tiempos, requisitos o documentos en procedimientos seleccionados</t>
  </si>
  <si>
    <t xml:space="preserve">Planear, acompañar y  evaluar  integral y oportunamente </t>
  </si>
  <si>
    <t>Plan Anticorrupción y de Atención al Ciudadano</t>
  </si>
  <si>
    <t>92,3  % en la calificación de Gestión Estratégica para un talento humano integro, efectivo e innovador.
100% de cumplimiento de los requisitos  priorizados de transparencia en Minciencias</t>
  </si>
  <si>
    <t>Plan de Trabajo Anual en Seguridad y Salud en el Trabajo</t>
  </si>
  <si>
    <t>Plan de Bienestar e Incentivos Institucionales</t>
  </si>
  <si>
    <t>Información
Participación
Igualdad
Derecho de petición
Libertad de enseñanza, aprendizaje, investigación y cátedra</t>
  </si>
  <si>
    <t>92,3  % en la calificación de Gestión Estratégica para un talento humano integro, efectivo e innovador.
100% de cumplimiento de los requisitos  priorizados de transparencia en Minciencias
100% de cumplimiento de los requisitos  priorizados de gobierno digital en Minciencias</t>
  </si>
  <si>
    <t>Plan Institucional de Capacitación</t>
  </si>
  <si>
    <t>Plan Estratégico de Talento Humano</t>
  </si>
  <si>
    <t>Plan de Previsión de Recursos Humanos</t>
  </si>
  <si>
    <t>Plan Anual de Vacantes</t>
  </si>
  <si>
    <t>100% cumplimiento de requisitos priorizados de transparencia en Minciencias</t>
  </si>
  <si>
    <t>Plan Anual de Adquisiciones</t>
  </si>
  <si>
    <t>Transformado la Gestión Documental</t>
  </si>
  <si>
    <t>Información
Igualdad
Derecho de petición</t>
  </si>
  <si>
    <t>100% de cumplimiento de los requisitos  priorizadas de transparencia - Gestión Documental</t>
  </si>
  <si>
    <t xml:space="preserve">Gestión del Plan Institucional de Archivos –PINAR </t>
  </si>
  <si>
    <t>Plan Institucional de Archivos de la Entidad –PINAR el cual incluye:
 - Plan de Conservación Documental
-  Plan de Preservación Digital
-  Plan de Gestión Documental</t>
  </si>
  <si>
    <t>DERECHO  QUE SE GARANTIZA</t>
  </si>
  <si>
    <t>METAS PROGRAMÁTICAS</t>
  </si>
  <si>
    <t>INICIATIVAS ESTRATÉGICAS</t>
  </si>
  <si>
    <t>PROGRAMAS
ESTRATÉGICOS</t>
  </si>
  <si>
    <t>METAS ESTRATÉGICAS</t>
  </si>
  <si>
    <t>OBJETIVO ESTRATÉGICO</t>
  </si>
  <si>
    <t>PLAN DE ACCIÓN REQUERIDO POR MIPG</t>
  </si>
  <si>
    <t>No</t>
  </si>
  <si>
    <t>CONTROL DE CAMBIOS AL PLAN DE ACCIÓN INSTITUCIONAL 2022</t>
  </si>
  <si>
    <t>18 de Mayo de 2022</t>
  </si>
  <si>
    <r>
      <rPr>
        <b/>
        <sz val="10.5"/>
        <rFont val="Arial Narrow"/>
        <family val="2"/>
      </rPr>
      <t>Modernización del Ministerio y Fortalecimiento Institucional</t>
    </r>
    <r>
      <rPr>
        <sz val="10.5"/>
        <rFont val="Arial Narrow"/>
        <family val="2"/>
      </rPr>
      <t xml:space="preserve">
-Se actualiza el nombre de la primera iniciativa de la DAF por "Automatización y modernización de servicios logísticos priorizados"  para abordar ampliamente las actividades .
-En la iniciativa "Infraestructura Digital", se modifican los recursos de PGN por $5.314.000.000 los valores reportados como programados para dicha iniciativa en 2022 por parte de la OTSI, al iniciar la vigencia se presentaron ajustes en la planeación, que generan la necesidad de modificar el valor programado, así mismo, en la iniciativa "Sistemas de Información Datos y Servicios Digitales" se ajusta el valor por PGN a $4.686.000.000.
-Se adiciona a la iniciativa "Apoyo en la gestión de lineamientos, evaluaciones de políticas y capacidades regionales de CTeI" $50.000.000 teniendo presente que en esta iniciativa se apoya la estructuración de  los lineamientos de política y que se debe fortalecer y agilizar los diferentes ejercicios de diseño de política para alcanzar las metas del cuatrienio.
-Se modifica el nombre de la iniciativa "Estudio para diseñar la estrategia de  sostenibilidad de la gestión de los centros e institutos públicos de investigación" por "Diseño y Formulación de un plan para la integración de los institutos públicos de investigación", se debe a la actualización  en la acción consignada en el Conpes del CTel que se va a implementar. Así mismo, se aumentan los recursos de PGN de $450.000.000 a $700.000.000.
-Se modifica el nombre de la iniciativa "Actualización Normativa en Ciencia, Tecnología e Innovación" incluyendo la palabra agenda quedando "Actualización Agenda Normativa en Ciencia, Tecnología e Innovación". El cambio obedece a articular la acción del Conpes que se va a implementar, igualmente se disminuyen los recursos de $475.000.000 a $250.000.000.
-Se adiciona la iniciativa "Declaratoria de importancia estratégica de los proyectos de inversión relacionados con la política de ciencia, tecnología e innovación 2023 - 2031 - CONPES DIE", para describir el avance de la gestión realizada en el Consejo Nacional de Política Económica y Social (CONPES) en la Declaración de Importancia Estratégica.
-Se elimina la iniciativa "Gestión de proyectos de inversión y trámites presupuestales asociados en el banco de proyectos" ya que es una apuesta que se realiza su respectivo seguimiento desde la DIR. Así mismo, se agrega la iniciativa "Implementación de Requisitos de Calidad Estadística en la operación de Grupos de Investigación e Investigadores Reconocidos", para visibilizar el avance en cuanto a la calidad estadística del Ministerio.
- Cambiar el aporte al indicador "90 % de ejecución de recursos del Fondo Francisco José de Caldas" a " 43 % de ejecución de recursos PGN-Minciencias vigencias anteriores del Fondo Francisco José de Caldas" teniendo en cuenta la dinámica de desembolsos pactada contractualmente en los contratos y convenios suscritos en el FFJC. 
- Cambio en el nombre de la iniciativa "Ejecución de Recursos FFJC " a "Ejecución de Saldos vigencias anteriores FFJC" teniendo en cuenta la coherencia con la certificación de los recursos a 31 de diciembre 2021.
- Eliminar aporte al indicador "90% Porcentaje de ejecución de recursos programados en la oferta institucional"  para incrementar la frecuencia de seguimiento al Plan Anual de Mecanismos de manera mensual.
- Modificar el nombre de la iniciativa: "Seguimiento al Plan Anual de Mecanismos" para dar la relevancia al último período ejecución del plan anual de mecanismo, propendiendo por el seguimiento a su ejecución.
- Modificar el nombre de la iniciativa por "Ejecución proyectos de inversión misionales del Ministerio"  toda vez que los recursos asignados y ejecutados por la DIR son sólo para inversión y se exceptúan los BPIN 2017011000193 y 2017011000252, que son ejecutados por la DAF y la OTSI.
- Modificar el valor del presupuesto de la iniciativa a la suma de $273,901,433,272 Se ajusta la cifra, pues fueron recursos asignados y ejecutados por la DIR. Se exceptúan los BPIN 2017011000193 y 2017011000252, que son ejecutados por la DAF y la OTSI
-Se crea la iniciativa "Implementación de Requisitos de Calidad Estadística en la operación de Grupos de Investigación e Investigadores Reconocidos", que  busca implementar los requisitos de calidad estadística en la operación Grupos de Investigación e Investigadores Reconocidos de acuerdo con los requisitos de la NTCPE 1000:2020.
-Se elimina el indicador "Seguimiento a la ejecución del Ministerio de CTeI", puesto que continúa como indicador de gestión y no a nivel programático.</t>
    </r>
  </si>
  <si>
    <r>
      <rPr>
        <b/>
        <sz val="10.5"/>
        <rFont val="Arial Narrow"/>
        <family val="2"/>
      </rPr>
      <t>Fortalecer las Capacidades Regionales</t>
    </r>
    <r>
      <rPr>
        <sz val="10.5"/>
        <rFont val="Arial Narrow"/>
        <family val="2"/>
      </rPr>
      <t xml:space="preserve">
-Se ajusta en el nombre del indicador "Conceptualización y diseño de Centros Regionales de Investigación, Innovación y Emprendimiento" por " Conceptualización y diseños de Centros Regionales de Investigación, Innovación y Emprendimiento y Distritos de Innovación", toda vez que, de acuerdo con el equipo técnico responsable del mismo, a partir del año 2022 se contará con los Distritos de Innovación. Igualmente la meta para la vigencia 2022 se articula con lo solicitado en el PEI.
-Se modifica la descripción del programa estratégico "Gestión de Capacidades Regionales en CTeI"  en la necesidad de coherencia que debe existir entre el alcance del programa y Plan de Acción Institucional 2022, se modifica el nombre de la iniciativa  "Brindar asesoría técnica para la planeación regional en CTeI  – Posadas turístico-científicas" por "Brindar asesoría técnica para la planeación regional en CTeI  – Posadas científico - turísticas". Así mismo, se incluye el dato cuantitativo del indicador "Porcentaje de avance en el desarrollo de insumos analíticos de medición de capacidades en CTeI en las regiones" en 100%. Este es un nuevo indicador, por eso no se traen los resultados acumulados del indicador "avance en el diseño e implementación del índice de Capacidades Regionales en CTeI", dado que ya no se construirá un índice, teniendo en cuenta el posicionamiento nacional y regional que ha logrado el Índice Departamental de Innovación para Colombia (IDIC), por eso, se ha considerado pertinente fortalecerlo con los resultados de estos insumos analíticos en CTeI. Por lo anterior, este es el nuevo indicador programático a alcanzar y debe reflejarse en el Plan de Acción Institucional 2022.
- Con el fin de ampliar la meta y recursos para la convocatoria Estancias con Propósito Empresarial del Programa Jóvenes Investigadores e Innovadores, se realizaron los siguientes ajustes al presupuesto en PGN:
   *Para la iniciativa estratégica "Articulación Territorial", el presupuesto establecido es de $150.000.000. 
   *En la iniciativa estratégica "Lineamientos Pedagógicos" , por lo tanto el valor queda en $0.
   *En cuanto a la iniciativa estratégica "Divulgación, Movilidad y Fortalecimiento" se establecieron recursos para su ejecución por valor de $1.011.600.000.
   *Para la iniciativa de "Formulación, ejecución y evaluación de lineamientos de política para vocaciones" se indicó un presupuesto PGN por valor de $1.150.000.000
-En el Programa Jóvenes Investigadores e Innovadores se modificó el nombre de la iniciativa estratégica "Convocatoria Jóvenes Investigadores e Innovadores ANH – Ecopetrol" por "Convocatoria Fortalecimiento actores industria hidrocarburos".  De igual forma se realizó un ajuste al presupuesto "Otras Fuentes", el cual se estableció por valor de $31.247.766.405. 
-Para el programa Jóvenes Investigadores e Innovadores se llevó a cabo una modificación del nombre para la iniciativa estratégica "Convocatoria Jóvenes Innovadores SENA", la cual quedó como "Convocatoria Jóvenes Innovadores en el Marco de la Reactivación Económica".  Así mismo, se realizó un ajuste en el valor del presupuesto PGN ascendiendo a $998.232.660.
-En el programa Jóvenes Investigadores e Innovadores, la iniciativa estratégica "Convocatoria Jóvenes Investigadores e innovadores G&amp;G" modificó su nombre por el de "Convocatoria Estancias con Propósito Empresarial".  Adicionalmente se modificó el presupuesto, el cual quedó con fuente de financiación PGN por valor de $6.333.400.000. 
-Para el programa estratégico de "Formación y vinculación de capital humano en CTeI" se realizó el cambio de nombre de la iniciativa "Convocatoria Conectándonos con ciencia" por "Convocatoria Estancias con Propósito Empresarial".  De igual forma, el presupuesto PGN para esta iniciativa se estableció en $6.333.400.000.
-En el Programa estratégico de "Formación y vinculación de capital humano en CTeI" se crearon las iniciativas "Mapeo beneficiarios otras iniciativas Minciencias y Aliados" y "Estancias internacionales".
-Se modifica la meta del indicador "Becas y nuevos créditos beca para la formación de doctores apoyadas por Colciencias y aliados" a 920 articulando el PND y el PEI del Ministerio.
-Se solicita ajuste a la meta del indicador "Becas, créditos beca para la formación de maestría apoyadas por Minciencias y aliados" teniendo en cuenta que la meta de las convocatorias de formación para las regiones aumentó a 996.
-Se modifica la meta del indicador "Estancias posdoctorales apoyadas por Colciencias y aliados" a 200 articulando el PND y el PEI del Ministerio.
-Dentro del Programa estratégico de "Formación y vinculación de capital humano en CTeI "en la iniciativa "Formación de Capital Humano de Alto Nivel para las Regiones" se llevó a cabo modificación de Presupuesto Otras Fuentes, el cual ascendió a $5.132.376.800, teniendo en cuenta que se amplió la meta a 3 departamentos a los cuáles se le asignarán la totalidad de créditos educativos inicialmente previstos. 
-Se realiza ajuste/disminución los recursos de la iniciativa "Conceptualización y diseños de Centros Regionales de Investigación, Innovación y Emprendimiento y Distritos de Innovación" por valor de $ 10.000.000.000 a $9.650.000.000, debido a que los $ 350.000.000 hacen parte de una propuesta de implementación de un laboratorio para la toma de variables ambientales y del sistema de calidad ambiental y marina, de lo cual es responsable la Dirección de Generación de Conocimiento por un valor total de $1.000.000.000.</t>
    </r>
  </si>
  <si>
    <r>
      <rPr>
        <b/>
        <sz val="10.5"/>
        <rFont val="Arial Narrow"/>
        <family val="2"/>
      </rPr>
      <t xml:space="preserve">Internacionalización del Conocimiento
</t>
    </r>
    <r>
      <rPr>
        <sz val="10.5"/>
        <rFont val="Arial Narrow"/>
        <family val="2"/>
      </rPr>
      <t>-Creación del indicador de Nodos de Diplomacia Científica Fortalecidos, que recoge los resultados del indicador de "Nodos de Diplomacia Científica, con el propósito de desarrollar la siguiente fase de estos nodos, es decir su proceso de implementación y fortalecimiento. En las columnas 2019, 2020 y 2021 debe decir N/A y en la columna "2022" debe decir meta de 9. 
-En la iniciativa "Formulación y diseño de política de la internacionalización de la CTeI y diplomacia científica" se eliminan los recursos de PGN pues se logra financiar con recursos de la vigencia 2021. En la iniciativa "Fomento de la diplomacia científica, tecnológica y de innovación (Estructuración e implementación)" se aumentan los recursos por PGN de 600 millones a 660 y en la columna "Descripción de otras fuentes" se incluye "Recursos Convenio 638 de  2021" y en la columna "Recursos otras fuentes" $1.152.000.000.
-Para la iniciativa "Programa de movilidad de investigadores e innovadores y apoyo a proyectos de investigación", se aumentan los recurso a $1.830'000.000, ya que, desde el área técnica se revisaron las estimaciones y se determinó que se requieren aproximadamente $38 millones adicionales para impulsar cada acuerdo. En cuanto a las iniciativas " Implementar una estrategia de divulgación y visibilización  de oportunidades internacionales de cooperación en CTeI a los actores del sistema" y "Implementar una estrategia de asistencia técnica para actores regionales en cooperación internacional en CTeI" se eliminan los recursos de PGN, puesto que,  se identifican recursos para poder realizar esta actividad sin cargo al presupuesto 2022.
-Se crean las iniciativas: "Acceso a beneficios de escenarios internacionales de cooperación mediante del pago de cuotas de afiliación y/o membresías)", "CERN- Compromisos derivados del MoU de actualización de los experimentos CMS" y "CERN-Experimento ATLAS" para dar cuenta de las acciones de seguimiento al MoU y de las alianzas de cooperación internacional
-Se aumenta la meta del indicador "Acuerdos de Convocatoria de Proyectos" de 6 a 10 acuerdos.
-En la iniciativa Coordinación institucional se adicionan recursos para un total de $ 2,241,545,472 en recursos de inversión, debido a que por reajustes de los recursos del presupuesto de la dirección para el 2022, se realizaron adiciones a esta iniciativa.
-Para la iniciativa "'Ética e Integridad Científica" se ajustan los recursos del programa, por tanto, a la iniciativa le quedan recursos por $512.000.000.
-Se realiza reajuste a la iniciativa "Plataforma Transatlántica T-AP", debido a que por reajustes de los recursos del presupuesto de la dirección para el 2022, se realizaron reducciones en el presupuesto de esta iniciativa.
-En la iniciativa “Convocatoria Conjunta India– Aeroespacial” se realiza el ajuste en los recursos de PGN por valor de $700.000.000 debido a que por reajustes de los recursos del presupuesto de la dirección para el 2022, se realizaron reducciones en el presupuesto de esta iniciativa.
-En la iniciativa "Apoyo a Foco Misión de Sabios" se adicionan recursos para un total de $ 1.795.096.000 en recursos de inversión, debido a que por reajustes de los recursos del presupuesto de la dirección para el 2022, se realizaron adiciones a ésta.
-Se cambia el nombre de la iniciativa "Enfoque Diferencial. Foco Desarrollo Humano" por "Foco Ciencias Sociales, Desarrollo Humano y Equidad" debido al alcance dado desde la Misión de Sabios en el Foco Ciencias Sociales, Desarrollo Humano y Equidad. Así mismo, se retiran los recursos de PGN porque se garantiza su cumplimiento con los recursos asignados con SGR.
-En la iniciativa "Fortalecimiento actores industria hidrocarburífera (Convenio 745-2021)" se requiere modificación del Plan de Acción Institucional, debido a que se realizaron ajustes de recursos en los convenios: Consolida $ 13.473.350.421 (Convenio 745-2021), $13.274.415.984 (Convenios Vigentes), y $ 4.500.000.000 provenientes de la Dirección de Vocaciones para Jóvenes Investigadores (Convenio 751-2021) para un total de $31.247.766.405.
- Se requiere modificación al plan de acción institucional en el nombre de la iniciativa “Transición Energética – Convenio 753-2021” por “convocatoria para el apoyo de proyectos en: medición de captura y secuestro de carbono y procesos de generación de hidrógeno de bajas emisiones” con el fin de ajustar las estrategias a los nombres finales aprobados después de revisión de TDR
-Se requiere la eliminación de la iniciativa "Generación de Nuevo Conocimiento Geocientífico" porque los recursos de esta fueron adicionados a la iniciativa "Fortalecimiento actores industria hidrocarburífera", teniendo en cuenta los lineamientos dados por la ANH.
-Se adicionan recursos de otras fuentes por $6.325.466.601 en la iniciativa "Propuestas ARC 2022".
-Se incluye la iniciativa "Viveros Creativos" que aporta al desarrollo de los focos y recomendaciones de la misión de sabios 
-Se incluyen las iniciativas "Proyecto Nova" y "FAPESP" que aportan al desarrollo de la internacionalización.
-Se agregan las iniciativas "Mapeo de proyectos beneficios tributarios 2022", "Mapeo de proyectos I+D+i financiados por Minciencias y Aliados - Bioeconomía" y "Mapeo de proyectos I+D+i financiados por Minciencias y Aliados - Otras iniciativas", que aportan al análisis y seguimiento de los programas y proyectos de I+D+i, por lo tanto que apoya al cumplimiento de los indicadores programáticos.
-En la iniciativa "DFG - Alemania", debido a reajustes de los recursos del presupuesto de la dirección para el 2022, se realizaron reducciones en el presupuesto de esta iniciativa para un valor de $200.000.000 recursos PGN
-En la iniciativa "Centro Internacional de Física (Decreto 267 de 1984)" se realiza ajuste a los recursos por PGN, el cual queda en $68.709.000.
-Para la iniciativa "Centro Internacional de Investigaciones Médicas - CIDEIM (Decreto 578 de 1990)", se ajustan los recursos de acuerdo con el para el 2022, por valor de $76.343.000
-Se modifica el nombre de la iniciativa "Ecosistema Científico en Salud Mental" por "Convocatoria para el Financiamiento de Ecosistemas Científicos en Alianza que Fortalezcan las Capacidades Nacionales para la Atención y Manejo de la Salud Mental y Convivencia Social en Colombia" debido a que en el Comité del FIS se realizó el ajuste al título, por lo tanto, es necesario su articulación.
-Se ajusta el título de la iniciativa “Convocatoria para el fortalecimiento de capacidades regionales de investigación en salud” por “Convocatoria fortalecimiento de capacidades regionales de investigación en salud pública”, según lo concertado en el marco del comité 
-Se modifica el nombre de la iniciativa "Ecosistema Científico en  Cáncer" por "Convocatoria para el Financiamiento de Ecosistemas Científicos en Alianzas que Fortalezcan las Capacidades Nacionales en Modelos de Atención Integral para la Prevención, Detección Temprana, Tratamiento y Rehabilitación Integral del Control del Cáncer en Colombia" debido a que en el Comité del FIS se realizó el ajuste al título, por lo tanto, es necesario su articulación.
-Se incluye la iniciativa "Respuesta a Pandemias y Sindemias" para impulsar los aprendizajes del COVID-19 para la preparación ante futuras pandemias, Mitigación de efectos negativos en salud pública relacionados con la pandemia por COVID-19.
-Se modifica el nombre de la iniciativa “Ecosistema Científico en Biotecnología – Misión Colombia Productiva y Sostenible” por "Condiciones Transmisibles e Infecciosas (Vacunas) bajo el Modelo: Misión “Colombia hacia un nuevo modelo productivo, sostenible y competitivo” para impulsar Programas de I+D+i que conduzcan a fortalecer las capacidades nacionales para el desarrollo y producción de vacunas”, modificando los recursos quedando $15.000.000.000 por FIS.
-Se crea la iniciativa "Insumos y Reactivos bajo el Modelo: Misión “Colombia hacia un nuevo modelo productivo, sostenible y competitivo”, para las capacidades nacionales y cooperación internacional, para la producción de insumos que favorezcan la independencia tecnológica y el abastecimiento de la cadena de suministros.
-En la iniciativa "Revisión y ajuste de los modelos cienciométricos vigentes" se elimina en otras fuentes la descripción del convenio 408 del 2019 y el valor puesto que, ya tiene todos los recursos comprometidos y en ejecución.
-Se modifica el nombre de la iniciativa "Fortalecimiento de las revistas científicas colombianas indexadas en PUBLINDEX al año 2021 a través de las instituciones editoras" por “Convocatoria para el fortalecimiento de revistas científicas editadas por instituciones editoras colombianas en Publindex al año 2022", así como los recursos de inversión por $406.000.000 para cumplimiento de indicadores con la Misión de Sabios.
-Se adicionan recursos de PGN a la iniciativa "Monitorear los artículos científicos publicados en revistas de alto impacto y las citaciones de impacto en producción científica de colombianos en colaboración internacional" por valor de $140.000.000 con el fin de fortalecer el cumplimiento de metas asociadas al PAI.
-Se adicionan recursos de PGN a la iniciativa "Visibilidad y seguimiento a la producción científica mundial" por valor de $ 5´255.000.000 debido a que por asignaciones en el Plan Anual de Inversión y Gasto Público 2022, se ajustaron rubros con el fin de fortalecer el cumplimiento de metas asociadas al PAI. Por dicha modificación se eliminan los recursos de otras fuentes.
-Se crea la iniciativa "Convocatoria para financiar la publicación de artículos en revistas científicas incluidas en los índices bibliográficos citacionales JCR o SJR al año 2022" con el fin de fortalecer el cumplimiento de metas asociadas al PAI.
-En la iniciativa “Convocatoria de Indexación de revistas especializadas – Publindex” se incluyen $70.000.000 en los recursos PGN debido a que la fuente de financiación y monto fueron ajustados de acuerdo con reasignaciones presupuestales de la dirección.
-Se crea la iniciativa "Proceso de operación estadística" para el cumplimiento de los requisitos de calidad estadística en la operación Grupos de Investigación e Investigadores Reconocidos de acuerdo con los lineamientos de la norma técnica de la NTCPE 1000:2020.</t>
    </r>
  </si>
  <si>
    <r>
      <rPr>
        <b/>
        <sz val="10.5"/>
        <rFont val="Arial Narrow"/>
        <family val="2"/>
      </rPr>
      <t>Economía Bioproductiva</t>
    </r>
    <r>
      <rPr>
        <sz val="10.5"/>
        <rFont val="Arial Narrow"/>
        <family val="2"/>
      </rPr>
      <t xml:space="preserve">
- La meta de la iniciativa estratégica "Apoyo en la implementación de la Misión de Bioeconomía y generación de bioproductos" se deberá modificar así: 66 Nuevos Bioproductos registrados por el programa Colombia BIO, afecta el indicador programático. No obstante, el ajuste al PAI permite la articulación con la información suministrada en la Ficha de Programa Estratégico y cumplir con las metas totales.
- La meta de la iniciativa estratégica " Ampliación de alcance de las expediciones científicas con alianzas regionales, involucrando procesos de innovación social" se deberá modificar así: 7 Nuevas expediciones científicas nacionales realizadas con el apoyo de Colciencias y aliados, afecta el indicador programático. No obstante, el ajuste al PAI permite la articulación con la información suministrada en la Ficha de Programa Estratégico y cumplir con las metas totales.
- La iniciativa estratégica se deberá modificar así: "Convocatoria para el apoyo a proyectos de I+D+i que contribuyan a resolver los desafíos establecidos en la misión “Colombia hacia un nuevo modelo productivo, sostenible y competitivo” – área estratégica energía" el ajuste permite consolidar el nombre de la iniciativa que se valide con el proceso que se va a realizar y sea acorde con los resultados y la información suministrada.
- Modificar la iniciativa estratégica así: Mapeo de Bio productos en Proyectos de I+D+i apoyados por Minciencias  el ajuste permite consolidar el nombre de la iniciativa que se valide con el proceso que se va a realizar y sea acorde con los resultados y la información.
- Eliminar las dos iniciativas relacionadas, puesto que se van a unir en una sola que responda al mapeo realizado en los mecanismos de apoyo de Minciencias y sus aliados:
1. Otras Iniciativas:  Beneficios, Biodiverciudades, Sennainnova, MapBio, Portafolio
2 Mapeo de Proyectos de I+D+i por regalías (2019-2021)
Existen actualmente 3 iniciativas que tienen el mismo propósito de identificar bioproductos en los mecanismos de Minciencias.
-Se unifica el indicador de "Nuevas expediciones científicas al pacífico realizada con el apoyo de Colciencias y aliados" con "Nuevas expediciones científicas nacionales realizadas con el apoyo de Colciencias y aliados", puesto que su desglose está considerado a nivel estratégico, es decir, se garantiza su seguimiento y cumplimiento a través del PEI.</t>
    </r>
  </si>
  <si>
    <r>
      <rPr>
        <b/>
        <sz val="10.5"/>
        <rFont val="Arial Narrow"/>
        <family val="2"/>
      </rPr>
      <t xml:space="preserve">Sofisticación del Sector Productivo
</t>
    </r>
    <r>
      <rPr>
        <sz val="10.5"/>
        <rFont val="Arial Narrow"/>
        <family val="2"/>
      </rPr>
      <t>- Se mantiene  la meta del indicador "Organizaciones articuladas en los Pactos por la innovación"  en 1378, toda vez que no hay rezagos o faltantes por cumplir en la meta del cuatrienio, porque están garantizadas las 600 organizaciones del PND y PEI. Se mantiene esta meta para que el cumplimiento no sobrepase en más del 100% en la vigencia 2022.
- Se ajusta nombre del indicador "Invenciones gestionadas a través de la explotación, comercialización y/o transferencia" por "Invenciones gestionadas hacia el alistamiento tecnológico y gestión comercial".
-Se ajusta la iniciativa estratégica toda vez que se especifica que es una convocatoria tercerizada "Convocatoria nacional tercerizada para promover la explotación, comercialización y/o transferencia de las invenciones protegidas o en proceso de protección por patente – Sácale jugo a tu patente 4.0"
-Se ajustan en el nombre de descripción otras fuentes las iniciativas "Convocatoria nacional para fomentar la protección por patente y su uso comercial de adelantos tecnológicos en I+D+i que promuevan la potenciación económica del sector empresarial 2022" y "Promover la explotación, comercialización y/o transferencia de las invenciones protegidas o en proceso de protección por patente – Sácale jugo a tu patente 4.0", toda vez que no estaba claro que es Joinn Red Colombiana de OTRI (representada por TECNNOVA UEE)
-Se ajusta la meta estratégica del indicador "Solicitudes de patentes por residentes en Oficina Nacional colombiana", con e l propósito de articular las metas consignadas en el PEI, con el PAI y las ficha programáticas del Ministerio a 550 solicitudes.
-En la iniciativa "Pactos por la Innovación", se incluye el valor de la contrapartida en especie y en dinero que aporta el aliado estratégico para la celebración y ejecución del Convenio 025 de 2022. "Descripción de otras fuentes: Convenio 025-2022 Celebrado entre Fiduciaria la Previsora y Confecámaras Recursos otras fuentes (pesos): $509.190.000"
-Los recursos asociados a la iniciativa "Gestión Territorial - Operación Proyecto Oferta Institucional de Innovación Empresarial" se han relacionado desde el año 2019. Se ha postergado varias veces la suscripción y ejecución del convenio con el departamento de Santander, en este sentido, no se relaciona el recurso en el PAI 2022 puesto que el recurso fue relacionado en el PAI 2021 y este mismo recurso financiará lo concerniente a esta iniciativa estratégica. Recursos otras fuentes (pesos): $0.
-Se modifica el nombre de la iniciativa "Convocatoria nacional para fomentar la protección por patente y su uso comercial de adelantos tecnológicos en I+D+i que promuevan la potenciación económica del sector empresarial 2022" por "Convocatoria nacional tercerizada para fomentar la protección por patente de resultados de I+D+i que promuevan la potenciación económica del sector empresarial", toda vez que se especifica que es una convocatoria tercerizada. 
-Se ajusta el nombre de la iniciativa estratégica "Misión Colombia hacia un Nuevo Modelo Productivo, Sostenible y Competitivo" por "Convocatoria para el apoyo a proyectos de I+D+i que contribuyan a resolver los desafíos establecidos en la misión “Colombia hacia un nuevo modelo productivo, sostenible y competitivo” – área estratégica energía", teniendo en cuenta el nombre con el que se publicará el mecanismo.
-Se requiere un aumento de los recursos planteados para evaluación y seguimiento de la iniciativa "Convocatoria para el registro de propuestas que accederán a beneficios tributarios por inversiones en ciencia, tecnología e innovación para el año 2022", toda vez que se estima un crecimiento de las propuestas que serán sometidas a evaluación técnica por pares, en el marco de la convocatoria 913 - 2022. Estos recursos son requeridos para el cumplimiento de la meta “cupo de beneficios tributarios” vinculada al Plan Nacional de Desarrollo, de Recursos PGN inversión (millones de pesos) CSF $450.000.000 a Recursos PGN inversión (millones de pesos) CSF $875.000.000.
-La iniciativa "Convocatoria para el registro de solicitudes que accederán a los beneficios tributarios de Ingresos no constitutivos de renta 2022", iniciará su proceso de evaluación durante la vigencia 2023, por lo tanto, no se requieren recursos de inversión para evaluación técnica con fuente del Presupuesto General de la Nación, asignado al proyecto de la Dirección de Transferencia y Uso de Conocimiento, por tal razón los recursos PGN inversión deben quedar en $0.
-Se realiza una reducción en la iniciativa "Beneficios tributarios por donación 2022", toda vez que no se requieren recursos de evaluación o seguimiento para el desarrollo de este mecanismo, con fuente del Presupuesto General de la Nación asignado al proyecto de la Dirección de Transferencia y Uso de Conocimiento. La operación de este mecanismo se realiza con el personal por prestación de servicios contratado directamente por el Ministerio Recursos PGN inversión (millones de pesos) CSF $0.
-Se crea la iniciativa "Invitación a presentar propuesta para la conformación de un listado de proyectos elegibles para la transferencia de dos tecnologías con fines de fabricación e implementación en los departamentos priorizados (Meta y Santander)" en el programa estratégico "Apoyo a la I+D+i para promover y fortalecer alianzas entre actores  del SNCTI" la cual permite aumentar tener mayor resultado en la meta programática del programa estratégico en relación a  acuerdos de transferencia de tecnología y/o conocimiento, alineado a Impulsar la transferencia de conocimiento y tecnología, en beneficio del incremento de los índices de innovación y competitividad del país.</t>
    </r>
  </si>
  <si>
    <t>*****Las actividades asociadas a este PAI, contribuyen al cumplimiento de los indicadores de país asociados al PND 2019-2022, relacionados a continuación: "Inversión nacional en ACTI como porcentaje del PIB", "Inversión en I+D del sector privado como porcentaje del PIB" y "Porcentaje de investigadores en el sector empresarial"</t>
  </si>
  <si>
    <t>**** Metodológicamente, se calcula de acuerdo a lo establecido en la Guía para la Planeación, Seguimiento y Evaluación de la Gestión D101PR01G01 (publicada en GINA) Numeral 8.3.</t>
  </si>
  <si>
    <t>100% Cumplimiento de los requisitos priorizados de Gobierno Digital en Minciencias - ATM - Comunicación estratégica</t>
  </si>
  <si>
    <t>100% Cumplimiento de los requisitos priorizados de transparencia en Minciencias - ATM - Comunicación estratégica</t>
  </si>
  <si>
    <t>100% Iniciativas y programas comunicados - Comunicación estratégica</t>
  </si>
  <si>
    <t>100% Cumplimiento de los requisitos priorizados de transparencia en Minciencias - ATM - Fortalecimiento del enfoque hacia la prevención y el autocontrol</t>
  </si>
  <si>
    <t>100% Ejecución de las auditorías, seguimientos y evaluaciones - Fortalecimiento del enfoque hacia la prevención y el autocontrol</t>
  </si>
  <si>
    <t>90 % de ejecución de recursos del Presupuesto General de la Nación</t>
  </si>
  <si>
    <t xml:space="preserve">43 % de ejecución de recursos PGN-Minciencias vigencias anteriores del Fondo Francisco José de Caldas </t>
  </si>
  <si>
    <t>100% Cumplimiento de los requisitos priorizados de Gobierno Digital en Minciencias - ATM - Pacto por un direccionamiento estratégico que genere valor público</t>
  </si>
  <si>
    <t>100% Avance en el plan de trabajo en la implementación de los requisitos de calidad en las OOEE</t>
  </si>
  <si>
    <t>100% Cumplimiento de los requisitos priorizados de transparencia en Minciencias - ATM - Pacto por un direccionamiento estratégico que genere valor público</t>
  </si>
  <si>
    <t>100% Cumplimiento en la reducción de tiempos, requisitos o documentos en procedimientos seleccionados - Pacto por un direccionamiento estratégico que genere valor público</t>
  </si>
  <si>
    <t>100% Cumplimiento en la estandarización de trámites y servicios para la transformación digital hacia un Estado Abierto - Pacto por un direccionamiento estratégico que genere valor público</t>
  </si>
  <si>
    <t>100% Cumplimiento en la formulación, acompañamiento, seguimiento y evaluación de planes e instrumentos de la planeación - Pacto por un direccionamiento estratégico que genere valor público</t>
  </si>
  <si>
    <t>100% Cumplimiento de los requisitos priorizados de Gobierno Digital en Minciencias - ATM - Gobierno y Gestión de TIC para la CTeI</t>
  </si>
  <si>
    <t>100% Cumplimiento de los requisitos priorizados de transparencia en Minciencias - ATM - Gobierno y Gestión de TIC para la CTeI</t>
  </si>
  <si>
    <t>100% Avance en las iniciativas priorizadas en el Plan de Transformación Digital - Gobierno y Gestión de TIC para la CTeI</t>
  </si>
  <si>
    <t>100% Cumplimiento de los requisitos priorizados de Gobierno Digital en Minciencias</t>
  </si>
  <si>
    <t>100% Cumplimiento de los requisitos priorizados de transparencia en Minciencias - ATM - Gestión para un talento humano íntegro, efectivo e innovador</t>
  </si>
  <si>
    <t>100% Calificación de Gestión Estratégica para un talento humano integro, efectivo e innovador - Gestión para un talento humano integro efectivo e innovador</t>
  </si>
  <si>
    <t>100%  Cumplimiento de los requisitos priorizados de Gobierno Digital en Minciencias - ATM - Apoyo jurídico eficiente</t>
  </si>
  <si>
    <t>100% Cumplimiento de los requisitos priorizados de transparencia en Minciencias - ATM - Apoyo jurídico eficiente</t>
  </si>
  <si>
    <t>100% Cumplimiento de los requisitos priorizados de Gobierno Digital en Minciencias - ATM - Por una gestión administrativa y financiera eficiente e innovadora</t>
  </si>
  <si>
    <t>100% Cumplimiento de los requisitos priorizados de transparencia en Minciencias - ATM - Por una gestión administrativa y financiera eficiente e innovadora</t>
  </si>
  <si>
    <t>100% Cumplimiento de los requisitos priorizados de Gobierno Digital en Minciencias - ATM - Cultura y comunicación de cara al ciudadano</t>
  </si>
  <si>
    <t>100% Cumplimiento de los requisitos priorizados de transparencia en Minciencias - ATM - Cultura y comunicación de cara al ciudadano</t>
  </si>
  <si>
    <t>80% de Satisfacción de Usuarios</t>
  </si>
  <si>
    <t>Estudios Base para la definición de políticas públicas basadas en evidencia</t>
  </si>
  <si>
    <t>Documento CONPES</t>
  </si>
  <si>
    <t>100% de avance en las actividades de formulación de política planeadas para la vigencia (VTASC)</t>
  </si>
  <si>
    <t>Modernización del Ministerio y Fortalecimiento Institucional</t>
  </si>
  <si>
    <t>70 Invenciones gestionadas hacia el alistamiento tecnológico y gestión comercial</t>
  </si>
  <si>
    <t>550 Solicitudes de patentes presentadas por residentes en Oficina Nacional</t>
  </si>
  <si>
    <t xml:space="preserve">342 Empresas con capacidades en gestión de la innovación </t>
  </si>
  <si>
    <t>1378  Organizaciones articuladas en los Pactos por la innovación</t>
  </si>
  <si>
    <t xml:space="preserve">2,1  cupo de inversión para deducción y descuento tributario
</t>
  </si>
  <si>
    <t>Sofisticación del Sector Productivo</t>
  </si>
  <si>
    <t>100% Porcentaje de asignación del cupo de inversión para deducción y descuento tributario</t>
  </si>
  <si>
    <t>7 Nuevas expediciones científicas nacionales realizadas con el apoyo de Colciencias y aliados</t>
  </si>
  <si>
    <t>66 Nuevos Bioproductos registrados por el programa Colombia BIO</t>
  </si>
  <si>
    <t>Economía Bioproductiva</t>
  </si>
  <si>
    <t>12 alianzas o redes internacionales formalizadas</t>
  </si>
  <si>
    <t>8 Acuerdos para convocatoria de movilidad</t>
  </si>
  <si>
    <t>9 nodos de diplomacia científica fortalecidos</t>
  </si>
  <si>
    <t>N/A</t>
  </si>
  <si>
    <t>0,90 Citaciones de impacto en producción científica y colaboración internacional</t>
  </si>
  <si>
    <t>15.500 Nuevos artículos científicos publicados por investigadores colombianos en revistas científicas especializadas</t>
  </si>
  <si>
    <t>Internacionalización del Conocimiento</t>
  </si>
  <si>
    <t>2500 Nuevos  productos de investigación del CENDOC disponibles en Acceso Abierto</t>
  </si>
  <si>
    <t>40 Nuevas instituciones vinculadas a la Red Colombiana de Información Científica</t>
  </si>
  <si>
    <t>100% Cumplimiento de los requisitos priorizados de Gobierno Digital en Minciencias - ATM - Apropiación Social de la CTeI</t>
  </si>
  <si>
    <t>10 Museos y centros de ciencia reconocidos</t>
  </si>
  <si>
    <t xml:space="preserve">15 Nuevas unidades de apropiación social de la CTeI al interior de la IES y otros actores reconocidos del SNCTI </t>
  </si>
  <si>
    <t>Apropiación Social y Reconocimiento De Saberes</t>
  </si>
  <si>
    <t>100% avance en el Plan Bienal de Convocatorias 2021 - 2022</t>
  </si>
  <si>
    <t>1 Conceptualización y diseños de Centros Regionales de Investigación, Innovación y Emprendimiento y Distritos de Innovación</t>
  </si>
  <si>
    <t>100% Porcentaje de avance en el desarrollo de insumos analíticos de medición de capacidades en CTeI en las regiones</t>
  </si>
  <si>
    <t>996 Becas, créditos beca para la formación de maestría apoyadas por Minciencias y aliados</t>
  </si>
  <si>
    <t>920 becas y nuevos créditos beca para la formación de doctores apoyadas por Colciencias y aliados</t>
  </si>
  <si>
    <t>Ondas</t>
  </si>
  <si>
    <t>Fortalecer las Capacidades Regionales</t>
  </si>
  <si>
    <t>Análisis / Recomendación</t>
  </si>
  <si>
    <t>%  de cumplimiento de meta del programa 2022</t>
  </si>
  <si>
    <t>Seguimiento Plan de Acción Institucional 2022</t>
  </si>
  <si>
    <r>
      <rPr>
        <b/>
        <sz val="14"/>
        <color theme="1"/>
        <rFont val="Arial Narrow"/>
        <family val="2"/>
      </rPr>
      <t>FECHA:</t>
    </r>
    <r>
      <rPr>
        <sz val="14"/>
        <color theme="1"/>
        <rFont val="Arial Narrow"/>
        <family val="2"/>
      </rPr>
      <t xml:space="preserve"> 2022-04-25</t>
    </r>
  </si>
  <si>
    <r>
      <rPr>
        <b/>
        <sz val="14"/>
        <rFont val="Arial Narrow"/>
        <family val="2"/>
      </rPr>
      <t xml:space="preserve">VERSIÓN: </t>
    </r>
    <r>
      <rPr>
        <sz val="14"/>
        <rFont val="Arial Narrow"/>
        <family val="2"/>
      </rPr>
      <t>02</t>
    </r>
  </si>
  <si>
    <t>Meta a 31/12/2022</t>
  </si>
  <si>
    <t>3.175 Jóvenes investigadores e innovadores apoyados por Minciencias y aliados</t>
  </si>
  <si>
    <t>920 becas y nuevos créditos beca para la formación de doctores apoyadas por Colciencias y aliados
996 Becas, créditos beca para la formación de maestría apoyadas por Minciencias y aliados
200 Estancias posdoctorales apoyadas por Colciencias y aliados</t>
  </si>
  <si>
    <t>Sin observaciones</t>
  </si>
  <si>
    <t>(PP-21)  10 Nuevos centros de I+D reconocidos - Reconocimiento de actores</t>
  </si>
  <si>
    <t>37 Comunidades o grupos de interés que participan en procesos de apropiación social de conocimiento a partir de la CTeI</t>
  </si>
  <si>
    <t>0.90</t>
  </si>
  <si>
    <t>8 Acuerdos para Convocatoria de Movilidad</t>
  </si>
  <si>
    <t>37.5%</t>
  </si>
  <si>
    <t>2,1 cupo de inversión para deducción y descuento tributario</t>
  </si>
  <si>
    <t>2.1</t>
  </si>
  <si>
    <t>0.14</t>
  </si>
  <si>
    <t>0.50</t>
  </si>
  <si>
    <t>1.6</t>
  </si>
  <si>
    <t>1378 Organizaciones articuladas en los Pactos por la innovación</t>
  </si>
  <si>
    <t>100% Porcentaje de avance en el desarrollo de insumos analíticos de medición de capacidades en CTeI en las regiones
1 Conceptualización y diseños de Centros Regionales de Investigación, Innovación y Emprendimiento y Distritos de Innovación</t>
  </si>
  <si>
    <t xml:space="preserve">110 contenidos multiformato para la divulgación de la CTeI </t>
  </si>
  <si>
    <t>80% de Satisfacción de Usuario</t>
  </si>
  <si>
    <t>100% de cumplimiento de los requisitos  priorizados de Gobierno Digital en Minciencias  - Oficina Asesora Jurídica</t>
  </si>
  <si>
    <t>93.92%</t>
  </si>
  <si>
    <t>94.22%</t>
  </si>
  <si>
    <t>96.14%</t>
  </si>
  <si>
    <t>98.94%</t>
  </si>
  <si>
    <t>100% Cumplimiento en la formulación, acompañamiento, seguimiento y evaluación de planes e instrumentos de la planeación</t>
  </si>
  <si>
    <t>100% de cumplimiento en la estandarización de trámites y servicios  para la transformación digital hacia un Estado Abierto</t>
  </si>
  <si>
    <t>100% de cumplimiento en la reducción de tiempos, requisitos o documentos en procesos seleccionados</t>
  </si>
  <si>
    <t>10.35%</t>
  </si>
  <si>
    <t>100% de cumplimiento de los requisitos  priorizados de Gobierno Digital en Minciencias  - Comunicaciones</t>
  </si>
  <si>
    <t>Se dio cumplimiento de la meta anual en el primer trimestre</t>
  </si>
  <si>
    <t>Se cumplio con la meta anual establecida en un 100%</t>
  </si>
  <si>
    <t>Luego de la revisión realizada por la Oficina Asesora de Planeación e Innovación Institucional se identifica que aún se tienen falencias en los reportes de las iniciativas de transparencia y gobierno digital, puesto que no se expone las actividades que permitieron el cumplimiento de los indicadores asociados al programa estratégico. Se recomienda ampliar el análisis cualitativo para que sea más clara la gestión realizada desde la oficina.</t>
  </si>
  <si>
    <r>
      <rPr>
        <b/>
        <sz val="11"/>
        <rFont val="Arial Narrow"/>
        <family val="2"/>
      </rPr>
      <t xml:space="preserve">1.2 Comunicación externa 2do Trimestre: </t>
    </r>
    <r>
      <rPr>
        <sz val="11"/>
        <rFont val="Arial Narrow"/>
        <family val="2"/>
      </rPr>
      <t xml:space="preserve">Durante el trimestre comprendido entre el 1 de abril y 30 de junio de 2022, la Oficina Asesora de Comunicaciones realizó diferentes acciones a través de los canales de comunicación que se utilizan, para seguir posicionando al Ministerio de Ciencia, Tecnología e Innovación como entidad que contribuye al desarrollo del país.
Además, dichas acciones aseguran el derecho al ciudadano a estar informado sobre las actuaciones de las entidades públicas y contribuir a la generación de espacios de participación a la gestión realizada por el Ministerio de Ciencia, Tecnología e Innovación.
Para esta ocasión se adjuntan dos archivos: el primero de ellos, un archivo en Excel donde se puede identificar todas las publicaciones realizadas por nuestros medios aliados free press; lo que le permite un ahorro a la entidad cuantificable por el no pago de publicaciones; esto debido a las buenas relaciones de equipo de prensa con los medios de comunicación.
El segundo, es un archivo en PPT, dónde se explica la estrategia utilizada durante el trimestre y algunas evidencias de lo realizado.
Con el resultado de la estrategia de este periodo se puede verificar que se realizaron 642 publicaciones positivas, superando la meta establecida para este trimestre en aproximadamente 150%: Abril (224), Mayo (318), Junio (100).
Adicional a lo anterior, se realizaron eventos que dieron a conocer todas las actividades que realiza el ministerio, entre ellas Día de la Ciencia, entre otros.
Conclusión: Se cumplió a cabalidad con la meta; por tanto no se genera una acción de mejora.
</t>
    </r>
    <r>
      <rPr>
        <b/>
        <sz val="11"/>
        <rFont val="Arial Narrow"/>
        <family val="2"/>
      </rPr>
      <t>2.2 Comunicación interna 2do Trimestre:</t>
    </r>
    <r>
      <rPr>
        <sz val="11"/>
        <rFont val="Arial Narrow"/>
        <family val="2"/>
      </rPr>
      <t xml:space="preserve"> Como eje transversal la comunicación organizacional de Minciencias orienta la difusión de políticas y la información generada al interior de la Institución para una clara identificación de los objetivos, las estrategias, los planes, los programas y los proyectos hacia los cuales se enfoca el accionar de la entidad; durante el segundo trimestre del año  2022 se desarrollaron varias actividades para potenciar la articulación de las áreas con los diferentes  grupos de interés</t>
    </r>
    <r>
      <rPr>
        <b/>
        <sz val="11"/>
        <rFont val="Arial Narrow"/>
        <family val="2"/>
      </rPr>
      <t xml:space="preserve">
3.2 Comunicación Digital 2do Trimestre:</t>
    </r>
    <r>
      <rPr>
        <sz val="11"/>
        <rFont val="Arial Narrow"/>
        <family val="2"/>
      </rPr>
      <t xml:space="preserve"> Facebook:
Meta programada: 1.300.000 impresiones
Resultados segundo trimestre: 10.216.087 impresiones
Twitter:
Meta programada: 1.000.000 impresiones
Resultados primer trimestre: 859.341 impresiones
Linkedin:
Meta programada: 250.000 impresiones
Resultados primer trimestre: 570.072 impresiones
Instagram:
Meta programada: 350.000 impresiones
Resultados primer trimestre: 2.956.437 impresiones
Análisis:
Facebook e Instagram cuentan con un número elevado de impresiones debido a que ciertos contenidos publicados contaron con el apoyo de pauta comercial para apoyar su recirculación y presencia en ambas redes sociales. Es posible que estos números también puedan cambiar abruptamente si en el próximo trimestre no se cuenta con pauta publicitaria. Pese a eso, el alcance orgánico de ambas redes es alto comparado con el trimestre anterior.
En Twitter, se logra un 85 % en el índice de cumplimiento y se supera en 11 % lo obtenido en el trimestre anterior. se realizarán acciones de mejora para poder lograr un alcance más significativo. 
LinkedIn por su parte logra un alto nivel de impresiones sin contar con pauta, pese a que las impresiones este trimestre bajaron en 10%.
Para este segundo trimestre se cumple con el porcentaje de las metas establecidas.
</t>
    </r>
    <r>
      <rPr>
        <b/>
        <sz val="11"/>
        <rFont val="Arial Narrow"/>
        <family val="2"/>
      </rPr>
      <t>4.2 Contribuir a un minciencias transparente 2do Trimestre:</t>
    </r>
    <r>
      <rPr>
        <sz val="11"/>
        <rFont val="Arial Narrow"/>
        <family val="2"/>
      </rPr>
      <t xml:space="preserve"> De acuerdo a los requisitos  priorizados de Transparencia  en Minciencias, durante el segundo trimestre del 2022 se cumple con el 100% de los ítems, señalados en el reporte y respaldados por el esquema indicado de GINA.
</t>
    </r>
    <r>
      <rPr>
        <b/>
        <sz val="11"/>
        <rFont val="Arial Narrow"/>
        <family val="2"/>
      </rPr>
      <t>5.2 Contribuir a un Minciencias más moderno:</t>
    </r>
    <r>
      <rPr>
        <sz val="11"/>
        <rFont val="Arial Narrow"/>
        <family val="2"/>
      </rPr>
      <t xml:space="preserve">  De acuerdo a los requisitos de Cumplimiento de Gobierno Digital, durante el segundo trimestre del 2022 se cumple con el 100% de los ítems en Minciencias, señalados en el reporte y respaldados por cada una de las URL’s respectivas</t>
    </r>
  </si>
  <si>
    <t>La gestión descrita en la plataforma GINA, evidencia el cumplimiento de los indicadores más alla de lo planteado en el segundo trimestre del año 2022, por lo tanto, es necesario que el área técnica realice una justificación debido a que, se supera por casi el doble de lo planeado para dicho período.</t>
  </si>
  <si>
    <r>
      <rPr>
        <b/>
        <sz val="11"/>
        <rFont val="Arial Narrow"/>
        <family val="2"/>
      </rPr>
      <t xml:space="preserve">1.2 Ejecución de auditorias, seguimientos y evaluaciones 2do trimestre: </t>
    </r>
    <r>
      <rPr>
        <sz val="11"/>
        <rFont val="Arial Narrow"/>
        <family val="2"/>
      </rPr>
      <t xml:space="preserve">En del plan de auditorías de la Oficina de Control Interno, y conforme lo programado en la ficha técnica del indicador, para el segundo trimestre de 2022, se tenía planeado generar diez (10) informes de auditoría, seguimiento o evaluación, de los cuales se cumple la meta generando los siguientes doce (12) informes que se relacionan a continuación:
1. Seguimiento a la Ley de Cuotas
2. Auditoría a Gestión Documental
3. Seguimiento a la Ley de Transparencia y Acceso a la Información Pública
4. Seguimiento a la Circular 005 CGR
5. Seguimiento a SIGEP - II Semestre 2021
6. Auditoria a Banca Multilateral
7. Seguimiento a PQRDS
8. Auditoria a Talento Humano
9. Auditoría a Inventarios
10. Auditoria a Vigencias Futuras
11. Seguimiento Austeridad del Gasto
12. Seguimiento Gobierno DigitalSe precisa que la meta anual es de 45 y se realizaron en el primer trimestre un total de 24, para un avance del 53%.
</t>
    </r>
    <r>
      <rPr>
        <b/>
        <sz val="11"/>
        <rFont val="Arial Narrow"/>
        <family val="2"/>
      </rPr>
      <t>2.2 Seguimiento y evaluación a la gestion del riesgo 2do trimestre:</t>
    </r>
    <r>
      <rPr>
        <sz val="11"/>
        <rFont val="Arial Narrow"/>
        <family val="2"/>
      </rPr>
      <t xml:space="preserve"> Como parte de las actividades de seguimiento y evaluación del riesgo del segundo trimestre se realizó lo siguiente:
Seguimiento  Plan Anticorrupción y de Atención al Ciudadano y al Mapa de Riesgos de Corrupción a 30-04-2022
Auditoría al Sistema de Administración del Riesgo La meta anual es de cuatro (4), a la fecha se lleva un avance del 100%
</t>
    </r>
    <r>
      <rPr>
        <b/>
        <sz val="11"/>
        <rFont val="Arial Narrow"/>
        <family val="2"/>
      </rPr>
      <t xml:space="preserve">3.2 Contribuir a un Minciencias mas transparente Control Interno 2do trimestre: </t>
    </r>
    <r>
      <rPr>
        <sz val="11"/>
        <rFont val="Arial Narrow"/>
        <family val="2"/>
      </rPr>
      <t>Se realizaron las actividades establecidas de publicación de información como se relaciona en el Formato Sop Ind Prog - Requisitos de Transparencia ITEP para el segundo trimestre como se evidencia en el documento adjunto.</t>
    </r>
  </si>
  <si>
    <t>En el análisis se identifica la ejecución de las actividades planeadas, las cuales permitieron el logro de la metas formuladas para el segundo trimeste de la vigencia. Sin embargo, se invita al área técnica, ampliar las análisis cualitativos, para tener mayor claridad en las actividades realizadas, que generaron el cumplimiento de las variables.</t>
  </si>
  <si>
    <r>
      <rPr>
        <b/>
        <sz val="11"/>
        <rFont val="Arial Narrow"/>
        <family val="2"/>
      </rPr>
      <t xml:space="preserve">Abril - Ejecución proyectos de inversión: </t>
    </r>
    <r>
      <rPr>
        <sz val="11"/>
        <rFont val="Arial Narrow"/>
        <family val="2"/>
      </rPr>
      <t xml:space="preserve">Al cierre del mes de abril de 2022, de los recursos responsabilidad de la DIR, se ha solicitado un monto de treinta y cinco mil setecientos setenta y cuatro millones quinientos treinta y cuatro mil treinta y dos pesos M/CTE ($35.774.534.032), que arroja un 13% de recursos obligados y con lo que se da cumplimiento a la meta propuesta al corte.
</t>
    </r>
    <r>
      <rPr>
        <b/>
        <sz val="11"/>
        <rFont val="Arial Narrow"/>
        <family val="2"/>
      </rPr>
      <t xml:space="preserve">Mayo - Ejecución proyectos de inversión: </t>
    </r>
    <r>
      <rPr>
        <sz val="11"/>
        <rFont val="Arial Narrow"/>
        <family val="2"/>
      </rPr>
      <t xml:space="preserve">Cerrando el mes de mayo la Dirección de Inteligencia de Recursos de la CTeI del presupuesto bajo su responsabilidad de $273.000 millones, ha gestionado $100.638 millones de pesos en obligaciones, que le permite un cumplimiento del 37%. La superación en la programación de ejecución de 13% a 37% se originó en el hecho de haberse anticipado el valor programado de $61.000 millones del convenio suscrito con Colfuturo del crédito Beca programado para el mes de julio, habiéndose realizado gestiones para desembolso antes del cierre del mes de mayo.
</t>
    </r>
    <r>
      <rPr>
        <b/>
        <sz val="11"/>
        <rFont val="Arial Narrow"/>
        <family val="2"/>
      </rPr>
      <t xml:space="preserve">Junio - Ejecución proyectos de inversión: </t>
    </r>
    <r>
      <rPr>
        <sz val="11"/>
        <rFont val="Arial Narrow"/>
        <family val="2"/>
      </rPr>
      <t xml:space="preserve">La meta propuesta para el cierre de período se encuentra por encima de la programación, lo que se originó en mayores valores de solicitud de PAC en el periodo anterior.
</t>
    </r>
    <r>
      <rPr>
        <b/>
        <sz val="11"/>
        <rFont val="Arial Narrow"/>
        <family val="2"/>
      </rPr>
      <t>Segundo Trimestre - Ejecución de Recursos FFJC vigencias anteriores:</t>
    </r>
    <r>
      <rPr>
        <sz val="11"/>
        <rFont val="Arial Narrow"/>
        <family val="2"/>
      </rPr>
      <t xml:space="preserve"> Se presenta la ejecución de pagos relacionados con las vigencias anteriores, donde se evidencia que la gestión realizada por las áreas técnicas y seguimiento de la DIR permitió el cumplimiento del porcentaje establecido para el indicador con un 31,25% de cumplimiento acumulado.   
</t>
    </r>
    <r>
      <rPr>
        <b/>
        <sz val="11"/>
        <rFont val="Arial Narrow"/>
        <family val="2"/>
      </rPr>
      <t>3.4. Seguimiento Plan Anual de Mecanismos - abril:</t>
    </r>
    <r>
      <rPr>
        <sz val="11"/>
        <rFont val="Arial Narrow"/>
        <family val="2"/>
      </rPr>
      <t xml:space="preserve"> Se realizó la Matriz de Seguimiento del Plan Anual de Mecanismos y el análisis del mismo de lo que se llevó en el transcurso del mes de abril 2022.
</t>
    </r>
    <r>
      <rPr>
        <b/>
        <sz val="11"/>
        <rFont val="Arial Narrow"/>
        <family val="2"/>
      </rPr>
      <t>3.5. Seguimiento Plan Anual de Mecanismos - mayo:</t>
    </r>
    <r>
      <rPr>
        <sz val="11"/>
        <rFont val="Arial Narrow"/>
        <family val="2"/>
      </rPr>
      <t xml:space="preserve"> Se realizó la Matriz de Seguimiento Plan Anual de Mecanismos y el análisis del mismo describiendo los sucesos que se vio en el transcurso del mes de mayo 2022.
</t>
    </r>
    <r>
      <rPr>
        <b/>
        <sz val="11"/>
        <rFont val="Arial Narrow"/>
        <family val="2"/>
      </rPr>
      <t>3.6. Seguimiento Plan Anual de Mecanismos - junio:</t>
    </r>
    <r>
      <rPr>
        <sz val="11"/>
        <rFont val="Arial Narrow"/>
        <family val="2"/>
      </rPr>
      <t xml:space="preserve"> Se realizó el Seguimiento del Plan Anual de Mecanismos semanalmente (junio) y los resultados se registra en la matriz.
 </t>
    </r>
  </si>
  <si>
    <t>42.3%</t>
  </si>
  <si>
    <t>Se continua con un buen análisis en la gestión realizada desde la Oficina Asesora de Planeación e Innovación Institucional, lo cual permite identificar con facilidad los aspectos que aportan al cumplimiento de los indicadores asociados con el programa estratégico de Pacto por un Direccionamiento Estratégico.
No es necesaria una recomendación u observación.</t>
  </si>
  <si>
    <r>
      <rPr>
        <b/>
        <sz val="11"/>
        <rFont val="Arial Narrow"/>
        <family val="2"/>
      </rPr>
      <t xml:space="preserve">1.2 Planear, acompañar y evaluar integral y oportunamente. 2do trimestre: </t>
    </r>
    <r>
      <rPr>
        <sz val="11"/>
        <rFont val="Arial Narrow"/>
        <family val="2"/>
      </rPr>
      <t>Como reporte para segundo semestre se resaltan los siguientes puntos:
Se efectuó el reporte del indicador de proyectos en el sector Agro en marcha, donde el ministerio viene cumpliendo de acuerdo con lo programado. Como balance a segundo semestre, se destaca un avance del 505 de la meta del año. Estos proyectos provienen especialmente de aquellos aprobados con recursos de regalías.
Con relación a los 203 compromisos de presidencia, mensualmente la OAPII viene reportando estos avances centrados en cuatro indicadores donde se destacan:
Formación de doctores para el fortalecimiento de la investigación y del modelo productivo nacional. Este ya es el Gobierno que en un periodo de cuatro años ha entregado históricamente más becas, créditos becas para la formación de doctores en el país y en el exterior. Aunque la meta del cuatrienio fue 3680, a hoy se han entregado 4.131, lo que representa un cumplimiento de 13 puntos porcentuales por arriba de la meta (451 becas más de las programadas). Se espera al finalizar el 2022 superar las 4.200.
Asignación de cupo para Beneficios Tributarios (contribuyendo con la reactivación económica). Fortaleciendo la innovación en el sector empresarial y contribuyendo a la reactivación económica del país. El Ministerio ha asignado $ 5.01 billones en cupo para beneficios tributario por inversión en Ciencia, Tecnología e Innovación. Esto representa el 104 % de la meta del cuatrienio en el Plan Nacional de Desarrollo ($ 4.8 billones). Se han beneficiado un total de 495 empresas en este periodo (277 Grandes; 136 Medianas; 61 Pequeñas y 21 Microempresas).
Finalmente se resalta el cumplimiento de los indicadores reportados en el Plan Nacional de Desarrollo donde ya se logra un cumplimiento del 93%, quedando pendiente especialmente:
?Artículos científicos publicados en revistas Científicas
?Estancias posdoctorales.
?Inversión ACTI como % del PIB
?Inversión I+D sector privado % del PIB
Sobre el indicador de ACTI se destaca alcanzar el 1,01% de inversión en ACTI. De acuerdo con la información entregada por el Observatorio Colombiano de Ciencia y Tecnología OCyT al Ministerio de Ciencia, Tecnología e Innovación en el mes de junio, la inversión nacional en ACTI para 2021 alcanzó el 1,01% del PIB. Este dato es histórico ya que es la primera vez que Colombia alcanza ese porcentaje de inversión. ACTI es medido en América Latina y el Caribe y en promedio para el periodo 2015-2019 la inversión registrada en la región es del 1%. Este esfuerzo de inversión se desagrega de la siguiente forma: Regalías $0,65 billones; EDIT proyección (Manufactura y Servicios) $4,04 billones; Beneficios tributarios (Esfuerzo fiscal 2020 + inversión empresas que participaron para BT en 2021) $1,6 billones; Encuesta OCyT (Centros de Investigación, IES, IPSFL, Hospitales y Clínicas, Entidades Públicas) $5, 55 billones.
No se identifican alertas que deriven en acciones concretas para el reporte del tercer trimestre. De acuerdo con lo programado, se vienen reportando los avances de los hitos programados.</t>
    </r>
    <r>
      <rPr>
        <b/>
        <sz val="11"/>
        <rFont val="Arial Narrow"/>
        <family val="2"/>
      </rPr>
      <t xml:space="preserve">
2. Gestión del Plan Anual de Gasto Público Abril 2022:</t>
    </r>
    <r>
      <rPr>
        <sz val="11"/>
        <rFont val="Arial Narrow"/>
        <family val="2"/>
      </rPr>
      <t xml:space="preserve"> Con corte al 30 de abril se comprometieron $222.783 millones llegando a un 73.55% de compromisos representado especialmente en los siguientes proyectos.:
Administrativa y financiera $ 14.579 millones dado especialmente por la contratación de servicios profesionales de las diferentes áreas con un porcentaje de ejecución de 76.73%
Capacidades Regionales $2.000 millones, con el 100% de los recursos comprometidos
Internacionalización cuenta con un presupuesto para la presente vigencia de $3.000 millones de los cuales $2.000 millones están comprometidos y los $1.000 millones restantes se encuentran en disponibles para Francis Crick
-Formación $ 126.259 millones, con un porcentaje de compromisos de 98.64%
-Fortalecimiento de capacidades $ 20.901 millones 100% comprometido
-Bio $ 17.500 millones, 100% comprometido
Innovación $23.500 millones con el 100% comprometido
-Apropiación Social $6.000 millones, 100% comprometido
-Vocaciones cuenta con $10.000 millones y en su totalidad comprometido.
FIS, a la fecha no tiene recursos comprometidos
-OTSI tiene comprometidos $43 millones de pesos con un porcentaje de avance del 43%
En cuanto a obligaciones se presenta una ejecución de $38.703 millones que corresponde al 12.78% cuyo aporte corresponde a los siguientes proyectos:
 de Formación, Innovación, Colombia BIO y Administración del sistema.
Se destaca la gestión realizada por todas las direcciones técnicas y de apoyo por lograr superar las ejecuciones de las vigencias anteriores dado que en el 2021 a la fecha solo se encontraba comprometido el 0.67% del presupuesto de la Entidad.
</t>
    </r>
    <r>
      <rPr>
        <b/>
        <sz val="11"/>
        <rFont val="Arial Narrow"/>
        <family val="2"/>
      </rPr>
      <t>Gestión del Plan Anual de Gasto Público Mayo 2022:</t>
    </r>
    <r>
      <rPr>
        <sz val="11"/>
        <rFont val="Arial Narrow"/>
        <family val="2"/>
      </rPr>
      <t xml:space="preserve"> Con corte al 31 de mayo se comprometieron $226.351 millones llegando a un 74.73% de compromisos y obligaciones se presenta una ejecución de $104.848,78 millones que corresponde al 34,61%, se adjunta el documento con el detalle de cada uno de los proyectos de inversiones.
</t>
    </r>
    <r>
      <rPr>
        <b/>
        <sz val="11"/>
        <rFont val="Arial Narrow"/>
        <family val="2"/>
      </rPr>
      <t>Gestión del Plan Anual de Gasto Público Junio 2022:</t>
    </r>
    <r>
      <rPr>
        <sz val="11"/>
        <rFont val="Arial Narrow"/>
        <family val="2"/>
      </rPr>
      <t xml:space="preserve"> Ejecución en Compromisos Con corte al 30 de junio se presenta una ejecución en compromisos de $227.297,71 millones, con un porcentaje de avance de 75.04%, con corte al segundo trimestre está pendiente por comprometer $75.603,72 millones de los cuales se encuentra el proyecto de investigación en salud FIS por valor de $63.000, internacionalización $1.000, oficina de sistemas $8.178 y administrativa y financiera por valor de $3.426, se espera que al final de la vigencia todos los recursos queden comprometidos al 100%.
Ejecución en Obligaciones:
En cuanto a obligaciones se presenta una ejecución de $113.674,22 millones que corresponde al 37,53%
</t>
    </r>
    <r>
      <rPr>
        <b/>
        <sz val="11"/>
        <rFont val="Arial Narrow"/>
        <family val="2"/>
      </rPr>
      <t>3. Contribuir al mantenimiento y la mejora continua bajo el cumplimiento de estándares nacionales e internacionales - 2doTrim 2022:</t>
    </r>
    <r>
      <rPr>
        <sz val="11"/>
        <rFont val="Arial Narrow"/>
        <family val="2"/>
      </rPr>
      <t xml:space="preserve"> 1. Se desarrolla el primer encuentro presencial de líderes de calidad el 26 de mayo de 2022.
Soportes: 
* Presentación
* Listas de asistencia
* Fotografías y videos
* Acciones de mejora viabilizadas
* Material pedagógico
* Encuesta de satisfacción
* Creación personaje calidad
Disponibles en: 
https://drive.google.com/drive/u/0/folders/1wf412NvKii-fyZTOlY2Qsd_P1m8_oEln
2. "- Se realizaron 2 sesiones donde se socializó la estrategia de Participación Ciudadana con los lideres, con el fin de:
1. Dar a conocer los elementos básicos de la estrategia de participación ciudadana desde la perspectiva normativa.
2. Socializar la metodología de planificación, ejecución, seguimiento y evaluación de la estrategia de participación ciudadana, con el fin de facilitar su implementación.
3. Identificar roles y responsabilidades en la implementación de espacios e instancias de participación. 
- Se realizaron 12 mesas de trabajo con diferentes áreas del Ministerio con las cuales se concertaron los Espacios e Instancias de Participación Ciudadana, los cuales fueron presentados en el Comité de Gestión y Desempeño Sectorial e Institucional (CGDSI) el día 28 de abril de 2022.
Soportes: Unidad compartida PAAC 2022 - Participación Ciudadana 2022
https://drive.google.com/drive/u/0/folders/1bc6W-tjbMI6pOEhsFk4S5jdmFC8sPPoq "
3. Se desarrolla la charla de socialización ISO 9001:2015 requisitos generales, de manera articulada con la DTH através de la ejecución del PIC el 2 de junio. 
Sopotes: Unidad compartida Drive Plan de Fortalecimiento de Competencias: 
https://drive.google.com/drive/u/0/folders/16NhM1r89HJZT_GKZryRVFrm_EclH1wd7
4. Se realiza la charla socialización Política de Racionalización de Trámites de manera articulada con la DTH através de la ejecución del PIC el 8 de junio. 
Sopotes: Unidad compartida Drive Plan de Fortalecimiento de Competencias: 
https://drive.google.com/drive/u/0/folders/16NhM1r89HJZT_GKZryRVFrm_EclH1wd7
5. Se realiza una charla de manera conjunta con la OAPII Capacitación reporte en GINA módulos Planes e Indicadores el 16 de junio.
Sopotes: Unidad compartida Drive Plan de Fortalecimiento de Competencias: 
https://drive.google.com/drive/u/0/folders/16NhM1r89HJZT_GKZryRVFrm_EclH1wd7
4. </t>
    </r>
    <r>
      <rPr>
        <b/>
        <sz val="11"/>
        <rFont val="Arial Narrow"/>
        <family val="2"/>
      </rPr>
      <t xml:space="preserve">Acompañar la gestión integral de los riesgos y oportunidades - 2doTrimestre 2022: </t>
    </r>
    <r>
      <rPr>
        <sz val="11"/>
        <rFont val="Arial Narrow"/>
        <family val="2"/>
      </rPr>
      <t xml:space="preserve">Durante el segundo trimestre de 2022 la Oficina Asesora de Planeación e Innovación Institucional, realizo el seguimiento de riesgos materializados y el seguimiento a los riesgos de corrupción, por otra parte, en la plataforma GINA se evidencia el monitoreo y seguimiento realizado a los riesgos de gestión y seguridad digital.
Por otra parte, se informa que el pasado 26 de abril se actualizó la Guía para la gestión del riesgo y las oportunidades D102PR03G01 a la versión 01.
Por último, dentro del módulo de riesgos de la plataforma GINA, se realizó un ajuste mediante el cual los responsables de los riesgos tienen la opción de reportar riesgos materializados, en este sentido, a partir del próximo mes de agosto y una vez se lleve a cabo la respectiva capacitación de riesgos, será posible realizar el debido reporte directamente desde la plataforma.
</t>
    </r>
    <r>
      <rPr>
        <b/>
        <sz val="11"/>
        <rFont val="Arial Narrow"/>
        <family val="2"/>
      </rPr>
      <t>5. Optimizar trámites, procesos y procedimientos - 2do Trimestre 2022:</t>
    </r>
    <r>
      <rPr>
        <sz val="11"/>
        <rFont val="Arial Narrow"/>
        <family val="2"/>
      </rPr>
      <t xml:space="preserve"> Se realiza con el área técnica la revisión y actualización del Procedimiento Elaboración y trámite de adendas de condiciones de mecanismos de operación, el cual se publica en GINA el 29 de Julio, en el enlace:
https://gina.minciencias.gov.co/gina/doc/searchers?soa=3&amp;mdl=doc&amp;_sveVrs=962420211207&amp;&amp;link=1&amp;isViewSavedSearch=true&amp;_start=true&amp;__ssid=16885&amp;float=t&amp;&amp;redirectToSearch=1&amp;clazz=0#
Se desarrollan durante el II trimestre de 2022 ocho mesas de trabajo con la OTSI, la DGC y la OAPII para revisar la autoevaluación de los requisitos de la NTCPE y documentar el flujo de trabajo. Estas mesas de trabajo permitieron actualizar el plan de trabajo, con su respectiva identificación de procesos y áreas responsables. El documento fue enviado por correo electrónico para revisión por parte de los responsables y se programó una mesa de trabajo conjunta para el viernes 15 de julio, donde se concertarán los entregables por área responsable.
Se revisan y se envían comentarios para ajustes de los siguientes documentos:
1- Ficha metodológica
2- Plan General
3- Documento metodológico
Se elabora, revisa y ajusta la Guía de Difusión.
Todos los soportes de avances frente a esta actividad se encuentran disponibles en la Unidad compartida Drive:
https://drive.google.com/drive/u/0/folders/1wXgbjCz8LVbE6FV0SU8YA8QNYaerw5ck
La actualización del manual de contratación A206M01 - V01 se encuentra cargado en la plataforma GINA desde el 01 de julio de 2022
El procedimiento de contratación directa de prestación de servicios profesionales y apoyo a la gestión A206PR05, se actualizó a la nueva versión 02, el pasado 30 de diciembre de 2021, el cual no se alcanzo a incluir en el reporte de la vigencia 2021, toda vez que la actualización se realizo más allá del tiempo inicialmente establecido
De acuerdo con las capacitaciones recibidas en el I trimestre, se realiza en el ambiente de pruebas la configuración del módulo de riesgos, para permitir el reporte de los riesgos materializados por parte de las áreas responsables.
Se realiza la configuración del monitoreo de riesgos en el ambiente de producción, para permitir que los responsables del proceso puedan reportar los riesgos materializados.
De igual forma, se revisa el formato de seguimiento a los riesgos de corrupción y se optimiza su contenido, haciendo más claro, eficiente y amigable el reporte. Dicho reporte se realiza como insumo para el seguimiento al PACC del I cuatrimestre. El formato actualizado se encuentra disponible en GINA:
Seguimiento al mapa de riesgos de corrupción D102PR03F02
https://gina.minciencias.gov.co/gina/doc/searchers?soa=3&amp;mdl=doc&amp;_sveVrs=962420211207&amp;&amp;mis=doc-E-8#
De acuerdo con las capacitaciones recibida por el Equipo Calidad sobre el módulo de gestión de documentos, se revisa el Procedimiento de Control de la Información Documentada frente al flujo de aprobación de documentos en GINA. Se determinan observaciones y oportunidades de mejoramiento para revisar conjuntamente con el Equipo Calidad y el proveedor, con el objetivo de poder viabilizar y ajustar el módulo. Se programa mesa de trabajo para realizar en el ambiente de pruebas el ajuste al flujo de información en el mes de julio.
Se realiza una mesa de trabajo para revisar y depurar el contenido del Manual de Servicio al Ciudadano, que permita crear los procedimientos de evaluación de la satisfacción y PQRSD sin duplicar contenidos. El Equipo Calidad recomienda emplear la técnica de referenciación para disminuir y optimizar los contenidos de los documentos del proceso Trámites y Servicios. El Manual el enviado con comentarios y recomendaciones a la responsable del proceso para su revisión y ajuste. Pendiente hacer el ajuste, revisión y aprobación del Manual.
Se revisa y aprueba el nuevo formato de evaluación de la satisfacción. Se desarrollan tres mesas de trabajo para elaborar el Procedimiento Evaluación de la satisfacción, el cual se encuentra en fase de revisión y ajuste.
El formato aprobado se puede consultar en GINA:
Encuesta de Satisfacción del Servicio Prestado E202M01F05.
https://gina.minciencias.gov.co/gina/doc/searchers?soa=3&amp;mdl=doc&amp;_sveVrs=962420211207&amp;&amp;mis=doc-E-8#
</t>
    </r>
    <r>
      <rPr>
        <b/>
        <sz val="11"/>
        <rFont val="Arial Narrow"/>
        <family val="2"/>
      </rPr>
      <t xml:space="preserve">6. Contribuir a un Minciencias más transparente - OAP - Pacto por un Direccionamiento Estratégico que genere valor público - 2do Trim 2022:  </t>
    </r>
    <r>
      <rPr>
        <sz val="11"/>
        <rFont val="Arial Narrow"/>
        <family val="2"/>
      </rPr>
      <t>Con corte a segundo trimestre de 2022, se evidencia un cumplimiento del 100% de los requisitos asignados a la Oficina Asesora de Planeación e Innovación Institucional en el componente del índice de Transparencia de Entidades Públicas (ITEP), con 107 requisitos cumplidos de 107 asignados al programa “Pacto por un Direccionamiento Estratégico que genere valor público”.
En el trimestre se realiza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Nro. 2 de la Resolución 1519 de 2020, así como a los contenidos de la matriz del Índice de Transparencia y Acceso a la Información Pública – ITA, de conformidad con los lineamientos emitidos por la Procuraduría.
Así mismo la Oficina Asesora de Planeación e Innovación Institucional promueve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Conclusiones:
El resultado obtenido permite mantener el cumplimiento de la meta planificada para el segundo trimestre de 2022, siendo necesario garantizar el seguimiento periódico a las acciones que garantizan el cumplimiento de los requisitos asignados a la Oficina Asesora de Planeación e Innovación Institucional en el componente del índice de Transparencia de Entidades Públicas (ITEP), así como de los establecidos en el anexo técnico Nro. 2 de la Resolución 1519 de 2020.</t>
    </r>
    <r>
      <rPr>
        <b/>
        <sz val="11"/>
        <rFont val="Arial Narrow"/>
        <family val="2"/>
      </rPr>
      <t xml:space="preserve">
7. Contribuir a un Minciencias más moderno - OAP - Pacto por un Direccionamiento Estratégico que genere valor público - 2do Trim 2022:</t>
    </r>
    <r>
      <rPr>
        <sz val="11"/>
        <rFont val="Arial Narrow"/>
        <family val="2"/>
      </rPr>
      <t xml:space="preserve"> Durante el segundo trimestre de la vigencia 2022, las acciones desarrolladas encaminadas a garantizar el cumplimiento de los requisitos de la Política Gobierno Digital a cargo de la Oficina Asesora de Planeación e Innovación Institucional, alcanzó un nivel de cumplimiento del 89%, toda vez que de los (19) requisitos programados, (17) requisitos cumplen los criterios y (2) requisitos no cumplen los criterios.
Para el segundo semestre de la vigencia 2022 se adelantaran acciones encaminadas en cumplir los dos requisitos pendientes por implementar:
La automatización o mejora de los procesos que le permita a la entidad reducir costos operacionales.
La entidad utilice técnicas de analítica de datos para soportar la toma de decisiones basado en (analítica prescriptiva)</t>
    </r>
    <r>
      <rPr>
        <b/>
        <sz val="11"/>
        <rFont val="Arial Narrow"/>
        <family val="2"/>
      </rPr>
      <t xml:space="preserve">
8. Gestión del Conocimiento y la Innovación Pública 1er Semestre: 1. Con base en el instrumento de autodignóstico de la Política de Gestión del Conocimiento y la Innovación, se realiza el autodiagnóstico de esta política, empleando para tal fin el instrumento dispuesto por la Función Pública. La autoevaluación es publicada en la sección de transparencia y acceso a la información pública del Ministerio: 
https://minciencias.gov.co/quienes_somos/planeacion_y_gestion/gestion-del-conocimiento-y-la-innovacion-publica
2. Con base en el autodiagnóstico se elabora el Plan de trabajo para la implementación de la Política de Gestión del Conocimiento y la Innovación, empleando para tal fin el instrumento de la Función Pública. Dicho  en la sección de transparencia y acceso a la información pública del Ministerio: 
https://minciencias.gov.co/quienes_somos/planeacion_y_gestion/gestion-del-conocimiento-y-la-innovacion-publica.
3. Se somete a aprobación del Comité de Gestión y Desempeño el   Plan de trabajo para la implementación de la Política de Gestión del Conocimiento y la Innovación, aprobándose por unanimidad. Se adjunta como soporte ela presentación que se llevó ante el Comité, y el  Acta con el visto bueno, cuuas firmas se encuentra en trámite de revisión y aprobación. 
9.1 Análisis y difusión de estadísticas nacionales de CTeI - 2do trimestre Fortalecimiento de los análisis y difusión de datos y estadísticas de CTeI:</t>
    </r>
    <r>
      <rPr>
        <sz val="11"/>
        <rFont val="Arial Narrow"/>
        <family val="2"/>
      </rPr>
      <t xml:space="preserve"> Se anexa el informe con el detalle de las actividades relacionadas con los tableros que se publican en el portal La Ciencia en Cifras entre las cuales se destacan la actualización de los tableros de los Proyectos de I+D+i financiados por Minciencias y aliados, se publicaron los resultados de Publindex 2021 y 2022, se actualizaron los tableros relacionados con los recursos del FFCJ y se está adelantando la revisión de cifras para la publicación de los resultados de 2021 para grupos e investigadores reconocidos. Adicionalmente se anexan los resultados de la última encuesta realizada a los usuarios del portal y se anexa el informe de análisis de los resultados.
</t>
    </r>
    <r>
      <rPr>
        <b/>
        <sz val="11"/>
        <rFont val="Arial Narrow"/>
        <family val="2"/>
      </rPr>
      <t xml:space="preserve">Implementación de Requisitos de Calidad Estadística en la operación de Grupos de Investigación e Investigadores Reconocidos - 2doTrimestre: </t>
    </r>
    <r>
      <rPr>
        <sz val="11"/>
        <rFont val="Arial Narrow"/>
        <family val="2"/>
      </rPr>
      <t xml:space="preserve">1. Se desarrollan durante el II trimestre de 2022 ocho mesas de trabajo con la OTSI, la DGC y la OAPII para revisar la autoevaluación de los requisitos de la NTCPE y documentar el flujo de trabajo. Estas mesas de trabajo permitieron actualizar la autoevaluación de la NTCPE 1000:2020, documento que fue enviado por correo electrónico para revisión. 
2.  Con base en las mesas de trabajo, se elabora el plan  de trabajo con la identificación de las actividades a desarrollar y asignación de responsables por área y proceso. El documento es enviado para revisión. 
3. Se elabora el documento preliminar de Listado Maestro de Documentos /entregables, resultado de las mesas de trabajo y de la aplicación de la autoevaluación de la NTCPE 1000:2020. El documento es enviado para revisión y se programa mesa de trabajo para el viernes 15 de julio. Se elabora en seis mesas de trabajo el documento Flujo de Trabajo del Proceso Estadistico, el cual describe las actividades por fase. Se envían observaciones al documento metodológico, para ajuste por parte del área técnica. Pendiente recibir las versiones finales del Plan General, Documento y Ficha metodológica por parte del área técnica. 
4. Se identifican los indicadores de Calidad en mesa de trabajo desarrollada con la OAPII y el área técnica: 
1. Riesgos materializados relacionados con la OE
2. Salidas no conformes (errores detectados en la OE)
3. Satisfacción
4. PQRSD relacionados con la OE
5. Número de consultas realizadas.
Se revisa la matriz de riesgos del Proceso de Planeación y Gestión del Conocimiento y se identifican los riesgos de los procesos. Pendiente actualizar la matriz de riesgos y crear los indicadores en GINA.
Aunque se observa rezago en las acciones adelantadas, no se determina necesario documentar acción correctiva, dado que este rezago se debe principalmente a las debilidades de la entidad en la identificación de los requisitos de la NTCPE 1000:2020, situación que se viene resolviendo con las mesas de trabajo conjuntas, la autoevaluación de cada requisito y la concertación del plan de trabajo con sus respectivos entregables. Se tiene previsto adelantar las actividades y documentación faltante en el III trimestre del año, con el objetivo de poder alistar los requisitos para la auditoría. 
</t>
    </r>
    <r>
      <rPr>
        <b/>
        <sz val="11"/>
        <rFont val="Arial Narrow"/>
        <family val="2"/>
      </rPr>
      <t>9.2 Análisis y difusión de estadísticas nacionales de CTeI - 2do trimestre Recolección, Normalización, y Consolidación de datos:</t>
    </r>
    <r>
      <rPr>
        <sz val="11"/>
        <rFont val="Arial Narrow"/>
        <family val="2"/>
      </rPr>
      <t xml:space="preserve"> Se realiza la actualización de las bases de datos de acuerdo a las revisiones realizadas en cuanto a calidad y completitud de la información, en conjunto con las áreas técnicas. Link https://drive.google.com/drive/folders/1sImy2MtftUMbj8yEX0nX6msQNYtCGE33?usp=sharing</t>
    </r>
  </si>
  <si>
    <t>Los análisis realizados en cada una de las iniciativas planeadas, resaltan la gestión realizada desde la Oficina de Tecnologías y Sistemas de Información. Gracias a ese esfuerzo, los indicadores asociados cumplen con lo establecido para el segundo trimestre del año 2022. Basado en lo anterior, no se determinan observaciones o recomendaciones en el avance cualitativo y cuantitativo.</t>
  </si>
  <si>
    <r>
      <rPr>
        <b/>
        <sz val="11"/>
        <rFont val="Arial Narrow"/>
        <family val="2"/>
      </rPr>
      <t xml:space="preserve">1.2 Arquitectura de TI - 2do. Trimestre: </t>
    </r>
    <r>
      <rPr>
        <sz val="11"/>
        <rFont val="Arial Narrow"/>
        <family val="2"/>
      </rPr>
      <t xml:space="preserve">El reporte presenta los avances alcanzados para el trimestre en cada una de las tareas que se relacionan con elementos que estructuran las TI en el Ministerio. Las tareas para evidenciar avances son:
Informe de avance en el PETI y plan transformación digital de la iniciativa - 2do. trimestre 2022
Informe de avance en lineamientos adoptado del habilitador arquitectura - 2do. trimestre 2022
Formato de soporte al indicador programático - requisitos priorizados arquitectura - 2do. trimestre 2022
Los avances a reportados se sustentan bajo la generación de evidencias documentales que dan soporte al cumplimiento de cada una de las tareas del plan Gobierno y Gestión de TIC para la CTeI.
Informe de avance en el PETI y plan transformación digital de la iniciativa - 2do. trimestre 2022
Reporte con el registro de avance y cumplimiento de los proyectos que conforman la iniciativa de Arquitectura de TI.
Implementación del modelo de Gobierno de TI para MinCiencias desde el marco de trabajo COBIT.
Adopción del Marco de Referencia Arquitectura Empresarial.
Seguimiento a los planes de mejora derivados de las auditorías realizadas.
Implementación Política de Uso Eficiente del Papel
Informe de avance en lineamientos adoptado del habilitador arquitectura - 2do. trimestre 2022
Reporte con el registro de avance y cumplimiento del conjunto de lineamientos que conforman los tres (3) modelos del Marco de Arquitectura empresarial v.2.0, el cual evidencia los avances alcanzados a nivel de la adopción e implementación del Marco de Referencia de la Arquitectura Empresarial-MRAE.
Formato de soporte al indicador programático - requisitos priorizados arquitectura - 2do. trimestre 2022
Este reporte consolida la proyección del estado de fortalecimiento del programa estratégico y los procesos vinculados, soportado en las actividades que se coordinan y lideran en el Ministerio a través de la OTSI y que tienen relación con la adopción, mantenimiento y madurez de la política de gobierno digital, bajo el enfoque de aplicación de las directrices, lineamientos, artefactos y guías que conforman el habilitador de Arquitectura Empresarial.
Gestión del riesgo
R75-2022 Posibilidad de afectación de reputación Institucional, debido a Incumplimiento en las políticas de TI y seguridad y privacidad de la información 
Acciones:
Entre las acciones desarrolladas por la Oficina de Tecnologías y Sistemas de Información durante el segundo trimestre de 2022 para gestionar el riesgo R75, se pueden relacionar:
Seguimiento a la implementación de la política y estándares de TI, específicamente en las políticas asociadas a seguridad de la información y continuidad del negocio.
Socialización de la política y estándares de TI dirigida a la Comunidad Minciencias
Medición del nivel de entendimiento de la política y estándares de TI, y el nivel de satisfacción de los usuarios con la sesión de socialización de la política y estándares de TI.
Se llevan a cabo mesas de trabajo para revisar las buenas prácticas recomendadas para la asegurar la optimización en gestión del riesgo de TI de acuerdo con el marco de trabajo COBIT, se revisa la guía para la administración del riesgo del Ministerio, lo anterior para validar la alineación entre estos documentos.  También se lleva a cabo una mesa de trabajo con la Líder de Calidad de la Oficina Asesora de Planeación e Innovación Institucional, Ing. Gloria Pereira, con el fin de socializar la actividad planeada por la OTSI para la gestión del riesgo de TI y se recibe la recomendación por parte de la OAPII de incluir un capítulo para la gestión del riesgo de TI en la guía institucional.  Al respecto se inicia la revisión de información para la construcción del capítulo. </t>
    </r>
    <r>
      <rPr>
        <b/>
        <sz val="11"/>
        <rFont val="Arial Narrow"/>
        <family val="2"/>
      </rPr>
      <t xml:space="preserve">
2.2 Gestión de Seguridad y Privacidad de la Información - 2do. Trimestre:</t>
    </r>
    <r>
      <rPr>
        <sz val="11"/>
        <rFont val="Arial Narrow"/>
        <family val="2"/>
      </rPr>
      <t xml:space="preserve"> Con corte a segundo trimestre de 2022, se registra un avance del 45% en el mantenimiento y monitoreo al MSPI de una meta acumulada planeada de 50%.
Este avance del 45%, se mide a través del plan de seguridad y privacidad de la información que tiene como objetivo la planeación del tiempo, recursos y presupuesto de las actividades a desarrollar relacionadas con el MSPI. La metodología para calcular el porcentaje de avance en la implementación del MSPI acumulado en la vigencia, realiza la medición a través de cada actividad definida en el plan de seguridad y privacidad de la información, a la cual se le asigna un peso de acuerdo con el seguimiento, evaluación y análisis del MSPI. Cada actividad tiene una justificación del peso asignado, formulando un indicador que permite medir el avance de la actividad y finalmente calcular el porcentaje de cumplimiento por cada actividad.
El 5% no cumplido, corresponde a las dificultades presentadas, de las cuales se establecerán para el siguiente trimestre acciones de mejora para el cumplimiento de lo planeado.
Logros
Se realiza seguimiento Trimestral a  los cuatro (4) riesgos identificados de seguridad digital para el Ministerio
Se planifica, ejecuta y gestiona  el análisis de vulnerabilidades a los componentes de plataforma tecnológica y aplicativos web que soporta el Sistema a través las pruebas de vulnerabilidades utilizando la solución de Tenable SC y Tenable IO, generando planes de remediaciones, permitiendo prevenir de forma proactiva amenazas informáticas
Se divulgan piezas de comunicación en seguridad de la información alineado con la política de seguridad de la información:
           - Fraude en correo electrónico
           - Buenas prácticas en seguridad de la información
Se realiza taller de sensibilización en  seguridad funcional workspace.
Se realiza seguimiento al PETI y  Plan de Transformación Digital, de los siguientes proyectos:
- Plan de Continuidad del negocio (BCP) y Plan de recuperación de desastres (DRP) para el proceso de gestión de tecnologías y sistemas de información
- Mantenimiento y monitoreo del Modelo de seguridad y privacidad de la información
Dificultades presentadas
Se ajusta el alcance de la contratación prevista para el año 2021 con el objeto de contratar una solución en la nube como contingencia de las soluciones misionales de TI y adquirir una solución que permita realizar de manera sistemática los planes de contingencia del Ministerio de Ciencia, Tecnología e Innovación por falta de recursos.
Incumplimiento a los espacios planeados para el desarrollo de mesas de trabajo para la actualización de los diferentes instrumentos de seguridad de la información, debido a los diferentes compromisos o actividades diarias designadas
No se han asignado recursos para la Certificación ISO 27001 - Sistema de Gestión de Seguridad de la Información, lo que puede dificultar el cumplimiento del 100% de la actividad.
Es necesario contar con un presupuesto adecuado para implementar un plan de Continuidad del Negocio para TI, debido a Impacta directamente a la ejecución del proyecto y  las actividades se desarrollaran son por el recurso humano de la Oficina de Tecnologías de Información 
Por tal razón las actividades a realizar se formularan en planes de trabajo para el siguiente trimestre, con el fin de dar cumplimiento a las actividades planeadas 
Riesgos Asociados
Las acciones reportadas en el periodo dan cuenta y tienen relación directa con la gestión de los riesgos de seguridad de información identificados y se  encuentran disponibles en https://minciencias.gov.co/quienes_somos/planeacion_y_gestion/tratamiento
R68-2022 Posibilidad  de acceso indebido o mal intencionado a las plataformas tecnológicas del Ministerio, generando perdida o alteración de información, debido a las vulnerabilidades  de las plataformas tecnológicas del Ministerio
Acciones 
*Se realizan mesas de trabajo con el equipo de infraestructura   de la Oficina de Tecnologías y Sistemas de Información, con el fin de revisar los activos de información de TI, para determinar si el activo continúa o no siendo parte del inventario, en la revisión se determinó que algunos activos se deben reclasificar debido a que no se consideran como críticos, por tal razón se planea para el siguiente trimestre continuar con la actualización y depuración de la matriz de inventarios de activos de tecnologías de información (código D103M02F01), a través de mesas de trabajo con los procesos  responsables de la actualización.
* Se renuevan las licencias de la herramienta tecnológica Tenable Security Center Continuos View y Tenable Web Application, la cual es un apoyo para  fortalecer la implementación del Modelo de Seguridad y Privacidad de la Información - MSPI
* Se realizan análisis de vulnerabilidades a los componentes de plataforma tecnológica y aplicativos web que soporta el Sistema a través las pruebas de vulnerabilidades utilizando la solución de Tenable SC y Tenable IO y con base en la vulnerabilidades detectadas, se construye el plan de remediaciones y posteriormente fue enviado a los responsables, con el fin de que sean remediadas en el menor tiempo posible. Se planea para el siguiente trimestre realizar seguimiento al plan de remediaciones. 
* Se realiza taller de sensibilización en  seguridad funcional workspace, en las capacitaciones que vienen efectuando por parte del equipo de infraestructura tecnológica de la Oficina de Tecnologías y Sistemas de Información en Google Workspace nivel intermedio. Se realizan comunicaciones en seguridad de la información sobre fraude por medio del correo electrónico  y buenas prácticas en seguridad de la información.
R69-2022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
Acciones
*Se realizan  mesas de trabajo con el equipo de infraestructura  de la Oficina de Tecnologías y Sistemas de Información, en la cual se establecieron fechas para el seguimiento a cada uno de los controles establecidos em la norma ISO 27001 Anexo A.
*Se realizan mesas de trabajo con los responsables de copias de respaldo, con el fin de documentar cada una de las actividades, para posteriormente publicarlo en el sistema de calidad GINA, lo cual se planea para el siguiente trimestre de la vigencia 
R70-2022 Posibilidad  de Daño en la  Información o Data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Acciones:
* Se realiza mesa de trabajo con los equipos de infraestructura y sistemas de información de la Oficina de Tecnologías y Sistemas de Información, en la cual se definen fechas para el seguimiento a cada uno de los 114 controles establecidos en la norma ISO 27001 Anexo A.
* Se genera la guía para el respaldo de la información, con el fin de proteger la información contra la perdida de datos. Queda pendiente la normalización del documento en el sistema de gestión de calidad - GINA, lo cual se planea para el siguiente trimestre de la vigencia
* Se planea para el siguiente trimestre de la vigencia generar una matriz de responsabilidad cruzada, permitiendo identificar roles y responsabilidades de la Oficina de Tecnologías y Sistemas de Información  
R74-2022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Acciones 
* Se realiza mesa de trabajo con los equipos de infraestructura y sistemas de información de la Oficina de Tecnologías y Sistemas de Información, en la cual se definen fechas para el seguimiento a cada uno de los 114 controles establecidos en la norma ISO 27001 Anexo A.
* Con respecto a la implementación de un plan de recuperación de desastres, no se han asignado recursos para la implementación del plan aplicable al proceso de gestión de tecnologías y sistemas de información.
R75-2022 Posibilidad de afectación de reputación Institucional, debido a Incumplimiento en las políticas de TI y seguridad y privacidad  de la información
Acciones
Al realizar seguimiento a las políticas de seguridad de la información se evidencia que los contratistas o terceros del Ministerio no realizan la entrega de los activos bajo su responsabilidad de acuerdo con el formato de Entrega de Bienes por finalización de contrato A203PR01F04 (el formato en mención solo aplica para contratistas), lo cual repercute en un riesgo para la seguridad de la información de la entidad y en la continuidad de la atención a requerimientos de los grupos de valor que llegan por el Sistema Orfeo, incumpliendo los tiempos establecidos por Ley 2207-2022 para la respuesta oportuna a peticiones, por tal razón se reporta como incidente de seguridad de la información, el cual se gestiona y se generan las siguientes acciones:
- Se notifica la materialización del riesgo posibles acciones a ejecutar, con el propósito de escalar el tema para toma de decisiones
- Se genera acción correctiva
Para el siguiente trimestre de la vigencia queda pendiente, realizar seguimiento a las acciones establecidas y terminar de documentar el incidente en el formato D103PR03F01 Informe incidente de seguridad e la información de acuerdo con el resultado de las acciones.
</t>
    </r>
    <r>
      <rPr>
        <b/>
        <sz val="11"/>
        <rFont val="Arial Narrow"/>
        <family val="2"/>
      </rPr>
      <t>3.2 Infraestructura digital - 2do. Trimestre:</t>
    </r>
    <r>
      <rPr>
        <sz val="11"/>
        <rFont val="Arial Narrow"/>
        <family val="2"/>
      </rPr>
      <t xml:space="preserve"> A continuación, se relaciona los documentos para reportar el avance de la iniciativa de Infraestructura Digital para el segundo trimestre de 2021:
1. Informe de Avance PETI, en el que se relacionan las actividades realizadas en los tres proyectos de la iniciativa, con sus avances, logros, dificultades, entregables, relación con los principios del Plan de Transformación Digital y presupuesto en los casos que aplica.
2. El formato del Indicador Programático donde se evidencia los pesos dados a cada una de las actividades de los tres (3) proyectos del PETI y su relación con el Plan de Transformación Digital con sus respectivos entregables. 
3. Matriz de seguimiento a la ejecución de recursos de la iniciativa infraestructura digital – 2do. trimestre 2021
Logros generales de la iniciativa obtenidos durante el trimestre:
Publicación de proceso de Subasta Inversa SASI-005-2022 
Publicación de proceso de Licitación Pública 001-2022 
Ejecución contrato de backup en la nube  
Se da respuesta a 103 observaciones técnicas allegadas en el proceso de Licitación Pública 001-2022. 
Se da respuesta a 43 observaciones técnicas allegadas en el proceso de Subasta Inversa SASI-005-2022 
Publicación en SECOP del proceso de red inalámbrica SASI-006 
Adjudicación proceso RFID contrato 385-2022 
Adjudicación contrato del Licenciamiento de la plataforma de Google Workspace – OC 90808 
Adjudicación del proceso de backup en la nube – Barracuda con numero de contrato 381-2022 (GROWDATA) 
Adjudicación del proceso de RFID con el número de contrato 385-2022 (DOSSIER) 
Publicación y adjudicación proceso de Renovación de soporte a la suite de CA - 387 -2022 
Publicación y adjudicación proceso de adquisición de equipos portátiles - 91126-2022  y 91163-2022 
Se adjudica el proceso de RENOVACIÓN DE GOOGLE con el número de contrato 90808 – 2022 al proveedor XERTICA COLOMBIA SAS 
Se adjudica el proceso de “Renovación y adquisición de licenciamiento Microsoft y servicios especializados” con el número de contrato 90499 – 2022 al proveedor CONTROLES EMPRESARIALES SAS 
Se garantiza el correcto funcionamiento de la plataforma tecnológica y las herramientas necesarias, con el fin de contribuir en el cumplimiento de los objetivos estratégicos, mediante el uso de las tecnologías y sistemas de información y comunicaciones. 
Entre las mayores dificultades encontradas durante el trimestre se tiene:
La actualización del nuevo Acuerdo Marco de Precios de computadores generó demoras en la apropiación del mismo, por lo tanto, no fue posible abrir el proceso en la fecha acordada.  
La construcción de las fichas técnicas para los diferentes procesos a cargo del equipo de infraestructura ha sido un poco compleja de construir teniendo en cuenta que algunos procesos son adquisiciones de tecnología (nueva) y que se está buscando la pluralidad de oferentes (diferentes fabricantes).  
Los procesos no cuentan con el presupuesto necesario, lo que implica, reprocesos en las cotizaciones y simuladores. 
En el proceso de licitación del firewall se presentaron algunas cotizaciones para el estudio del mercado con ítems que no eran comparables, porque no se enmarcaban dentro del valor promedio. 
En el proceso de renovación de la herramienta de trabajo colaborativa Google Workspace, se hizo nueva orden de compra debido al cambio de la razón social de la empresa adjudicataria. 
En el proceso de contratación se ha presentado demoras en la publicación de las respuestas a las observaciones técnicas, debido a que se debe surtir los trámites pertinentes en las diferentes áreas de la entidad. 
En el proceso de RFID se presentó una suspensión debido a que se solicitaron los códigos UNSPSC equivocados en el estudio previo, cuando se cruzaron con los publicados en el PAA para la vigencia 2022. 
Se presentaron múltiples observaciones extemporáneas en el proceso de CA argumentando la inexperiencia de unos de los oferentes, lo cual, tuvo como consecuencia demoras en el avance del proceso. 
</t>
    </r>
    <r>
      <rPr>
        <b/>
        <sz val="11"/>
        <rFont val="Arial Narrow"/>
        <family val="2"/>
      </rPr>
      <t>4.2 Sistemas de Información, Datos y Servicios Digitales - 2do. Trimestre:</t>
    </r>
    <r>
      <rPr>
        <sz val="11"/>
        <rFont val="Arial Narrow"/>
        <family val="2"/>
      </rPr>
      <t xml:space="preserve"> Se presenta el informe de ejecución durante el segundo trimestre 2022 para cada uno de los proyectos que integran la Iniciativa "Sistemas de Información, Datos y Servicios Digitales."
En el documento de reporte de avance, se presentan las principales actividades realizadas, avances, logros, entregables y dificultades. A continuación, se presenta una síntesis de los principales avances:
Con respecto a la Plataforma SIGP, se están implementando los criterios de accesibilidad de la WCAG, en cumplimiento de la resolución 1519 de 2020. Se realizan ajustes y se generan nuevas funcionalidades en el formulario de proyectos y/o programas y aplicativo de Gestión de Proyectos SIGP, para la puesta en operación de todas las convocatorias publicadas durante el segundo trimestre.
En la plataforma ScienTI se da solución a todas las solicitudes de los Ciudadanos relacionadas con la convocatoria de medición de grupos e investigadores, así como la convocatoria de formación de alto nivel para Servidores públicos del Departamento del Atlántico, se realiza la definición del alcance, solicitud para el inicio del desarrollo y varias sesiones de pruebas funcionales para el formulario de la convocatoria de Estancias con propósito empresarial, de generan y entregan reportes de participación y en general se brinda respuesta oportuna a todas las peticiones recibidas, igualmente se despliega y presenta al ciudadano las siguientes soluciones:.
- Formación de Alto Nivel para docentes del departamento de Cundinamarca  
- Jóvenes innovadores para la reactivación económica  
- Doctorados Nacionales para profesores de IES   
- Formación de Alto Nivel para servidores Públicos del departamento del Atlántico  
- Programa de Becas de Excelencia  
- Formación de Capital Humano de Alto Nivel para las Regiones
Al respecto de las aplicaciones colaborativas del Ministerio, se resaltan los siguientes resultados:
Cierre del formulario de postulación para ser miembro del Consejo Científico Nacional CCN y se entregan resultados para ser evaluados al área funcional encargada de este proceso con un total de 428 formularios completos de los cuales 296 pertenecen al perfil 1, 62 al perfil 2 y 70 al perfil 3.
Creación del formulario para el  Centro Latinoamericano de Biotecnología – CABBIO que promueve la interacción e integración entre los centros científicos, de desarrollo tecnológico, de innovación y el sector productivo en el ámbito de la biotecnología. Dentro de sus políticas de cooperación, La oferta está conformada por 8 cursos virtuales y 14 presenciales, a realizar en Argentina, Brasil o Uruguay.
Se realiza revisión de servidores y páginas web del ministerio que están teniendo seguimiento por parte de la plataforma PRTG, para así incluir los que estén por fuera. 
En el marco del proyecto para la gestión y calidad de los datos institucionales, se presentan los siguientes avances:
Construcción y entrega de un tablero de control de datos para el Consejo Científico Nacional – CCN que facilita, simplifica y transforma la manera como se entregan los datos para su respectivo seguimiento en línea del proceso.
Construcción y entrega de un tablero de control de datos para el Consejo Nacional de Política Pública CONACTI, en cumplimiento del decreto 1666 del 06 de diciembre de 2021, que facilita, simplifica y transforma la manera como se entregan los datos para su respectivo seguimiento en línea del proceso.
Socialización con el equipo de trabajo del despacho la primera versión del dashboard para seguimiento de convocatorias del sistema SIGP, propiciando un entorno de transformación en la manera como se recolectan los datos, identificando problemáticas y acciones orientadas a la consecución de un producto de consulta depurado y en línea.
Se desarrollan los tableros de reporting para el correcto seguimiento de “Héroes ondas”.
Se inicia con el desarrollo del plan para la apertura, mejora y uso de datos abiertos para MinCiencias.
Se realiza la puesta en producción del tablero beneficios tributarios.
Se realiza análisis de la estructura de datos para el aplicativo “Inveracti” para encontrar soluciones que puedan mejorar el performance de la misma.
Creación de tablero “Consulta doctores” en Tableau
Se realiza revisión y correcciones del documento de justificación para la nueva plataforma HÉROES ONDAS.
Creación de extractos desde la herramienta de Tableau desktop, que permitan el uso de los datos provenientes de Beneficios tributarios para poder crear visualizaciones en la misma herramienta. Así, poder garantizar al usuario funcionales menores tiempos de acceso a la información.
En el proyecto de Red Colombiana de Información Científica se hace entrega del documento borrador Política: Resumen Ejecutivo, Abstract, Introducción, Justificación, Plan de Acción, Glosario, Referencia Bibliográficas por parte de la Universidad Distrital Francisco José de Caldas en el marco del convenio de cooperación no. cdp2671 – 2021 ref: proyecto 720-2019 mentalidad COLCIENCIAS, para su respectiva revisión y observaciones por parte del equipo de Minciencias, se da inicio con la sistematización de los aportes de la consulta pública para el ajuste de documento final de la Política Pública Ciencia Abierta. Así mismo, se generan las respectivas cosechas en el repositorio institucional, se encuentra en proceso la convocatoria por parte de la OEI para contratar el desarrollo del curso de fortalecimiento en gestión y recuperación de la producción científica, desde la gestión de la Red se está realizando la validación de contenidos de cursos de Acceso Abierto contenidos en el Moodle del Ministerio, así como se informa que se encuentra en proceso la convocatoria por parte de la OEI para contratar el desarrollo de los cursos de fortalecimiento en Datos de Investigación.
Durante el trimestre se adelantan las siguientes acciones para mitigar el riesgo 22 - Capacidad en la interoperabilidad de los sistemas de información:
Se coordinan y acompañan las actividades para viabilizar el envío de información actualizada con corte a 2022 al DANE del indicador de Bioproductos a través del estándar SDMX.
Se realizan la carga de los datos del indicador de Bioproductos en la base de datos para viabilizar su envío al DANE.
Se revisa y remiten observaciones para finalizar el proceso de carga de datos resultantes del proceso de indexación y homologación de revistas.
Se revisa y emiten indicaciones para el avance en la depuración y normalización del flujo de datos de convocatorias en el sistema SIGP para habilitar la publicación de tableros de información con calidad.
Se revisa y diligencia la encuesta de Autodiagnóstico recibida por parte de MinTIC, para el avance en la iniciativa de implementación de servicios de interoperabilidad con otras entidades públicas.
Mediante estos avances, se fortalecen los mecanismos de interoperabilidad entre los sistemas de información, mejorando la eficiencia en la prestación de servicios a los ciudadanos, a partir de la inclusión de nuevas capacidades tecnológicas para intercambiar información y conocimiento
</t>
    </r>
    <r>
      <rPr>
        <b/>
        <sz val="11"/>
        <rFont val="Arial Narrow"/>
        <family val="2"/>
      </rPr>
      <t>5.2 Contribuir a un Minciencias más transparente - 2do. Trimestre:</t>
    </r>
    <r>
      <rPr>
        <sz val="11"/>
        <rFont val="Arial Narrow"/>
        <family val="2"/>
      </rPr>
      <t xml:space="preserve"> Con corte al segundo trimestre de 2022, se realizaron actividades en la iniciativa Contribuir a un Minciencias más transparente, descritas a continuación:
La plataforma RedCol cuenta con una batería de métricas de usabilidad, reportando un comportamiento para el segundo trimestre 2022 de la siguiente manera:
- Comportamiento de visitas: 27.378
Usuario por género: 61,63% son mujeres y el 38,37% hombres
Usuario por edad: Los usuarios entre las edades de 18 a 24 años son quienes más hacen uso de la plataforma con un porcentaje de 26,19 %, usuarios de edades entre 25 a 34 años con un porcentaje de 24,49 %, seguido de los usuarios de edades 35 a 44 años con un porcentaje de 19,32%.
Ingresos de usuarios por país: Colombia cuenta con el mayor ingreso con el 71,48%, seguida de México de 6.74%, Perú con 4.93% y 1.98% de España, entre otros.
Logros:
Datos Abiertos:
Actualización de los conjuntos de datos abiertos, necesario para dar cumplimiento a los criterios de calidad de datos y cumplimiento de los lineamientos a cargo de la OTSI para la medición del indicador “Cumplimiento de los requisitos priorizados de transparencia” y los exigidos para la publicación en el portal datos.gov.co.
Ciencia en Cifras:
Se garantiza la actualización permanente del portal “Ciencia en cifras”, herramienta que proporciona información detallada para los principales indicadores de Ciencia, Tecnología e Innovación que dan cuenta de la gestión Institucional y del SNCTeI.
Resumen de logros:
Se mantiene el cumplimiento de la meta 100% de los requisitos priorizados de transparencia.
Seguimiento y acompañamiento a instituciones, en el proceso de vinculación formal y publicación de datos:
Construcción y entrega de un tablero de control de datos para el Consejo Científico Nacional – CCN que facilita, simplifica y transforma la manera como se entregan los datos para seguimiento en línea del proceso.
Construcción y entrega de un tablero de control de datos para el Consejo Nacional de Política Pública CONACTI, en cumplimiento del decreto 1666 del 06 de diciembre de 2021, que facilita, simplifica y transforma la manera como se entregan los datos para seguimiento en línea del proceso.
Socialización con el equipo de trabajo del despacho, de la primera versión del dashboard para seguimiento de convocatorias del sistema SIGP, propiciando un entorno de transformación en la manera como se recolectan los datos, identificando problemáticas y acciones orientadas a la consecución de un producto de consulta depurado y en línea.
Se optimiza el proceso de recolección de información para Héroes Ondas a través de un dashboard con Tableau, permitiendo una descarga más completa y optimizada.
Mayor visibilidad de las convocatorias de Minciencias con el uso de tableros (Tableau) que permiten un mayor seguimiento y reducción de operación.
Construcción y entrega del plan de apertura, mejora y uso de datos para el Ministerio de Ciencia, Tecnología e Innovación, que pueda dar claridad a los actores de cómo abordar el proceso de este.
Elaboración de una matriz para cruzar los campos extraídos en las bases de datos de proyectos respecto a la información entregada por los usuarios funcionales. De esta manera, poder evidenciar posibles inconsistencias o fugas de información.
Creación de extractos desde la herramienta de Tableau desktop, que permitan el uso de los datos provenientes de Beneficios tributarios para poder crear visualizaciones en la misma herramienta. Así, poder garantizar al usuario funcionales menores tiempos de acceso a la información.
Creación de un artículo en la plataforma de Confluence para generar un insumo de aprendizaje para los usuarios de MinCiencias sobre el manejo de conexiones y preparación de datos en Tableau.
Desarrollo de un informe sobre la información de los tableros de mando de proyectos y la información recolectada por usuarios funcionales sobre proyectos.
Ruta para consulta de entregables:
https://drive.google.com/drive/u/1/folders/1nttuDsO38zkZl6n8WmC87Q6-ysqLzP50
</t>
    </r>
    <r>
      <rPr>
        <b/>
        <sz val="11"/>
        <rFont val="Arial Narrow"/>
        <family val="2"/>
      </rPr>
      <t>6.2 Contribuir a un Minciencias más moderno - 2do. Trimestre:</t>
    </r>
    <r>
      <rPr>
        <sz val="11"/>
        <rFont val="Arial Narrow"/>
        <family val="2"/>
      </rPr>
      <t xml:space="preserve"> A continuación se relacionan los principales logros y dificultades en las actividades de la iniciativa Contribuir a un Minciencias más moderno, con corte 30 de junio de 2022
Logros:
Con corte a 30 de junio de 2022, se mantiene un avance del 93% de requisitos priorizados de gobierno digital a cargo del programa Gobierno y Gestión de TIC para la CTeI, conforme a la meta programada y lo priorizado para el período.
Seguimiento trimestral al Plan estratégico de TI (PETI), plan de seguridad y privacidad de la Información, Plan de tratamiento de riesgos de seguridad digital, plan de mantenimiento de servicios tecnológicos.
45% de avance en el seguimiento a la implementación Modelo de Seguridad y Privacidad de la Información, cumpliendo con la meta programada para el período.
Se realiza seguimiento al cumplimiento de los proyectos definidos en el PETI, en relación con los indicadores y la ejecución presupuestal.
Se cuenta con inventario de activos de información y se actualiza periódicamente.
Se realiza socialización sobre el manual de Política y Estándares de TI dirigida a la Comunidad Minciencias.
Se avanza en la construcción del plan de apertura y uso de datos abiertos.
Se avanza en la adquisición de una solución tecnológica para la implementación de un bus de servicios para el intercambio de información.
Dificultades
 No se asignan recursos económicos en la vigencia para avanzar en cumplimiento de lineamientos de la política de gobierno digital
Alto número de reuniones que se programan y actividades adicionales no planeadas inicialmente, que afectan el desarrollo de actividades relacionadas con la política de gobierno digital
Adicionalmente, es importante anotar que se define la acción de mejora 0138 a la política de gobierno digital para la vigencia 2022, en la cual se contempla prioriza, el cumplimiento de los siguientes requisitos, que a la fecha de corte del presente informe tienen un cumplimiento parcial o no se cumplen de acuerdo con lo registrado en el formato de soporte al indicador programático de requisitos priorizados en la vigencia actual a cargo del programa Gobierno y Gestión de TIC para la CTeI:
Se aplica una metodología para la gestión de proyectos de TI que incluye seguimiento y control a las fichas de proyecto a través de indicadores.
La Entidad cuenta con herramientas tecnológicas para la gestión de proyectos de TI.
Los servicios de la entidad utilizan la plataforma de interoperabilidad (PDI).
Los servicios de la entidad utilizan el estándar de lenguaje común de intercambio de información.
Con respecto al plan de apertura, mejora y uso de datos abiertos para esta vigencia, la entidad: Lo formuló, está aprobado y se ha integrado al plan de acción anual.</t>
    </r>
  </si>
  <si>
    <t>La Dirección de Talento Humano describe de forma clara y amplia la gestión realizada en el segundo trimestre del año 2022. Resultado de su importante gestión se determina en el cumplimiento de las metas de los indicadores asociados al programa estratégico de Gestión para un Talento Humano. No se generan recomendaciones y observaciones al respecto.</t>
  </si>
  <si>
    <r>
      <rPr>
        <b/>
        <sz val="11"/>
        <rFont val="Arial Narrow"/>
        <family val="2"/>
      </rPr>
      <t>1.2. La motivación nos hace más productivos - 2do trimestre:</t>
    </r>
    <r>
      <rPr>
        <sz val="11"/>
        <rFont val="Arial Narrow"/>
        <family val="2"/>
      </rPr>
      <t xml:space="preserve"> La Dirección de Talento Humano del Ministerio de Ciencia, Tecnología e Innovación-MinCiencias, formuló para la Vigencia 2022,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segundo trimestre:
1. La motivación nos hace más productivos: 
Seguimiento al PIC.
Seguimiento al plan de Bienestar e Incentivos.
Seguimiento al plan Trabajo Anual en Seguridad y Salud en el Trabajo.
Proceso de Inducción y Reinducción de servidores públicos, 
Medición de Clima y Cultura Organizacional.  
Formato soporte al indicador
Para el segundo trimestre se obtiene un 100% de cumplimiento en las actividades  que conforman la iniciativa, lo que corresponde a un 47,43% de avance acumulado del indicador programático “Calificación de la Gestión Estratégica para un talento humano integro, efectivo e innovador” contribuyendo a la gestión del cambio para obtener la cultura y el clima organizacional deseado, ambientes de trabajo más seguros, uso y apropiación de nuevas tecnologías, reconocimientos e incentivos a la labor de los servidores públicos, acceso a nuevas oportunidades de crecimiento personal y laboral de los servidores mediante concurso de mérito, ambientes de trabajo más propicios para la promoción de la salud, entre otros; permitiendo a la Entidad, dar cumplimiento a los lineamientos establecidos en el modelo integrado de planeación y gestión (MIPG) sobre la dimensión de la gestión estratégica del Talento Humano. 
</t>
    </r>
    <r>
      <rPr>
        <b/>
        <sz val="11"/>
        <rFont val="Arial Narrow"/>
        <family val="2"/>
      </rPr>
      <t>2.2 Gestión de la Información del TH - 2do trimestre</t>
    </r>
    <r>
      <rPr>
        <sz val="11"/>
        <rFont val="Arial Narrow"/>
        <family val="2"/>
      </rPr>
      <t xml:space="preserve">: La Dirección de Talento Humano del Ministerio de Ciencia, Tecnología e Innovación-MinCiencias, formuló para la Vigencia 2022,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segundo trimestre:
2. Gestión de la Información del TH: 
Seguimiento al Plan Anual de Vacantes
Formato soporte al indicador
Seguimiento al Plan Previsión de Recursos Humanos
Seguimiento retiro de servidores públicos 
Verificación de Requisitos mínimos 
Estadísticas de la Gestión TH
Para el segundo trimestre se obtiene un 100% de cumplimiento en las actividades  que conforman la iniciativa, lo que corresponde a un 38.20% de avance acumulado del indicador programático “Calificación de la Gestión Estratégica para un talento humano integro, efectivo e innovador” contribuyendo a la gestión del cambio para obtener la cultura y el clima organizacional deseado, ambientes de trabajo más seguros, uso y apropiación de nuevas tecnologías, reconocimientos e incentivos a la labor de los servidores públicos, acceso a nuevas oportunidades de crecimiento personal y laboral de los servidores mediante concurso de mérito, ambientes de trabajo más propicios para la promoción de la salud, entre otros; permitiendo a la Entidad, dar cumplimiento a los lineamientos establecidos en el modelo integrado de planeación y gestión (MIPG) sobre la dimensión de la gestión estratégica del Talento Humano. De las cuales se adjuntan las correspondientes evidencias.
</t>
    </r>
    <r>
      <rPr>
        <b/>
        <sz val="11"/>
        <rFont val="Arial Narrow"/>
        <family val="2"/>
      </rPr>
      <t>3.2 Gestión Estratégica del TH - 2do trimestre:</t>
    </r>
    <r>
      <rPr>
        <sz val="11"/>
        <rFont val="Arial Narrow"/>
        <family val="2"/>
      </rPr>
      <t xml:space="preserve"> La Dirección de Talento Humano del Ministerio de Ciencia, Tecnología e Innovación-MinCiencias, formuló para la Vigencia 2022,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segundo trimestre:
3. Gestión Estratégica del TH
Soporte al  indicador programático.       
Soporten la gestión de Talento Humano (resoluciones, circulares, comunicaciones internas, memorandos u oficios)        
Soporten el seguimiento y la gestión sobre el  Plan de Acción formulado a partir del autodiagnóstico del Modelo Integrado de Planeación y Gestión MIPG    
Soporten la implementación y apropiación del Código de Integridad en la Entidad    
Durante el primer trimestre, se obtuvo un 100% de las actividades planeadas, lo que corresponde a un 10.51% de avance acumulado del indicador programático “Calificación de la Gestión Estratégica para un talento humano integro, efectivo e innovador”,  la presente iniciativa busca  promover la vocación de servicio de los servidores públicos de la entidad, garantizar el cumplimiento de las funciones asignadas de una manera eficiente y eficaz generando satisfacción sobre los diferentes actores del sistema.
</t>
    </r>
    <r>
      <rPr>
        <b/>
        <sz val="11"/>
        <rFont val="Arial Narrow"/>
        <family val="2"/>
      </rPr>
      <t>4.2 Seguimiento Plan Institucional de Capacitación PIC 2do trimestre:</t>
    </r>
    <r>
      <rPr>
        <sz val="11"/>
        <rFont val="Arial Narrow"/>
        <family val="2"/>
      </rPr>
      <t xml:space="preserve"> Durante el segundo trimestre, se contó con la realización de las siguientes actividades programadas en el Plan institucional de Capacitación 2022 así:
Normatividad Vigente de PQRS
Talleres sobre manejo y funcionamiento de herramientas tecnológicas utilizadas en la Entidad (GINA, ORFEO, SIGEP)
Norma ISO 9001:2015 / MIPG
Gestión Documental (Conformación de expedientes- Virtuales, físicos) y Administración de Archivos/ Gestión de Documentos Electrónicos.
Bilingüismo
Gestión de Talento Humano en el marco de este ítem, se desarrollaron diversas capacitaciones en el marco de los diferentes programas como el de Bienestar e Incentivos, Sistema de Gestión de Seguridad y Salud en el Trabajo y gestión organizacional,  los temas tratados fueron; Lactancia materna, riegos psicosociales, políticas anti tramites, prevención del castigo físico, curso de Integridad,  transparencia y  lucha de contra la corrupción, Código disciplinario, Participación indebida en política, Herramientas para la salud mental, manejo de duelo entre otras. Los anteriores remas se llevaron a cabo con talleristas internos y externos a cero costos.  Igualmente se adelantaron actividades relacionadas con la inducción y reinducción como cartas de bienvenida, envío de correos con las cartillas conocen más de Minciencias, y la participación del módulo de inducción en Moodle, así mismo, se realizó una actividad ludida relacionada con la apropiación de los valores institucionales contemplado en el Código de Integridad. Arquitectura Empresarial
Transformación Digital/ Arquitectura Empresarial/ Política de Ti
Educación para el trabajo y el desarrollo humano 
Seguridad de la Información.
Para este trimestre se contaba con la programación de 9 capacitaciones de las cuales se ejecutaron 9, lo que significa que el cumplimiento de ejecución del PIC 2022 con respecto a este trimestre es del 100%. Por otra parte, teniendo en cuenta los lineamientos establecidos por la Entidad y el Gobierno nacional relacionado con el control de aforos, las actividades se realizaron de manera virtual sincrónico
</t>
    </r>
    <r>
      <rPr>
        <b/>
        <sz val="11"/>
        <rFont val="Arial Narrow"/>
        <family val="2"/>
      </rPr>
      <t>5.2 Seguimiento Plan de Bienestar e Incentivos - 2do trimestre:</t>
    </r>
    <r>
      <rPr>
        <sz val="11"/>
        <rFont val="Arial Narrow"/>
        <family val="2"/>
      </rPr>
      <t xml:space="preserve"> En el marco del Plan de Bienestar e Incentivos para primer trimestre se desarrollaron de manera satisfactoria el 100% de las diecisiete (17) actividades programadas. A continuación, se relacionan las áreas de intervención y algunas de las actividades realizadas:
1. EQUILIBRIO PSICOSOCIAL:
•           Socialización de piezas de lactancia
•           Conmemoración a servidoras por retiro de servicio y horarios flexibles
•           Se iniciaron gestiones con el Departamento Administrativo de la Función Pública para iniciar convocatoria de los Juegos de Integración. Se realizo clase de zumba virtual.
•           Se socializaron actividades en el marco del "Bienestar Fest"
•           Día de la niñez y la recreación
•           Tarjeta de conmemoración por el día del abogado
•           Jornada virtual de reflexión dirigida a conmemorar el Día Nacional del Servidor Público.
2. SALUD MENTAL
•           Se realizó sesión virtual " Herramientas en salud mental - Ansiedad y depresión"
3. CONVIVENCIA SOCIAL
•           Se realizo actividad virtual dirigida a reforzar valores del Código de Integridad de la Entidad.
4.         ALIANZAS INTERINSITUCIONALES
•           Sesiones virtuales de acompañamiento en materia del portafolio de servicios por parte de asesor de Compensar.
•           Se realizó sesión virtual y dos (2) visitas presenciales relacionada con socialización del portafolio de servicios del Fondo Nacional del Ahorro.
•           Se realizo sesión virtual de socialización del portafolio de servicios del Programa Servimos dirigida por profesional del Departamento Administrativo de la Función Pública.
5. TRANSFOMACION DIGITAL
•           Se realizo sesión virtual de uso eficiente de recursos y herramientas digitales.
6. ESTÍMULOS PARA EDUCACIÓN FORMAL
•           Auxilios educativos para los hijos de los servidores públicos
•           Crédito educativo condonable para servidores públicos  
7.INCENTIVOS
Se socializaron términos de referencia de la convocatoria correspondiente a la vigencia 2022, en articulación con la Oficina Asesora de Planeación Institucional. Se expidió circular interna 012 de 2022. Se adelantaron acciones en el marco del cronograma establecido mediante dicha circular. 
</t>
    </r>
    <r>
      <rPr>
        <b/>
        <sz val="11"/>
        <rFont val="Arial Narrow"/>
        <family val="2"/>
      </rPr>
      <t>6.2 Seguimiento Plan de Trabajo Anual en Seguridad y Salud en el Trabajo - 2do trimestre:</t>
    </r>
    <r>
      <rPr>
        <sz val="11"/>
        <rFont val="Arial Narrow"/>
        <family val="2"/>
      </rPr>
      <t xml:space="preserve"> Durante el segundo trimestre de 2022 se dio cumplimiento al 100% de las actividades contempladas para los meses de abril, mayo y junio. 
De las 12 actividades contempladas en el plan de trabajo anual del Sistema de Gestión de Seguridad y Salud en el Trabajo para este trimestre, se ejecutaron 12 actividades. 
</t>
    </r>
    <r>
      <rPr>
        <b/>
        <sz val="11"/>
        <rFont val="Arial Narrow"/>
        <family val="2"/>
      </rPr>
      <t>7.2 Seguimiento Plan Anual de Vacantes - 2do trimestre:</t>
    </r>
    <r>
      <rPr>
        <sz val="11"/>
        <rFont val="Arial Narrow"/>
        <family val="2"/>
      </rPr>
      <t xml:space="preserve"> En cuanto al plan de vacantes, en el periodo a reportar se informa que:
El Ministerio se encuentra a la espera de los resultados finales del concurso de méritos Nación 3, ya que el proceso se encuentra en la etapa de reclamación por parte de los aspirantes ante la CNSC. 
Adicionalmente y de acuerdo con los lineamientos de transparencia establecidos por la Entidad, la Dirección público el plan aprobado en la página Web de ministerio para su libre consulta en los links: https://www.minciencias.gov.co/sites/default/files/upload/planeacion/1._plan_anual_de_vacantes_2022.pdf
Así mismo para el segundo trimestres de 2022, la dirección de Talento Humano ejecuto las siguientes gestiones en relación con el plan anual de vacantes:
Se estable una planta de personal con 140 cargos.
Se tiene ocupados y distribuidos en las diferentes modalidades de vinculación (CA, LNyR y NP) 124 empleos.
</t>
    </r>
    <r>
      <rPr>
        <b/>
        <sz val="11"/>
        <rFont val="Arial Narrow"/>
        <family val="2"/>
      </rPr>
      <t xml:space="preserve">8.2 Seguimiento Plan de Previsión de Recursos Humanos - 2do trimestre: </t>
    </r>
    <r>
      <rPr>
        <sz val="11"/>
        <rFont val="Arial Narrow"/>
        <family val="2"/>
      </rPr>
      <t xml:space="preserve">Durante el periodo a reportar las gestiones adelantadas por la Dirección de Talento Humano con relación a la previsión de Talento Humano se cuenta con lo siguiente:
De conformidad al Concurso de méritos, este se encuentra en la etapa de reclamación por parte de los aspirantes ante la CNSC, se adjunta la presentación.
Igualmente mediante encargos nombramientos provisionales y nombramientos ordinarios, se ha cubierto las vacantes de la planta así: 
Se estable una planta de personal con 140 cargos.
Se tiene ocupados y distribuidos en las diferentes modalidades de vinculación (CA, LNyR y NP) 124 empleos.
</t>
    </r>
    <r>
      <rPr>
        <b/>
        <sz val="11"/>
        <rFont val="Arial Narrow"/>
        <family val="2"/>
      </rPr>
      <t>9.2 Seguimiento Plan Estratégico de Talento Humano - 2do trimestre:</t>
    </r>
    <r>
      <rPr>
        <sz val="11"/>
        <rFont val="Arial Narrow"/>
        <family val="2"/>
      </rPr>
      <t xml:space="preserve"> Para la vigencia 2022, durante el 2do trimestre, la Dirección de Talento Humano se encuentra en el proceso de implementación y seguimiento al Plan estratégico de talento humano, el cual está compuesto por:
Planes institucionales de Bienestar, estímulos e incentivos; 
Plan Institucional de Capacitación. 
Plan Anual de Seguridad y Salud en el trabajo. 
Plan Anual de Vacantes. 
Clima Organizacional.
Evaluación de Desempeño. 
Código de integridad.
Su ejecución es liderada por la Dirección de Talento Humano de conformidad con lo establecido en el Decreto 2226 de 2019, y se fundamenta en los objetivos y fines del Estado, las políticas en materia de Talento Humano y los parámetros éticos que rigen el ejercicio de la función pública en Colombia.
Adicionalmente y de acuerdo con los lineamientos de transparencia establecidos por la Entidad, la Dirección público el documento aprobados en la página Web de ministerio para su libre consulta en los links https:
https://minciencias.gov.co/quienes_somos/talento_humano/
https://minciencias.gov.co/minciencias/planeacion_y_gestion/plan_accion
10.2 Contribuir a un Minciencias más transparente - 2do trimestre: Se anexa el formato del indicador de transparencia ITEP, donde se evidencia el cumplimiento del total de los requisitos programados (69), dando como resultado un avance de cumplimiento del 100% en este indicador.
11.2 Cumplimiento de los requisitos priorizados de Gobierno Digital en Minciencias - 2do trimestre: Se anexa el formato del indicador “Cumplimiento de los requisitos priorizados de Gobierno Digital”, donde se evidencia el cumplimiento del total de los requisitos programadas (02), dando como resultado un avance de cumplimiento del 100% en este indicador para el segundo trimestre.</t>
    </r>
  </si>
  <si>
    <t>Desde la Oficina Asesora de Planeación e Innovación Institucional se reconoce al área técnica el acatamiento de las recomendaciones dadas en el trimestre anterior, puesto que el análisis cualitativo está amplío y claro como se sugirió en el período anterior</t>
  </si>
  <si>
    <r>
      <rPr>
        <b/>
        <sz val="11"/>
        <rFont val="Arial Narrow"/>
        <family val="2"/>
      </rPr>
      <t>1.2 Actualización normativa de cara al Ministerio de Ciencia, Tecnología e Innovación y a las necesidades del mismo - 2do Trimestre:</t>
    </r>
    <r>
      <rPr>
        <sz val="11"/>
        <rFont val="Arial Narrow"/>
        <family val="2"/>
      </rPr>
      <t xml:space="preserve"> Durante el segundo trimestre de la vigencia 2022, se llevaron a cabo las siguientes actividades, encaminadas a la Actualización normativa de cara al Ministerio de Ciencia, Tecnología e Innovación y a las necesidades del mismo:
1. Se crean los procedimientos: Depuración Normativa y Producción Normativa, con códigos A205PR09 y A205PR02, respectivamente.
2. La Oficina Asesora Jurídica, solicita a las áreas técnicas del Ministerio de Ciencia, Tecnología e Innovación, designar a una persona que sirva como enlace entre el área y la Oficina Asesora Jurídica, para las actividades que se desarrollaran a lo largo de la vigencia para la depuración normativa.
3. Se elabora cronograma de las actividades que se llevaran a cabo.
4. Se consolidó el inventario normativo y se clasifica las normas de acuerdo con las temáticas de estas, con el fin de identificar a que área técnica del Ministerio corresponde de acuerdo con sus funciones y realizar la respectiva remisión de estas, a las áreas responsables, para respectiva revisión.
5. Se lleva a cabo mesa de trabajo con los enlaces de las áreas técnicas a fin de explicar el procedimiento de Depuración Normativa y las actividades que desde la OAJ se llevan a cabo para la Depuración Normativa.
</t>
    </r>
    <r>
      <rPr>
        <b/>
        <sz val="11"/>
        <rFont val="Arial Narrow"/>
        <family val="2"/>
      </rPr>
      <t xml:space="preserve">2.2 Gestión de transparencia, integridad y control a la existencia de conflictos de intereses - 2do. Trimestre: </t>
    </r>
    <r>
      <rPr>
        <sz val="11"/>
        <rFont val="Arial Narrow"/>
        <family val="2"/>
      </rPr>
      <t xml:space="preserve">Durante el segundo trimestre de la vigencia, se adelantaron gestiones de transparencia, integridad y control a la existencia de conflicto de intereses así:
1. La Oficial de transparencia del Ministerio, lleva a cabo reunión con la Secretaría de Transparencia con el fin de recibir socialización sobre la Red Interinstitucional de Transparencia y Anticorrupción – RITA e importancia de los canales de denuncia.
2. En las sesiones 8 y 10 del comité de conciliación, el abogado externo presenta informes de los procesos judiciales a favor y en contra del Ministerio de Ciencia, Tecnología e Innovación, con el fin de hacer seguimiento de las actividades derivadas de los procesos a su cargo.
3. La secretaria general, efectuó socialización, sobre los términos de respuesta a las peticiones, solicitudes de documentos y/o información y solicitudes de conceptos y/o consultas, acorde con la Ley 2207 del 17 de mayo de 2022., la cual modificó el Decreto Legislativo 491 de 2020.
4. La Oficial de Transparencia del Ministerio de Ciencia, Tecnología e Innovación, dando cumplimiento a lo establecido en la Circular número 018 de septiembre de 2021, expedida por la Procuraduría General de la Nación, con el objeto de efectuar la evaluación al cumplimiento de los lineamientos del ITA - Índice de Transparencia y Acceso a la Información Pública, solicitó a todas las áreas del Ministerio revisar y actualizar el cumplimiento de los lineamientos del Esquema de Publicación e Información del Ministerio.
</t>
    </r>
    <r>
      <rPr>
        <b/>
        <sz val="11"/>
        <rFont val="Arial Narrow"/>
        <family val="2"/>
      </rPr>
      <t>3.2 Plan de Mejora Normativa / Defensa Jurídica - 2do. Trimestre:</t>
    </r>
    <r>
      <rPr>
        <sz val="11"/>
        <rFont val="Arial Narrow"/>
        <family val="2"/>
      </rPr>
      <t xml:space="preserve"> Durante el segundo trimestre de la vigencia, se adelantaron las actividades planteadas en el Plan de Mejora Normativa / Defensa Jurídica así:
1. Definición de Criterios para la contratación de abogados externos para la defensa judicial: A la fecha se encuentra contratado el abogado mediante contrato de prestación de servicios 061-2022, en el cual se encuentran los estudios previos realizados por parte de la Oficina Asesora Jurídica para la contratación. En consideración a lo anterior, a partir del 01 de septiembre del 2022, se llevará a cabo la actividad de perfilamiento del abogado externo, para la contratación de la vigencia 2023.
2. Seguimiento y Control: Se realiza seguimiento y control a las sesiones y actas del comité de conciliación, en el sentido de que se firmen dentro de los términos establecidos en el decreto único 1069-2015, a la fecha del reporte no se han presentado extemporaneidad en la firma de las mismas.
3. Actualización Documental de los procesos judiciales: Se actualizan 40 expedientes de forma magnética/digital, correspondientes a los procesos judiciales a favor y en contra que tiene a cargo la Oficina Asesora Jurídica.
4. Emisión Procedimiento: Se elaboran los procedimientos A205PR08 Agenda regulatoria, A205PR02 Producción normatividad de CTeI, 205PR09 Depuración normativa, publicados en la plataforma Gestión Integral Nuestra Aliada - GINA.
</t>
    </r>
    <r>
      <rPr>
        <b/>
        <sz val="11"/>
        <rFont val="Arial Narrow"/>
        <family val="2"/>
      </rPr>
      <t>4.2 Contribuir a un Minciencias más transparente - 2do. Trimestre:</t>
    </r>
    <r>
      <rPr>
        <sz val="11"/>
        <rFont val="Arial Narrow"/>
        <family val="2"/>
      </rPr>
      <t xml:space="preserve"> Durante el periodo informado se cumplió con el 100% de los 2 items correspondientes, 320 y 333, a la Oficina Asesora Jurídica, de la siguiente manera:
Item 320 "Los temas en los cuales la entidad convoco a participar a los diferentes grupos de interés incluyó la elaboración de normatividad":
Se publica en la pagina web del Ministerio de Ciencia, Tecnología e Innovación, los proyectos de ley y normatividad, para respectiva participación de los diferentes grupos de interés:
1. Proyecto de Decreto "Por el cual se reglamenta la Ley 1838 de 2017, en lo respectivo a la creación y organización de las empresas de base tecnológica (Spin Off)" - 12/05/2022.
2. Proyecto de Decreto “Por el cual se reglamentan los Consejos Departamentales de Ciencia, Tecnología e Innovación (Codecti)” - 01/06/2022.
3. Proyecto de Decreto "Por el cual se adopta la estructura del Ministerio de Ciencia, Tecnología e Innovación y se dictan otras disposiciones" - 21/06/2022.
Item 333 "Pagos por sentencias y conciliaciones en controversias contractuales":
El Ministerio cuenta con la Resolución 1711 de 2020 "Por medio de la cual se adopta el Manual de Políticas Contables del Ministerio de Ciencia, Tecnología e Innovación" y se publica en la pagina web del mismo, los estados financieros, en los cuales se evidencia que no hay pagos por sentencias y conciliaciones dado que no se no se han presentado fallos en contra de la Entidad que generen pagos de obligaciones.
</t>
    </r>
    <r>
      <rPr>
        <b/>
        <sz val="11"/>
        <rFont val="Arial Narrow"/>
        <family val="2"/>
      </rPr>
      <t>5.2 Contribuir a un Minciencias más moderna - 2do. Trimestre:</t>
    </r>
    <r>
      <rPr>
        <sz val="11"/>
        <rFont val="Arial Narrow"/>
        <family val="2"/>
      </rPr>
      <t xml:space="preserve"> Durante el periodo informado, se cumplió con el 100% de los requisitos priorizados de Gobierno digital, items 140 y 152, correspondientes a la Oficina Asesora Jurídica, de la siguiente manera:
Item 140 "Los resultados de la participación de los grupos de valor en la gestión institucional permitieron mejorar las siguientes actividades: A. Elaboración de normatividad":
En la pagina web del Ministerio de Ciencia, Tecnología e Innovación, se encuentran publicados los informes que contienen los resultados de la participación de los grupos de valor en los proyectos de ley y normatividad dispuesta, con los comentarios, observaciones y/o sugerencias recibidas y las consideraciones del Ministerio, para el periodo reportado se encuentran publicado lo siguiente:
- Proyecto de decreto "Por el cual se reglamenta la Ley 1838 de 2017, en lo respectivo a la creación y organización de las empresas de base tecnológica (Spin Off) para el fomento a la ciencia, tecnología e innovación, en las Instituciones de Educación Superior (IES)", de fecha 13 de junio de 2022.
Item 152 "La entidad publica en la sección "transparencia y acceso a la información pública" de su portal web oficial información actualizada sobre: F. Normatividad general y reglamentaria":
En la pagina web del Ministerio de Ciencia, Tecnología e Innovación, en la sección de transparencia, se encuentra el numeral 2. "Normatividad", en el que se disponen los numerales: 2.1.1 Leyes; 2.1.2 Decreto Único Reglamentario; 2.1.3 Normativa aplicable; 2.1.4 Vínculo al Diario o Gaceta Oficial; 2.1.5 Políticas, lineamientos y manuales; y 2.1.6 Agenda Regulatoria, para el periodo reportado se encuentra publicada la Primera Modificación de Agenda Regulatoria 2022 de fecha 09 de mayo de 2022.</t>
    </r>
  </si>
  <si>
    <t>Las actividades planificadas para el segundo trimestre del año 2022, tienen un análisis cualitativo claro, que permite conocer la ejecución de cada una de las iniciativas para el cumplimiento de los indicadores como se visualiza en el seguimiento de este período. Se invita a dar continuidad a los reportes efectuados con oportunidad y claridad.</t>
  </si>
  <si>
    <r>
      <rPr>
        <b/>
        <sz val="11"/>
        <rFont val="Arial Narrow"/>
        <family val="2"/>
      </rPr>
      <t>1.2 Automatización y modernización de servicios logísticos priorizados 2do trimestre:</t>
    </r>
    <r>
      <rPr>
        <sz val="11"/>
        <rFont val="Arial Narrow"/>
        <family val="2"/>
      </rPr>
      <t xml:space="preserve"> Se adjunta reporte al Plan Estratégico “Automatización y modernización de servicios logísticos priorizados”, el cual permite dar cuenta de los avances efectuados con el fin de optimizar el servicio o actividad de mayor complejidad y el cronograma de actividades proyectado para ejecutar la tarea definida en ese sentido, junto con los soportes de las actividades desarrolladas.
</t>
    </r>
    <r>
      <rPr>
        <b/>
        <sz val="11"/>
        <rFont val="Arial Narrow"/>
        <family val="2"/>
      </rPr>
      <t xml:space="preserve"> 2.2 Transformando la gestión documental 2do trimestre:</t>
    </r>
    <r>
      <rPr>
        <sz val="11"/>
        <rFont val="Arial Narrow"/>
        <family val="2"/>
      </rPr>
      <t xml:space="preserve"> Dentro del programa estratégico “por una gestión administrativa y financiera moderna e innovadora – 2022”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En el primer trimestre de la vigencia 2022, se presentó un avance del 100%, teniendo en cuenta que se cumplieron con las actividades planeadas para el primer trimestre, lo anterior representado en el desarrollo de las siguientes actividades: informe de avance del proceso de implementación de las Tablas de Valoración Documental, Informe de acompañamientos y/o capacitación en temas de gestión documental, e informe de elaboración y/o actualización de instrumentos archivísticos.
Para el segundo trimestre  de la vigencia 2022, se presenta un avance del 100%, teniendo en cuenta que se cumplieron con las actividades planeadas para el trimestre, en actividades como: i) implementación de Tablas de Valoración Documental, ii) instrumentos archivísticos, iii) plan de preservación digital , iv) capacitaciones y acompañamientos.
De acuerdo a lo anterior, se cumple con las actividades propuestas y por lo tanto no se requieren acciones de mejora.
</t>
    </r>
    <r>
      <rPr>
        <b/>
        <sz val="11"/>
        <rFont val="Arial Narrow"/>
        <family val="2"/>
      </rPr>
      <t>3.2 Implementación de un Sistema de Gestión electrónica de documentos de Archivo SGDEA Fase II 2do trimestre:</t>
    </r>
    <r>
      <rPr>
        <sz val="11"/>
        <rFont val="Arial Narrow"/>
        <family val="2"/>
      </rPr>
      <t xml:space="preserve"> Dentro del programa estratégico “por una gestión administrativa y financiera moderna e innovadora – 2022” establecido por la Dirección Administrativa y Financiera, se creó la iniciativa No.3 denominada – Implementación de un Sistema de Gestión Electrónica de Documentos de Archivo SGDEA fase II, con la cual se busca  desarrollar actividades priorizadas establecidas en el mapa de ruta – componente documental obtenido en la implementación SGDEA fase I, como resultado de la ejecución del contrato 401 de 2021 suscrito con el Archivo General de la Nación
Con corte al segundo trimestre de la vigencia 2022, se desarrollaron las siguientes actividades:
1. Se actualizo el Sistema Integrado de Conservación SIC, en el plan de conservación documental y el plan de preservación digital a largo plazo.
La actualización del Sistema Integrado de Conservación, que incluye el Plan de preservación digital a largo Plazo y el Plan de Conservación documental, fue presentado y aprobado por el Comité de Gestión y Desempeño Institucional en la sesión ordinaria N.15 del 23 de junio de 2022.
2. Se realizaron los ajustes a la política de gestión documental conforme a las recomendaciones establecidas en el mapa de ruta del componente documental.
De acuerdo a lo anterior, se cumple con las actividades propuestas y por lo tanto no se requieren acciones de mejora.
</t>
    </r>
    <r>
      <rPr>
        <b/>
        <sz val="11"/>
        <rFont val="Arial Narrow"/>
        <family val="2"/>
      </rPr>
      <t>4.2 Gestión del Plan Institucional de Archivos PINAR 2do trimestre:</t>
    </r>
    <r>
      <rPr>
        <sz val="11"/>
        <rFont val="Arial Narrow"/>
        <family val="2"/>
      </rPr>
      <t xml:space="preserve"> Conforme a las actividades establecidas y priorizadas para la vigencia 2022 dentro del Plan Institucional de Archivos PINAR, para el segundo trimestre de la vigencia, se obtiene un 60% de avance, teniendo en cuenta las siguientes actividades desarrolladas:
Se elabora el informe técnico de aspectos archivísticos y de conservación de la documentación correspondiente al "Fondo Colombiano de Investigaciones Científicas y Proyectos Especiales Francisco José de Caldas”, sobre el levantamiento de información realizado a 3597 expedientes, a los cuales se revisaron el estado en aspectos de: ii) Descripción  física, iii) Deterioro físico, iv) Deterioro Biológico.
Se dio continuidad al proceso de convalidación de las TRD ante el Archivo General de la Nación atendiendo a nivel interno las observaciones realizadas en mesa técnica del 27 de mayo de 2022, por el nuevo evaluador del instrumento archivístico designado por el AGN.
Se revisaron las recomendaciones dadas por el Archivo General de la Nación en el mapa de ruta documental, para el programa de gestión documental, elaborando dos (2) programas específicos correspondientes a: i)Programa de documentos vitales y esenciales, ii) Programa de Documentos Especiales
Se desarrollan actividades de: i)actualización del plan de preservación digital que esta asociado al Sistema Integrado de Conservación, ii) se publica el procedimiento de digitalización de documentos A204PR05, en el marco del plan de preservación digital.
Se desarrollaron actividades de ajuste al Manual de la política de gestión documental,  de acuerdo a las recomendaciones dadas por el AGN en el mapa de ruta del componente documental.
Se adjunta el formato del Plan del Pinar con el registro de las acciones realizadas para el segundo trimestre de 2022.
</t>
    </r>
    <r>
      <rPr>
        <b/>
        <sz val="11"/>
        <rFont val="Arial Narrow"/>
        <family val="2"/>
      </rPr>
      <t>5.2 Gestión del Plan de Austeridad y de Gestión Ambiental 2do trimestre:</t>
    </r>
    <r>
      <rPr>
        <sz val="11"/>
        <rFont val="Arial Narrow"/>
        <family val="2"/>
      </rPr>
      <t xml:space="preserve"> Para el cumplimiento de la actividad se presentan las siguientes gestiones:
La ejecución de los recursos presupuestales de adquisición de bienes y servicios en la presente vigencia fiscal se viene realizando en cumplimiento del Decreto 397 de 2022, los cuales son los necesarios para el normal funcionamiento de Minciencias en el cumplimiento de su cometido estatal.
En cumplimiento al Decreto 397 de 2022, “Por el cual se establece el Plan de Austeridad del Gasto 2022 para los órganos que hacen parte del Presupuesto General de la Nación”, y de acuerdo con las instrucciones del Departamento Administrativo de la Presidencia de la República, está pendiente de reportar la información en el Aplicativo de Austeridad del Gasto de la Presidencia de la República, en lo correspondiente al primer semestre de 2022 dentro del término se establezca.
Durante el segundo trimestre de 2022 se ejecutaron las siguientes actividades:
•     Se elaboraron las piezas gráficas para la campaña de AHORREMOS CON CONCEINCIA en el MINISTERIO.
•     Se solicito a la Oficina Asesora de Comunicaciones la elaboración de las campañas de SENSIBILIZACIÓN SOBRE AHORREMOS CON CONCEINCIA en el MINISTERIO, de acuerdo con las piezas elaboradas.
•     Se participó en el Ajustes o actualización de la Política de Uso Eficiente del Papel - Resolución 0474 de 2020, y se envió a la OTSI.
•     Se revisó y está en proceso de definición la propuesta para la implementación de la contratación verde, para enviar a la secretaria general – Grupo Contratación.
Se registra el consumo mensual de energía en kilovatios por cada piso, para hacer seguimiento de los consumos a través del indicador diseñado en el manual de gestión ambiental, en el cual se establecen los motivos de las variaciones presentadas.
Se registra el consumo bimensual de acueducto en M3 por cada piso, para hacer seguimiento de los consumos a través del indicador diseñado en el manual de gestión ambiental, en el cual se establecen los motivos de las variaciones presentadas.
Con relación a los viáticos y gastos de desplazamiento el ministerio durante el segundo trimestre de la vigencia 2022 se realizaron 326 autorizaciones gastos de desplazamiento, las que requirieron la emisión de tiquetes aéreos, fueron emitidos en clase económica.
Se consolidó el seguimiento al Plan de Austeridad y Gestión Ambiental correspondiente al I trimestre de 2022, el cual se encuentra publicado en la página institucional. El seguimiento y diligenciamiento correspondiente al segundo trimestre (1 de marzo a 30 de junio), se encuentra en proceso de consolidación y se publicará en la página institucional, en la primera quincena de julio/2022.
</t>
    </r>
    <r>
      <rPr>
        <b/>
        <sz val="11"/>
        <rFont val="Arial Narrow"/>
        <family val="2"/>
      </rPr>
      <t>6.2 Modernización de servicios financieros priorizados 2do trimestre:</t>
    </r>
    <r>
      <rPr>
        <sz val="11"/>
        <rFont val="Arial Narrow"/>
        <family val="2"/>
      </rPr>
      <t xml:space="preserve"> Para la vigencia 2022 en la iniciativa de servicios financieros priorizados desde la Dirección Administrativa y Financiera – GIT de Apoyo Financiero y Presupuestal se priorizo la actividad relacionada con un nuevo mecanismo que permita a las Direcciones y Oficinas del Ministerio efectuar la radicación de las solicitudes de comisión de servicio y gastos de desplazamiento. 
En virtud de lo anterior, durante el segundo trimestre de 2022 se han realizado las siguientes actividades: 
Documento de diseño de la solución.
Implementación del proceso en ambiente de pruebas.
Validación y verificación del funcionamiento del proceso en pruebas.
Respecto a la actividad Documento de diseño de la solución en el mes de abril se dio respuesta a las observaciones del documento de diseño recibido el 28 de marzo, de igual manera durante el mes de abril se realizó el cruce de comunicaciones entre MSL, OTIC y Financiera para concretar los ajustes del documento de diseño.  Adicionalmente se llevó a cabo una mesa de trabajo el 3 de mayo para la definición del módulo de reportes.
 El documento de diseño proporciona detalles y consideraciones de referencia para las configuraciones a realizar dentro de la solución de CA Service Management.
 El 26 de mayo se realiza reunión presencial para revisar la versión del ambiente de pruebas, se efectúa la revisión de los campos del formulario y se aclaran dudas frente al módulo de reportes.  
 Posterior a la reunión del 26 de mayo, se inició por parte del GIT de Apoyo Financiero y Presupuestal la Validación y verificación del funcionamiento del proceso en pruebas, se realiza el 31 de mayo reunión por parte de MSL para la presentación del ambiente de capacitación y en correo del 14 de junio se remiten las observaciones sobre las campos y ajustes requeridos al módulo.
 El 22 de junio se realiza jornada de capacitación interna sobre las actividades a realizar por parte del GIT de Apoyo Financiero y Presupuestal, avance de entrega de reportes y validación de fechas de capacitación a usuarios finales.
</t>
    </r>
    <r>
      <rPr>
        <b/>
        <sz val="11"/>
        <rFont val="Arial Narrow"/>
        <family val="2"/>
      </rPr>
      <t>7.2 Contribuir a un Minciencias más transparente 2do trimestre:</t>
    </r>
    <r>
      <rPr>
        <sz val="11"/>
        <rFont val="Arial Narrow"/>
        <family val="2"/>
      </rPr>
      <t xml:space="preserve"> Contribuir a un Minciencias más transparente segundo Trimestre. 
Al segundo trimestre de 2022 se dio cumplimiento a los tres requisitos de transparencia ITEP, presentando un cumplimiento al 100% de la meta, así:
1. Publicación de presupuesto en ejercicio
En la página web del Ministerio se encuentra publicada:
*Resolución 3167-2021 Asignación y Desegregación Presupuesto de Funcionamiento – Gastos de Personal e incapacidades y Licencias de Maternidad y Paternidad (no de pensiones) de la vigencia fiscal 2022. 
*Resolución 0001-2022 Asignación y Desagregación Presupuesto Funcionamiento rubros de adquisición de Bienes y Servicios, Transferencias Corrientes, Gastos por Tributo, Multas, Sanciones e Intereses de Mora y Servicio a la Deuda Pública de la vigencia 2022. 
*Resolución 0003-2022 Asignación y Desagregación Presupuesto de Inversión de la vigencia fiscal 2022 
De igual manera se encuentran publicadas las resoluciones de los traslados presupuestales internos realizados al mes de mayo de 2022. 
La información se puede consultar en la ruta:
https://minciencias.gov.co/quienes_somos/informacion_financiera_contable/ejecucion
https://minciencias.gov.co/quienes_somos/informacion_financiera_contable/presupuesto
o por la opción:
www.minciencias.gov.co
Transparencia y acceso a información pública
4. Planeación, Presupuesto e Informes
4.1 Presupuesto general de ingresos, gastos e inversión.
Ejecución presupuestal - Actos Administrativos de Modificaciones Presupuestales
2. Publicación histórico de Presupuesto
En la página web del Ministerio se encuentra publicada el histórico del presupuesto asignado y ejecutado por el Departamento Administrativo de Ciencia, Tecnología e Innovación (2013-2019) y por el Ministerio de Ciencia, Tecnología e Innovación vigencia 2020, 2021 y los meses de enero a mayo de 2022.
La información se puede consultar en la ruta:
https://minciencias.gov.co/quienes_somos/informacion_financiera_contable/ejecucion
o por la opción:
www.minciencias.gov.co
Transparencia y acceso a información pública
4. Planeación, Presupuesto e Informes
4.2 Ejecución Presupuestal
3. Publicación de ejecución del presupuesto
En la página web del Ministerio se encuentra publicada la ejecución presupuestal del Ministerio de Ciencia, Tecnología e Innovación de diciembre de 2021 y enero a mayo de 2022.
La información se puede consultar en la ruta:
https://minciencias.gov.co/quienes_somos/informacion_financiera_contable/ejecucion
 o por la opción: www.minciencias.gov.co
Transparencia y acceso a información pública
4. Planeación, Presupuesto e Informes
4.2 Ejecución Presupuestal
</t>
    </r>
    <r>
      <rPr>
        <b/>
        <sz val="11"/>
        <rFont val="Arial Narrow"/>
        <family val="2"/>
      </rPr>
      <t>8.2 Contribuir a un Minciencias más moderno 2do trimestre:</t>
    </r>
    <r>
      <rPr>
        <sz val="11"/>
        <rFont val="Arial Narrow"/>
        <family val="2"/>
      </rPr>
      <t xml:space="preserve"> Para el segundo trimestre se ralizaron las siguientes gestiones:
La ejecución de los recursos presupuestales de adquisición de bienes y servicios en la presente vigencia fiscal se viene realizando en cumplimiento del Decreto 397 de 2022, los cuales son los necesarios para el normal funcionamiento de Minciencias en el cumplimiento de su cometido estatal.
En cumplimiento al Decreto 397 de 2022, “Por el cual se establece el Plan de Austeridad del Gasto 2022 para los órganos que hacen parte del Presupuesto General de la Nación”, y de acuerdo con las instrucciones del Departamento Administrativo de la Presidencia de la República, está pendiente de reportar la información en el Aplicativo de Austeridad del Gasto de la Presidencia de la República, en lo correspondiente al primer semestre de 2022 dentro del término se establezca.
Durante el segundo trimestre de 2022 se ejecutaron las siguientes actividades:
•     Se elaboraron las piezas gráficas para la campaña de AHORREMOS CON CONCIENCIA en el MINISTERIO.
•     Se solicito a la Oficina Asesora de Comunicaciones la elaboración de las campañas de SENSIBILIZACIÓN SOBRE AHORREMOS CON CONCEINCIA en el MINISTERIO, de acuerdo con las piezas elaboradas.
•     Se participó en el Ajustes o actualización de la Política de Uso Eficiente del Papel - Resolución 0474 de 2020, y se envió a la OTSI.
•     Se revisó y está en proceso de definición la propuesta para la implementación de la contratación verde, para enviar a la secretaria general – Grupo Contratación.
Se registra el consumo mensual de energía en kilovatios por cada piso, para hacer seguimiento de los consumos a través del indicador diseñado en el manual de gestión ambiental, en el cual se establecen los motivos de las variaciones presentadas.
Se registra el consumo mensual de acueducto en M3 por cada piso, para hacer seguimiento de los consumos a través del indicador diseñado en el manual de gestión ambiental, en el cual se establecen los motivos de las variaciones presentadas.
Está pendiente el seguimiento del PLAN DE AUSTERIDAD EN EL GASTO Y GESTIÓN AMBIENTAL correspondiente al segundo trimestre (1 de marzo a 30 de junio), el cual se publicará en la página institucional.</t>
    </r>
  </si>
  <si>
    <t>Los indicadores asociados en el programa estratégico se vienen cumpliendo de acuerdo con lo planificado en la vigencia 2022. Se recomienda ampliar el análisis cualitativo de las iniciativas que evidencian el cumplimiento de los requisitos priorizados de transparencia y gobierno digital, para tener mayor claridad de la ejecución de las actividades ejecutadas desde el área técnica.</t>
  </si>
  <si>
    <r>
      <rPr>
        <b/>
        <sz val="11"/>
        <rFont val="Arial Narrow"/>
        <family val="2"/>
      </rPr>
      <t xml:space="preserve">1.2 Relación con los ciudadanos, Cultura y monitoreo PQRDS 2do Trimestre: </t>
    </r>
    <r>
      <rPr>
        <sz val="11"/>
        <rFont val="Arial Narrow"/>
        <family val="2"/>
      </rPr>
      <t>Durante el II trimestre de 2022, como estrategia se realizaron las alertas correspondientes diariamente a los responsables de los radicados pendientes por vencer, así mismo todos los jueves se remitieron vía correo electrónico a los Directores los informes de la gestión de los trámites cargados al ORFEO de cada contratista y/o funcionario, y se remite informe de casos extemporáneos al secretario general y a los directores para la toma de acciones correctivas al interior de sus equipos de trabajo.
Comparando las PQRSD del I Trimestre de 2022 con el I Trimestre de 2021, se presenta un aumento de 1.101 solicitudes recibidas en la entidad, pasando de un total de 16.148 solicitudes a 17.249.
- Para este periodo se recibieron 17.249 Solicitudes de las cuales el equipo de Atención al ciudadano contesto 11.601 es decir el 67% del total recibido.
- Para este periodo se remitieron a las áreas técnicas 5.648 solicitudes, una disminución de 317 solicitudes escaladas en comparación al I Trimestre de 2021 con 5.965.
- Del total de solicitudes recibidas por el Ministerio 17.249 el 89.45% se respondieron de 1 a 3 días
hábiles.
- Las áreas técnicas responden el 95.15% de las solicitudes entre los 15 primeros días hábiles de acuerdo con los términos de ley.
Una vez analizados los resultados de la encuesta de 2021 en el pasado cómite de desempeñose determinaton como mejoras al interior del proceso con causas de insatisfacción y se realizaron mesas de trabajo especificamente lo relacionado con pagoa a evaluadores, así mismo, desde atención al ciudadano y OAPII se diseño un nuevo instrumento para aplicación a los grupos de interes y de valor contemplando solo la calificación de los trámites y servicios a partir de los atributos de la calidad, así mismo, se realizaron mesas de trabajo con las áreas técnicas para que ellas suministraran sus bases de datos de aquellos ciudadanos que se les aplicaria el instrumento, encuesta que fue aplicada el mes de junio.</t>
    </r>
    <r>
      <rPr>
        <b/>
        <sz val="11"/>
        <rFont val="Arial Narrow"/>
        <family val="2"/>
      </rPr>
      <t xml:space="preserve">
2.2 Cumplimiento transparencia 2do Trimestre:</t>
    </r>
    <r>
      <rPr>
        <sz val="11"/>
        <rFont val="Arial Narrow"/>
        <family val="2"/>
      </rPr>
      <t xml:space="preserve"> Se dio cumplimiento al indicador de transparencia con el 100% y se adjunta soporte. 
</t>
    </r>
    <r>
      <rPr>
        <b/>
        <sz val="11"/>
        <rFont val="Arial Narrow"/>
        <family val="2"/>
      </rPr>
      <t>3.2 Cumplimiento Gobierno Digital 2do Trimestre:</t>
    </r>
    <r>
      <rPr>
        <sz val="11"/>
        <rFont val="Arial Narrow"/>
        <family val="2"/>
      </rPr>
      <t xml:space="preserve"> Se dio cumplimiento al indicador de Gobierno Digital con el 100% y se adjunta soporte
</t>
    </r>
  </si>
  <si>
    <t>El programa de Apoyo Contractual continúa con su excelente gestión en pro del cumplimiento de los requisitos priorizados de transparencia, por ende, las estrategias planificadas se ejecutan de forma clara y cuentan con la evidencia del mismo. No se dejan recomendaciones u observaciones al respecto.</t>
  </si>
  <si>
    <r>
      <rPr>
        <b/>
        <sz val="11"/>
        <rFont val="Arial Narrow"/>
        <family val="2"/>
      </rPr>
      <t xml:space="preserve"> 1.2 Fortalecer los procesos del cambio asociados a la contratación 2do Trimestre:</t>
    </r>
    <r>
      <rPr>
        <sz val="11"/>
        <rFont val="Arial Narrow"/>
        <family val="2"/>
      </rPr>
      <t xml:space="preserve"> La Secretaría General adelantó en el 2do trimestre, las gestiones pertinentes para dar cumplimiento a la iniciativa estratégica para “Fortalecer los procesos del cambio asociados a la contratación”, por lo cual, realizó el seguimiento a la implementación del plan de trabajo como mejora al proceso actual en Minciencias.
</t>
    </r>
    <r>
      <rPr>
        <b/>
        <sz val="11"/>
        <rFont val="Arial Narrow"/>
        <family val="2"/>
      </rPr>
      <t>2.2 Fortalecer los procesos del cambio asociados al Direccionamiento y Control Administrativo 2do Trimestre:</t>
    </r>
    <r>
      <rPr>
        <sz val="11"/>
        <rFont val="Arial Narrow"/>
        <family val="2"/>
      </rPr>
      <t xml:space="preserve"> La Secretaría General adelantó en el 2do trimestre, las gestiones pertinentes para dar cumplimiento a la iniciativa estratégica para “Fortalecer los procesos del cambio asociados al Direccionamiento y Control Administrativo”, por lo cual, realizó el seguimiento a la implementación del plan de trabajo como mejora al proceso actual en Minciencias.
</t>
    </r>
    <r>
      <rPr>
        <b/>
        <sz val="11"/>
        <rFont val="Arial Narrow"/>
        <family val="2"/>
      </rPr>
      <t>3.2 Gestión del Plan Anual de Adquisiciones 2do Trimestre:</t>
    </r>
    <r>
      <rPr>
        <sz val="11"/>
        <rFont val="Arial Narrow"/>
        <family val="2"/>
      </rPr>
      <t xml:space="preserve"> La Secretaría General adelantó en el 2do trimestre las gestiones pertinentes para el seguimiento del Plan Anual de Adquisiciones vigencia 2022, los ajustes fueron aprobados en el Comité de Desempeño Sectorial e Institucional en las sesiones ordinarias y extraordinarias que se adelantaron en sesión virtual y/o mediante correo electrónico.
</t>
    </r>
    <r>
      <rPr>
        <b/>
        <sz val="11"/>
        <rFont val="Arial Narrow"/>
        <family val="2"/>
      </rPr>
      <t>4.2 Contribuir a un Minciencias más transparente 2do Trimestre:</t>
    </r>
    <r>
      <rPr>
        <sz val="11"/>
        <rFont val="Arial Narrow"/>
        <family val="2"/>
      </rPr>
      <t xml:space="preserve"> La Secretaría General adelantó en el 2do trimestre, las gestiones pertinentes para dar cumplimiento a la iniciativa estratégica de Contribuir a un Minciencias más transparente, por lo cual, se diligenció el Formato Soporte de Indicador Programático de Requisitos de Transparencia SEGEL - D101PR04F01 y se encuentran relacionadas en dicho formato las evidencias de cumplimiento de los requisitos, así como la Dirección URL / repositorio institucional donde se encuentran las mismas.</t>
    </r>
  </si>
  <si>
    <t>El programa estratégico de diseño y evaluación de la política pública presenta el avance cualitativo de forma clara y permite evidenciar todos los logros conseguidos en este trimestre, orientados al cumplimiento de las metas de los dos objetivos asociados a este proceso. Basado en lo anterior, la Oficina Asesora de Planeación e Innovación Institucional invita al área técnica a continuar con el seguimiento y monitoreo que garanticen el cumplimiento de lo planificado en la vigencia 2022.</t>
  </si>
  <si>
    <r>
      <rPr>
        <b/>
        <sz val="11"/>
        <rFont val="Arial Narrow"/>
        <family val="2"/>
      </rPr>
      <t>1.2 Estudio para diseñar la estrategia de sostenibilidad de la gestión de los centros e institutos públicos de investigación. Segundo Trimestre:</t>
    </r>
    <r>
      <rPr>
        <sz val="11"/>
        <rFont val="Arial Narrow"/>
        <family val="2"/>
      </rPr>
      <t xml:space="preserve"> Las actividades realizadas para lograr llegar a la versión borrador completa fue la siguiente.
1. Análisis de estudios referentes a nivel internacional, BID, OCDE, Unión Europea.
2. Comparación de la información de los términos de referencia de Infraestructura con el fin de incorporar criterios de evaluación y algunas actividades adicionales.
3.  Ejercicio de coherencia entre objetivos, actividades y productos esperados.
Lo anterior se trabajo con el  equipo  conformado por miembros de la DGC y la DTUC,  se adjunta link. 
https://docs.google.com/document/d/1MzklCjFxowZ8_NMXjGIuce_c1l63hyrt/edit?rtpof=true
</t>
    </r>
    <r>
      <rPr>
        <b/>
        <sz val="11"/>
        <rFont val="Arial Narrow"/>
        <family val="2"/>
      </rPr>
      <t>2.2 Actualización Normativa en Ciencia, Tecnología e Innovación. Segundo Trimestre:</t>
    </r>
    <r>
      <rPr>
        <sz val="11"/>
        <rFont val="Arial Narrow"/>
        <family val="2"/>
      </rPr>
      <t xml:space="preserve"> Durante el último trimestre el Viceministerio de Conocimiento, Innovación y Productividad ha trabajado en el borrador del decreto  “Por el cual se estipulan los medios conducentes a la transferencia internacional de tecnología en los contratos celebrados entre la administración pública con personas naturales o compañías extranjeras”.
Este borrador ha sido socializado entre las dependencias del viceministerio y con la oficina jurídica. Además, se estableció una reunión con el Director de Compra Eficiente, José Andrés O'Meara Riveira  para ver la viabilidad de la promulgación de este Decreto.  Sin embargo, se definió que una vía jurídica viable podría ser una resolución emitida por el Ministerio de Ciencia y Tecnología que permita orientar al gobierno en términos de conceptualización en transferencia tecnológica y sus modalidades.  En adjunto documento de borrador de decreto que se ha avanzado a la fecha.
 Por otro lado,  se finalizó el contrato de prestación de servicios no. 80740-012-2021 celebrado entre la fiduciaria y la previsora s.a. - fiduprevisora s.a. Actuando como vocera y administradora del fondo nacional de financiamiento para la ciencia, la tecnología y la innovación, Fondo Francisco José de Caldas y la Universidad del valle. Este contrato fue liderado por el despacho del viceministerio de conocimiento innovación y productividad. Entre los logros obtenidos tenemos: Los cuales podemos encontrar en el siguiente link.   https://drive.google.com/drive/folders/1fClVUcZGN0WIiKH02WMGAqXGF51iMH2D?usp=sharing
 •          Análisis de estructuras organizacionales e iniciativas regulatorias en tres países: Brasil, Chile y México y su sistema de gobernanza.
•          Ejercicio de vigilancia tecnológica y minería de datos y tendencias internacionales del marco regulatorio en cinco países: Chile, Brasil, España, Alemania, Japón.
•          Encuesta tipo Delphi, con 524 personas que respondieron la encuesta en 32 dptos, 22  `preguntas, 162 variables, agrupadas en 5 bloques.
•          Definición de temáticas con objeto e iniciativas legislativas o de Decreto para el SNCTI:
•          Regulación primaria de largo plazo: 5 iniciativas.
•          Regulación secundaria de corto plazo: 4 iniciativas.
•          Regulación terciaria, mediano plazo: 2 iniciativas.
•          Proyectos de Decreto: 9 y actualización de 4.
Sobre esta iniciativa,  el Viceministerio realizó el 14 de junio, una socialización interna en el ministerio con asistencia de 18 personas de las dependencias. 
</t>
    </r>
    <r>
      <rPr>
        <b/>
        <sz val="11"/>
        <rFont val="Arial Narrow"/>
        <family val="2"/>
      </rPr>
      <t>3.2 Evaluación y Rediseño de la politica de Reconocimiento de Actores del Sistema Nacional de Ciencia, Tecnología e Innovación 2do trimestre:</t>
    </r>
    <r>
      <rPr>
        <sz val="11"/>
        <rFont val="Arial Narrow"/>
        <family val="2"/>
      </rPr>
      <t xml:space="preserve"> En este periodo, en el marco de la iniciativa se logró con la entrega de lo informes 2 y 3 informe ajustado con las recomendaciones del equipo técnico y se realizó el primer desembolso el 23 de mayo de 2022. Se adjunta soporte e informes
</t>
    </r>
    <r>
      <rPr>
        <b/>
        <sz val="11"/>
        <rFont val="Arial Narrow"/>
        <family val="2"/>
      </rPr>
      <t>4.2 DECLARATORIA DE IMPORTANCIA ESTRATÉGICA DE LOS PROYECTOS DE INVERSIÓN RELACIONADOS CON LA POLÍTICA DE CIENCIA, TECNOLOGÍA E INNOVACIÓN 2023 - 2031 - CONPES DIE Segundo Trimestre:</t>
    </r>
    <r>
      <rPr>
        <sz val="11"/>
        <rFont val="Arial Narrow"/>
        <family val="2"/>
      </rPr>
      <t xml:space="preserve"> Después de los ajustes solicitados por el  Ministerio de Hacienda y Crédito Público,  se entregaron nuevamente los documentos:
1 Oficio de solicitud CONPES DIE 02032022.
2.  Oficio de solicitud de aval fiscal y La Justificación Técnica.
Para hacer esta solicitud, se adjunta radicado.
A la fecha de hoy el Ministerio se encuentra a la espera de respuesta por parte del CONFIS de la solicitud de Aval Fiscal.  En consecuencia a lo anteriormente mencionado,  se solicitó a la OAPII ampliar el plazo hasta  el 31 diciembre del 2022  La meta para entrega del documento quedaría para último trimestre del año 2022.  Se adjunta formatos  solicitud  ajuste.</t>
    </r>
  </si>
  <si>
    <t>Para este programa, el indicador "Porcentaje de avance en las actividades de formulación de política planeadas para la vigencia (VTASC)",  presentó un avance superior al planificado para el segundo trimestre de 2022.   Igualmente, el reporte de la gestión realizada en el área técnica es acorde y claro en su descripción, por ende, desde la Oficina Asesora de Planeación e Innovación Institucional no se tienen recomendaciones al respecto.</t>
  </si>
  <si>
    <r>
      <rPr>
        <b/>
        <sz val="11"/>
        <rFont val="Arial Narrow"/>
        <family val="2"/>
      </rPr>
      <t>1.2 Diseño y formulación de políticas 2do trimestre:</t>
    </r>
    <r>
      <rPr>
        <sz val="11"/>
        <rFont val="Arial Narrow"/>
        <family val="2"/>
      </rPr>
      <t xml:space="preserve"> I.Periodo de Reporte Segundo trimestre del año 2022: Del 01 de abril al 30 de Junio de 2022. II.Aclaraciones Para este trimestre se consignan los soportes de las actividades en el aplicativo GINA en las siguientes carpetas comprimidas: •     Soportes Diseño y Formulación de Política – trimestre II (dos carpetas).
</t>
    </r>
    <r>
      <rPr>
        <b/>
        <sz val="11"/>
        <rFont val="Arial Narrow"/>
        <family val="2"/>
      </rPr>
      <t>2.2 Apoyo en la gestión de lineamientos, evaluaciones de políticas y capacidades regionales de CTeI - 2do Trimestre:</t>
    </r>
    <r>
      <rPr>
        <sz val="11"/>
        <rFont val="Arial Narrow"/>
        <family val="2"/>
      </rPr>
      <t xml:space="preserve"> Esta iniciativa estratégica comprende todas las acciones que requieren del acompañamiento del Viceministerio de Talento y Apropiación Social del Conocimiento para garantizar la inclusión de lineamientos de política de CTeI.  Durante el segundo trimestre del año 2022 se apoyaron las siguientes actividades:
Gestión administrativa relacionada con Misión de Sabios
Apoyo a la gestión de lineamientos de política publica
Implementación de la Política Nacional de Apropiación Social del Conocimiento en el marco de la CTeI
Política de la internacionalización de la CTeI y diplomacia científica
Política Integral de Conocimiento Ancestral Tradicional
OCDE
Convenio TIPC
Evaluaciones de impacto de políticas
Formación de alto nivel
Ondas y jóvenes investigadores.
</t>
    </r>
    <r>
      <rPr>
        <b/>
        <sz val="11"/>
        <rFont val="Arial Narrow"/>
        <family val="2"/>
      </rPr>
      <t>3.2 Apoyo en el diseño de marco normativo 2do Trimestre:</t>
    </r>
    <r>
      <rPr>
        <sz val="11"/>
        <rFont val="Arial Narrow"/>
        <family val="2"/>
      </rPr>
      <t xml:space="preserve"> I.Periodo de Reporte Segundo trimestre del año 2022: Del 01 de Abril al 30 de Junio de 2022. II.Introducción Esta iniciativa comprende las actividades que se lideran y acompañan desde el VTASC para desarrollar el marco normativo de las direcciones técnicas y del Ministerio en las temáticas que le competan al VTASC III.Aclaraciones Para este trimestre se consignan los soportes de las actividades en el aplicativo GINA en la siguiente carpeta comprimida: •   Soportes Apoyo al marco regulatorio</t>
    </r>
  </si>
  <si>
    <t>El programa de Apoyo a la I+D+ cumple con el avance en los indicadores relacionados a las iniciativas y actividades que se desarrollaron al interior del área técnica. Sus reportes son claros y permiten evidenciar el avance en la gestión realizada. Aunque se recomienda mejorar en la oportunidad en el reporte de las iniciativas programadas.</t>
  </si>
  <si>
    <r>
      <rPr>
        <b/>
        <sz val="11"/>
        <rFont val="Arial Narrow"/>
        <family val="2"/>
      </rPr>
      <t>1.2 Seguimiento a la ejecución de la estrategia 2do trimestre:</t>
    </r>
    <r>
      <rPr>
        <sz val="11"/>
        <rFont val="Arial Narrow"/>
        <family val="2"/>
      </rPr>
      <t xml:space="preserve"> La convocatoria para apoyar la creación y fortalecimiento de empresas de base tecnológica (incluidas las Spin Off)  dio apertura el  15 de marzo  y el cierre se realizo el 24 de abril de 2022..A la convocatoria se presentaron 54 propuestas, las cuales, luego de un proceso de evaluación dio como resultado 12 propuestas elegibles.  El listado definitivo de propuestas fue publicado el 31 de mayo de 2022. La segunda corte de la convocatoria abrió el 25 de mayo,  con esta corte quedaron elegibles 6 propuestas. De esta manera se da   cumplimiento total con la meta de 18. Con este mecanismo se  apoyan 18 propuestas que derivaran en el cumplimiento de los 18 acuerdos de transferencia de tecnología para el 2022.
</t>
    </r>
    <r>
      <rPr>
        <b/>
        <sz val="11"/>
        <rFont val="Arial Narrow"/>
        <family val="2"/>
      </rPr>
      <t xml:space="preserve">2.2 Proyectos financiados 2do trimestre: </t>
    </r>
    <r>
      <rPr>
        <sz val="11"/>
        <rFont val="Arial Narrow"/>
        <family val="2"/>
      </rPr>
      <t xml:space="preserve">La Convocatoria 914 de 2022 para el apoyo a proyectos de I+D+i que contribuyan a resolver los desafíos establecidos en la misión “Colombia hacia un nuevo modelo productivo, sostenible y competitivo” – área Estratégica Energía cerró el día 02 de mayo de 2022 y se inscribieron 55 propuestas en la plataforma SIGP, de las 55 propuestas, 35 cumplieron con los requisitos mínimos y fueron evaluadas. Como resultado del proceso de evaluación se publicó el 23 de junio un banco con 24 propuestas elegibles. El banco definitivo de propuestas financiables será publicado el 15 de julio de 2022.
</t>
    </r>
    <r>
      <rPr>
        <b/>
        <sz val="11"/>
        <rFont val="Arial Narrow"/>
        <family val="2"/>
      </rPr>
      <t xml:space="preserve">3.2 Seguimiento a la ejecución de la estrategia 2do trimestre: </t>
    </r>
    <r>
      <rPr>
        <sz val="11"/>
        <rFont val="Arial Narrow"/>
        <family val="2"/>
      </rPr>
      <t>La Invitación a presentar propuesta para la conformación de un listado de proyectos elegibles para la transferencia de dos tecnologías con fines de fabricación e implementación en los departamentos priorizados (Meta y Santander) dio apertura el 18 mayo 2022 y el cierre fue el 15 julio 2022, se recibieron dos propuestas, las cuales serán evaluadas por equipo técnico de Minciencias y Ecopetrol.  El bando de elegibles se publicará el próximo 05 agosto 2022</t>
    </r>
  </si>
  <si>
    <t>De nuevo se evidencia que las actividades desarrolladas para el cumplimiento de la meta establecida para patentes ha sido superada durante el lapso de este trimestre asimismo que las inversiones y el fortalecimiento del seguimiento por parte de la alta dirección frente a este tema  demuestra que el impulso ha servido para sobrepasar el cumplimiento de esta meta, por otra parte las invenciones gestionadas hacia el alistamiento tecnológico y gestión comercial se encuentra en espera el desarrollo de la convocatoria que apoyará a conseguir los resultados planeados. El área en general presenta un buen comportamiento en el cumplimiento del reporte y sus aprobaciones.</t>
  </si>
  <si>
    <r>
      <rPr>
        <b/>
        <sz val="11"/>
        <rFont val="Arial Narrow"/>
        <family val="2"/>
      </rPr>
      <t xml:space="preserve">1.2 Seguimiento a la ejecución de la estrategia 2do trimestre: </t>
    </r>
    <r>
      <rPr>
        <sz val="11"/>
        <rFont val="Arial Narrow"/>
        <family val="2"/>
      </rPr>
      <t xml:space="preserve">"De acuerdo con el reporte formal que realiza la SIC en su página oficial (https://drive.google.com/file/d/1QPzTd3Jl6QEa7SJ0gQAT66bz47uneUAs/view ), se reporta que para lo corrido del año 2022, primer trimestre (enero a marzo) se han radicado un total de 764 solicitudes de patente (698 solicitudes de invención y 66 solicitudes de modelo de utilidad) ante dicha Entidad.
A continuación, se muestra la distribución por departamento de radicación de patente a nivel nacional:
Antioquia: 121
Atlántico: 54
Bogotá: 208
Bolívar: 4
Boyacá: 24
Caldas: 34
Caquetá: 7
Casanare: 13
Cauca: 13
Cesar:13
Chocó: 1
Córdoba: 2
Cundinamarca: 34
Huila: 14
La Guajira:17
Magdalena: 1
Meta: 3
Nariño: 4
Norte de Santander:18
Norte_De_Santander: 1
Putumayo: 1
Quindío: 22
Risaralda:21
Santander: 46
Sucre: 12
Tolima: 10
Valle_Del_Cauca: 66
Total general764
Lo anterior evidencia que el 27% de las radicaciones de patente se encuentra focalizado en Bogotá D.C, seguido por Antioquia con el 16%, Valle del Cauca con el 9%, y Santander con el 6% siendo estos los departamentos que lideran la radicación de patente con el 58% de territorio nacional.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Frente al convenio 417-2021, suscrito con la Corporación Tecnnova Universidad Empresa Estado UEE, en representación de la Joinn Red Colombiana de OTRI, se realizó la adición No. 2 al cual se asignaron recursos por PGN 2022 por un valor de $8 mil millones con la meta de 550 nuevas solicitudes de patentes. La “Convocatoria nacional para fomentar la protección por patente de resultados de I+D+i que promuevan la potenciación económica del sector empresarial” que dio apertura el 29 de octubre de 2021 y cerró el 28 de abril del 2022, se recibieron 1145 postulantes y se beneficiarios 697con invenciones efectivamente radicadas.
</t>
    </r>
    <r>
      <rPr>
        <b/>
        <sz val="11"/>
        <rFont val="Arial Narrow"/>
        <family val="2"/>
      </rPr>
      <t xml:space="preserve">2.2 Seguimiento a la ejecución de la estrategia 2do trimestre: </t>
    </r>
    <r>
      <rPr>
        <sz val="11"/>
        <rFont val="Arial Narrow"/>
        <family val="2"/>
      </rPr>
      <t>El 24 de mayo de 2022 se legalizo el otro si del convenio 756-2019 en donde se dará paso al desarrollo de la iniciativa Sácale Jugo a tu Patente. Para el 25 de mayo se dio apertura a la convocatoria "Convocatoria nacional tercerizada para promover la explotación, comercialización y/o transferencia de las invenciones protegidas o en proceso de protección por patente – Sácale jugo a tu patente 4.0" y la cual cierra el 30 de junio del 2022.</t>
    </r>
  </si>
  <si>
    <t>Para el presente programa estratégico se considera que la información cualitativa es clara en las actividades desarrolladas, se llevaron a cabo actividades de vital importancia para el cumplimiento de la meta trimestral planteada para el año 2022 y que esta meta establecida fue superada durante el transcurso de este período para las organizaciones articuladas en los Pactos por la innovación y se cumple según lo planeado para las empresas con capacidades en gestión de la innovación, se cumple con la metas establecidas para el desarrollo de este trimestre.</t>
  </si>
  <si>
    <r>
      <rPr>
        <b/>
        <sz val="11"/>
        <rFont val="Arial Narrow"/>
        <family val="2"/>
      </rPr>
      <t>1.2 Pactos por la Innovación 2do trimestre:</t>
    </r>
    <r>
      <rPr>
        <sz val="11"/>
        <rFont val="Arial Narrow"/>
        <family val="2"/>
      </rPr>
      <t xml:space="preserve"> Con el objetivo de implementar el portafolio de beneficios de la estrategia Pactos por la Innovación, se desarrollaron actividades tendientes al despliegue de los portafolios de cada una de las regiones, entre las cuales se destaca:
Evento nacional de la estrategia de pactos por la innovación: Se tuvo un total de 53 asistentes, entre empresarios y representantes de Minciencias y de las cámaras de comercio de Santa Marta, Barranquilla, Cartagena, Tumaco, Pasto, Ibagué y eje cafetero. 
 Convenio especial de cooperación 764-2019 con la Cámara de Comercio de Manizales por Caldas: Para el beneficio de aceleración se radicaron 6 proyectos a la convocatoria de beneficios tributarios 2022. Para el beneficio de Colinnova se realizaron seguimientos presenciales y virtuales a la ejecución de los 5 proyectos que se están financiando. se realizó la entrega final del prototipo de la alianza 05 y la alianza 04 y se realizó entrega final del prototipo de la alianza 10 (Caldas - SES) y 11 (Dosquebradas) de manera presencial.
Convenio especial de cooperación 761-2019 con la Cámara de comercio de Barranquilla: Para el beneficio de aceleración se realiza Seguimiento a la entidad asesora Doceprojekto para que brinde acompañamiento en la formulación del proyecto de la empresa Trading Group y asesorías a la empresa E2 quien radicó ante la convocatoria de beneficios tributarios del 2021. Para el programa de innovación abierta se llevaron a cabo mesas de trabajo entre la empresa Liteyca de Colombia, el solver Icubo y la entidad asesora Inventta.
Convenio especial de cooperación 765-2019 con la Cámara de comercio de Cartagena: Para el beneficio de innovación abierta se realizó el acompañamiento a la implementación de las soluciones seleccionadas por las empresas de economía naranja y turismo. Para el beneficio de Jóvenes I+i se diseñaron los diplomas y se presentó la propuesta para ejecutar el dinero disponible. Para el beneficio de COLINNOVA se realizó el acompañamiento y seguimiento de manera rigurosa a las alianzas lechada de cal y port community system.
Convenio especial de cooperación 762-2019 con la Cámara de comercio de Bucaramanga: Para el beneficio de sistemas de innovación empresarial se finalizó la implementación de los proyectos de innovación con las empresas que recibieron cofinanciación por su desempeño en el marco del programa. Se realizó para el programa de jóvenes investigadores e innovadores la reunión de cierre con 5 de los 6 jóvenes
Convenio especial de cooperación 007-2020 con la Cámara de comercio de Santa Marta: Para el beneficio de prototipado con la invitación abierta, se continuó la gestión para la postulación de empresas, completando el cupo total de 35 empresas beneficiarias. Dentro del Kit de Innovación de la estrategia de Pactos por la Innovación Magdalena, se realizó el taller virtual, "Creación de Productos y Servicios Innovadores".
Convenio especial de cooperación 229-2021 con la Cámara de comercio de Tumaco: Para el beneficio de prototipado se han realizado las asesorías, talleres y reuniones de seguimiento, un bootcamp, visitas a las empresas por parte de la empresa asesora, talleres grupales y asesorías virtuales. Se ha realizado el registro de 51 empresas para los talleres de gestión de innovación.
Convenio especial de cooperación 763-2019 con la Cámara de comercio de Cúcuta: Para el programa de aceleración se dio inicio al programa de manera presencial con 25 empresas beneficiarias. Para el beneficio de innovación abierta se realizó seguimiento con la empresa asesora Corporación Enlace, en el que se trató acerca de la difusión para la consecución de los posibles solucionadores de cada uno de los retos sectoriales.  Para el beneficio de articulación se llevó a cabo reunión con el director de CAMACOL CÚCUTA NORORIENTE logrando tener un espacio en el taller Tendencias de la innovación para el sector construcción que contó con la participación de 15 empresarios de la región.  Para el programa Colinnova se realizó visita a la empresa Fruttec en la cual se validó el prototipo nivel de madurez TRL6, también se llevaron a cabo talleres con la participación de los empresarios de los 3 sectores productivos priorizados: moda, construcción y turismo. Para el programa COLINNOVA 2022 se conformaron las alianzas de construcción Moda y Turismo.
Convenio especial de cooperación 864-2020 con la Cámara de comercio de Nariño: Para el beneficio de comunidad de innovación se lograron levantar 4 retos priorizados por cada una de las 4 cadenas productivas priorizadas por el programa y se ha logrado vincular a 28 empresas al proceso de acompañamiento y formación de las etapas.
Convenio especial de cooperación 281-2021 con la Cámara de comercio de Buenaventura: Se concretaron la 3 y 4 sesión del programa de prototipado para las treinta y tres (33) empresas. Se comparte información de Tdrs y anexos con las Cámaras de comercio aliadas y empresas participantes del programa de prototipado.
Convenio especial de cooperación 688-2020 Confecámaras: 15 prototipos funcionales resultados del desarrollo de los proyectos de Innovación colaborativa ejecutados.
Convenio especial de cooperación 025-2022 Confecámaras: evento de lanzamiento pactos por la innovación- beneficio col- innova.
Convenio especial de cooperación 419-2021 con ACOPI Antioquia: se terminó la validación de los docentes propuestos para dictar los talleres de pactos por la innovación, en su totalidad se aprobaron (7) docentes. Se compartieron con las seccionales las piezas para la convocatoria de inscripción en los talleres de pactos. 
Convenio especial de cooperación 792-2019 con la Cámara de comercio de Cali: se ajustaron los términos de referencia de la segunda convocatoria de empresas beneficiarias para el programa colinnova, se ha realizado la convocatoria y selección de las 4 nuevas empresas beneficiarias y se diseñaron los TDR de financiamiento. Para el programa de Jóvenes investigadores se realizó el comité de seguimiento a Reddi. 
Convenio Especial de Cooperación 239-2021 con la Cámara de comercio de Ibagué: Para el programa de sistemas de innovación empresarial  avanzan los talleres de manera normal. Para el programa de comunidad de innovación ya se tiene el contrato de la entidad asesora, se amplió el plazo de inscripción de las empresas beneficiarias al 8 de julio.
</t>
    </r>
    <r>
      <rPr>
        <b/>
        <sz val="11"/>
        <rFont val="Arial Narrow"/>
        <family val="2"/>
      </rPr>
      <t xml:space="preserve">2.2 Gestión Territorial - Operación Proyecto Oferta Institucional de Innovación Empresarial 2do trimestre: </t>
    </r>
    <r>
      <rPr>
        <sz val="11"/>
        <rFont val="Arial Narrow"/>
        <family val="2"/>
      </rPr>
      <t>BOGOTÁ – CONVENIO 819-2019 Durante el segundo trimestre del año 2022, se realizaron las actividades correspondientes a: revisar y aprobar proyectos de innovación presentados por las 20 empresas beneficiarias del programa. Durante el trimestre se realizaron cuatro mesas técnicas con la Secretaría Distrital de Desarrollo Económico para la revisión de los proyectos de innovación de las empresas, y así posteriormente se realizaron seis comités de aprobación quedando los 20 proyectos aprobados. Una vez aprobados los proyectos se realizó el giro del primer desembolso de los recursos de cofinanciación aprobados a 18 empresas beneficiarias.
Entre abril y mayo las empresas iniciaron la implementación de los proyectos. Una vez que cada una de las empresas inició la implementación de su proyecto el equipo de seguimiento de Minciencias inició el seguimiento al cumplimiento de los compromisos de cada empresa, lo anterior a través de sesiones periódicas de seguimiento donde se valida el avance técnico y financiero del proyecto, se verifica el cumplimiento del cronograma y se revisan las novedades en la ejecución del proyecto.
Frente a la estrategia de medición de resultados en ACTI, las empresas beneficiarias del programa han realizado de forma periódica el registro de inversiones en ACTI a través de la bitácora de inversiones.
Con respecto a las actividades con el aliado cooperante ANDI, el 22 de abril se realizó la tercera sesión de la red de confianza. El 02 de junio se realizó la cuarta sesión de red de confianza. Durante este trimestre la ANDI se encuentra en preparación de las actividades de Foro de Innovación, elaboración de manual de buenas prácticas y publicación de casos de éxito en Revista A.
En cuanto a los compromisos del convenio directamente con la Secretaría Distrital de Desarrollo Económico, se entregaron los reportes mensuales para cargue en GESPROY de marzo, abril y mayo de 2022, el reporte del mes de junio se encuentra en proceso de elaboración para su presentación en julio. Se realizaron mesas de seguimiento periódicas.
El 28 de junio se realizó un comité técnico donde se realizó un resumen de la ejecución del convenio para presentar a la nueva supervisora por parte de la Secretaría Distrital de Desarrollo Económico y se revisó el estado actual del convenio, se mostró la información general de los 20 proyectos de innovación aprobados.
NARIÑO – CONVENIO 788-2017
Durante el segundo trimestre del año 2022, en las actividades del proyecto Innovación Empresarial Más País Nariño en el marco del convenio especial de cooperación No. 788-2017, se llevaron a cabo los procesos de liquidación de 9 contratos derivados con empresas beneficiarias: Clinica Oftalmológica Paredes S.A.S, Servicio Público de Alumbrado de Pasto S.A. SEPAL S.A., Truchas Santa Teresa S.A.S., Unidad Cardioquirúrgica de Nariño S.A.S., Universidad Mariana, Clinica Bellatriz S.A.S., Techmedic S.A.S., Industria Cafetera de Nariño S.A.S. y Las Carnes del Sebastian S.A.S.
CAUCA – CONVENIO 2611-2019
Durante el presente periodo, fueron legalizados 6 de los 15 otrosíes, que se realizaron a los contratos derivados de las empresas beneficiarias a fin de garantizarles los ocho meses contemplados para la implementación de los proyectos de innovación. El equipo técnico de Minciencias, continuó con el seguimiento de la implementación de los proyectos de innovación, para ello se reunió periódicamente con cada una de las empresas beneficiarias de forma periódica a fin de evidenciar el avance en la implementación a través del análisis de las matrices de seguimiento entregadas por las empresas y la revisión de los avances en los entregables que soportan la ejecución de las actividades. Adicionalmente en el mes de junio se realizó la primera visita de seguimiento presencial a cada una las empresas en donde se validaron de forma física los avances reportados por las beneficiarias.
Frente a la entidad experta VT S.A.S, esta realizó la entrega del informe de ejecución No 3 y un alcance al mismo al cual Minciencias emitió el concepto de supervisión. Respecto a las actividades del aliado cooperante ANDI, se realizó la quinta sesión presencial de la red de confianza del Departamento de Cauca y el seguimiento virtual a los compromisos adquiridos en la sesión No 4. Frente al manual de buenas prácticas en innovación, la entidad continuó con la actividad, a través de la recopilación de las buenas prácticas en las que incurrieron las empresas durante la etapa del entrenamiento y de la implementación del proyecto de innovación; adicionalmente, inició con la redacción y diagramación del manual. Así mismo, se legalizó el otrosí No 1 del convenio en donde se extendió el tiempo de ejecución del convenio hasta el 31 de julio de 2022.
Frente a la estrategia de medición de resultados en ACTI, durante las sesiones de seguimiento que se llevan a cabo con las empresas beneficiarias se ha sensibilizado a las beneficiarias para que realicen el registro de inversiones en la plataforma de INVERACTI. Adicionalmente, durante las visitas de seguimiento presenciales se realizó la entrega a cada empresa de un kit el cual es una herramienta didáctica que ayuda a la clasificación de las categorías bajo las cuales se deben reportar las inversiones en la plataforma de INVERACTI.
En cuanto a los compromisos del convenio directamente con el Departamento del Cauca se entregaron a tiempo los reportes mensuales de ejecución técnica y financiera para cargue en GESPROY de marzo, abril y mayo de 2022 y se realizaron los comités técnicos del convenio No 17, 18 y 19.
CUNDINAMARCA – CONVENIO 784-2019
Durante el segundo trimestre del año 2022 continuamos con el proceso de declaración de posible incumplimiento el contrato derivado 428-2018 suscrito con la empresa MCT S.A.S, dado que la empresa no cumplió con cursar todas las etapas del programa, teniendo en cuenta, que no se recibió el acta de liquidación
firmada por la empresa, desde Minciencias se instruyó a la Fiduprevisora para que esta continuará con el proceso de liquidación unilateral del contrato y presentará este caso ante el comité fiduciario.
Asimismo, nos encontramos a la espera de la resolución que permita realizar cierre de centros de costos de los contratos de administración de recursos, lo cual permitirá continuar con el trámite de liquidación del convenio marco.
RISARALDA – CONVENIO 401-2019
Durante el segundo trimestre de 2022 en el proyecto Innovación Más País Risaralda se dio continuidad a los procesos necesarios para el cierre final de los contratos relacionados con los entrenamientos de alto nivel, acompañados por las entidades expertas Corporación Industrial Minuto de Dios (CIMD) y Unión Temporal Zabala Tecnalia (UTZT), para esta última se gestionó el último desembolso.
En cuanto al seguimiento de la implementación de los proyectos priorizados se dio continuidad al proceso de evaluación de informes de avance de implementación de los proyectos priorizados por las empresas beneficiarias y se realizó el último desembolso de las empresas beneficiarias Empresa de acueducto y alcantarillado de Pereira, Seguridad Nacional, Caja de Compensación Familiar de Risaralda, Papeles Nacionales, la Fábrica de la Felicidad, Comercializadora La Posada y Agudelo Angel. Se continua con los procesos de desembolsos que aún se encuentran pendientes.
En el marco de las comunicaciones con las empresas beneficiarias se llevó a cabo el seguimiento al proceso de registro de Inversiones en Actividades de Ciencia, Tecnología e Innovación (InverACTi) en la plataforma destinada para tal fin. Se descargó la información registrada en la plataforma corroborando el avance en el
número de registros y se continua apoyando a las empresas en el diligenciamiento del componente 3.
Frente a las liquidaciones, se avanzo en la revisión de informes finales de ejecución de las empresas y se procedió con la elaboración de los informes de liquidación de las empresas que entregaron la información técnica y financiera completa.
La ejecución de actividades finalizó el 03 de junio de 2022 y se ha dado continuidad a los procesos de cierre y liquidación de los contratos derivados.
Se realizó sesión de presentación de resultados en el Comité técnico 22 el 15 de junio de 2022.
CALDAS – CONVENIO 843-2018
De acuerdo a los compromisos del Convenio 843-2018, durante el periodo comprendido entre abril y junio de 2022, se elaboraron los conceptos de supervisión de los informes finales presentados por las empresas beneficiarias VT S.A.S., RevloG S.A.S, Super de Alimentos S.A., Caja de Compensación Familiar de Caldas, Servicios Especiales de Salud, Central Hidroeléctrica de Caldas S.A. E.S.P., Sigma Ingeniería S.A. y Gilberto Robledo Quintero Asesores de Seguros &amp; CIA LTDA.
Adicionalmente, se realizaron los segundos desembolsos a las empresas beneficiarias Induma SCA y San Martin Lacteos, por un valor total de $ 87.401.145,81.
Por otra parte, con respecto a los al proceso de liquidación de los contratos derivados del Convenio marco se envió para firmas de Beneficiario el acta de liquidación de los contratos 772-2019 y 789-2019
BOYACA – 780 – 2017 En el segundo trimestre del año se ha dado respuesta a los diferentes requerimientos que han realizado desde la Gobernación de Boyacá referente a aclaraciones y ajustes en lo reportado sobre la ejecución del proyecto.
Asimismo, nos encontramos a la espera de la resolución que permita realizar cierre de centros de costos de los contratos de administración de recursos, lo cual permitirá continuar con el trámite de liquidación del convenio marco.
ATLÁNTICO – CONVENIO 411-2019 Durante el segundo trimestre del año 2022, el proyecto que tiene por objeto Implementación de Sistemas de Gestión de Innovación en empresas del Atlántico, Innovación Más País Atlántico, operado por la Cámara de Comercio de Barranquilla, orientó sus actividades en el proceso de seguimiento a la implementación y cierre de los proyectos de innovación de las 50 empresas del módulo II de Sistemas de Innovación y de las 50 módulo I de Formación y Cultura de Innovación.
El operador del proyecto en conjunto con Minciencias, realizó las actividades de seguimiento a cada una de las empresas del proceso de registro de información en los componentes 2 y 3 de medición de resultados e impactos, en la estrategia de InverACTI.
El convenio terminó su ejecución el 26 de mayo de 2022, cumpliendo a satisfacción con los objetivos y metas propuestos.
El 10 de junio de 2022 se llevó a cabo una reunión de cierre donde se mostraron los resultados del programa por parte del operador – Cámara de Comercio de Barranquilla.
HUILA – CONVENIO 0074-2019 Durante el segundo trimestre del año 2022, el proyecto que tiene por objeto el desarrollo de capacidades en gestión de la innovación empresarial en el departamento del Huila, operado por la Cámara de Comercio de Neiva, orientó sus actividades en el proceso de seguimiento a la implementación y cierre de los proyectos de innovación de las 20 empresas del módulo II de Sistemas de Innovación.
El operador del proyecto realizó las actividades de seguimiento a cada una de las empresas del proceso de registro de información en los componentes 2 y 3 de medición de resultados e impactos, en la estrategia de InverACTI.
El convenio terminó su ejecución el 01 de abril de 2022, cumpliendo a satisfacción con los objetivos y metas propuestos.
ANTIOQUIA - CONVENIO 4600009838 Durante el segundo trimestre del año 2022, se llevaron a cabo las actividades enmarcadas en la participación en comités técnicos del convenio en donde se abordaron diversas temáticas asociadas a la operación del programa Mipyme Innova Antioquia, revisión y emisión de observaciones a las actas elaboradas por el operador del convenio frente a las mesas de trabajo y comités técnicos realizados, participación en mesas de trabajo a fin de orientar la reformulación de los proyectos priorizados por las empresas beneficiarias, revisión a la subsanación de las observaciones emitidas por Minciencias, técnicas y financieras de los proyectos de innovación priorizados por las empresas beneficiarias del módulo II, aprobación de proyectos de innovación priorizados por las empresas beneficiarias de módulo II, revisión y aprobación de modificaciones de los proyectos de innovación priorizados por las empresas beneficiarias del módulo II, participación en mesas de trabajo a fin de realizar seguimiento a la operación del programa Mipyme Innova Antioquia.
En el segundo trimestre se finalizó el proceso de aprobación de los proyectos de innovación de las empresas y estas iniciaron su implementación.
Frente al tema contractual del convenio especial de cooperación 4600009838, en el marco del comité técnico realizado el 22 de junio de 2022 fue aprobada la segunda prórroga del convenio en mención hasta el 30 de noviembre de 2022, para lo cual durante el presente trimestre la Gobernación de Antioquia y Acopi Antioquia realizaron los trámites administrativos a fin de remitir a Minciencias la minuta de otrosí No 2 para que sea firmada por la entidad.
Minciencias ha realizado orientación técnica al operador frente a la ejecución del convenio dado su rol de orientador dentro de este. En el mes de abril Minciencias envió el certificado cuatrimestral de aportes de contrapartida en especie, como parte de sus compromisos en el convenio.</t>
    </r>
  </si>
  <si>
    <t xml:space="preserve">Para el plan de Incentivos Tributarios se identificó un adecuado cumplimiento a las metas de acuerdo con lo planeado. Así mismo, se destaca el esfuerzo adelantado por el equipo técnico para dar respaldo al logro de los objetivos.  Se recomienda continuar con la ejecución de las actividades que permitan la ejecución del plan acorde con los parámetros establecidos al final del periodo. </t>
  </si>
  <si>
    <r>
      <rPr>
        <b/>
        <sz val="11"/>
        <rFont val="Arial Narrow"/>
        <family val="2"/>
      </rPr>
      <t>1. Convocatoria para el registro de propuestas que accederán a beneficios tributarios por inversiones en ciencia, tecnología e innovación para el año 2022</t>
    </r>
    <r>
      <rPr>
        <sz val="11"/>
        <rFont val="Arial Narrow"/>
        <family val="2"/>
      </rPr>
      <t xml:space="preserve">:  Los resultados de la convocatoria 913-2022 1er corte "Convocatoria para el registro de propuestas que accederán a los beneficios tributarios por inversión en proyectos de ciencia, tecnología e innovación año 2022", fueron publicados el día 30 de junio de 2022, en el cual se presentaron 101 proyectos, 2 fueron rechazados por incumplimiento de requisitos, 19 no aprobados por puntaje inferior a 80 puntos y 80 aprobados. Los 80 proyectos aprobados se les otorgó cupo por valor de $202.734.431.326; adicionalmente, se otorgó un cupo por $414.063.838.636 correspondiente a 72 informes plurianuales de crédito fiscal y deducción más descuento. La sumatoria de plurianuales y 913 1er corte, es de $ 616.798.269.962. correspondiente al 29,37% del total del cupo aprobado para la vigencia 2022.
Se estima que para el cierre de la convocatoria 913 segundo corte, se registren 500 proyectos; además se encuentran en proceso de revisión los informes de gestión del año 2021.
</t>
    </r>
    <r>
      <rPr>
        <b/>
        <sz val="11"/>
        <rFont val="Arial Narrow"/>
        <family val="2"/>
      </rPr>
      <t xml:space="preserve">2. Convocatoria para el registro de solicitudes por vinculación de doctores a la industria: </t>
    </r>
    <r>
      <rPr>
        <sz val="11"/>
        <rFont val="Arial Narrow"/>
        <family val="2"/>
      </rPr>
      <t xml:space="preserve"> A la fecha la ventanilla abierta no cuenta con registro de solicitudes, por lo cual no hay información por reportar.
</t>
    </r>
    <r>
      <rPr>
        <b/>
        <sz val="11"/>
        <rFont val="Arial Narrow"/>
        <family val="2"/>
      </rPr>
      <t xml:space="preserve">3. Convocatoria para el registro de solicitudes que accederán a los beneficios tributarios de Ingresos no constitutivos de renta 2021: </t>
    </r>
    <r>
      <rPr>
        <sz val="11"/>
        <rFont val="Arial Narrow"/>
        <family val="2"/>
      </rPr>
      <t xml:space="preserve"> De los quinientos un (501) proyectos presentados en la convocatoria para el registro de propuestas que accederán al beneficio tributario de ingresos no constitutivos de renta y/o ganancia ocasional año 2021 para que los contribuyentes de renta postulen sus propuestas para la calificación como de carácter científico, tecnológico y de innovación, y que puedan acceder a los beneficios tributarios estipulados en el artículo 57-2, de acuerdo con el artículo tercero del acuerdo 26 de 2021.
En cuanto a proyectos nuevos, los cuales tienen ejecución en la vigencia 2021 y siguientes, y no han sido financiados por MINCIENCIAS o por el Fondo de Ciencia Tecnología e Innovación del Sistema General de Regalías o calificados por el CNBT, y fueron sometidos a evaluación dado que cumplen con los criterios estipulados en los términos de referencia de la convocatoria 911 y el artículo 57-2 del Estatuto Tributario, se encuentran en proceso de evaluación diez (10) proyectos, cinco (5) proyectos fueron sometidos a segundo y tercer evaluador, y sesenta y cinco (65) proyectos ya fueron evaluados.
Para los proyectos calificados la secretaria técnica del CNBT está proyectando el concepto de evaluación de doscientos sesenta y cuatro (264) proyectos que fueron calificados previamente por el CNBT en el marco de otras convocatorias de beneficios tributarios, o fueron co-financiados por MINCIENCIAS en convocatorias previas. Asimismo, se espera la remisión de ciento cincuenta y dos (152) conceptos por parte de las Áreas técnicas.
Por otra parte, cinco (5) proyectos de quinientos un (501) proyectos fueron rechazados, dado que no cumplían con los requisitos mínimos estipulados en los Términos de Referencia.
Todo lo anterior, puede estar sujeto a cambios, dado que son resultados obtenidos con base en la evaluación de los proyectos, por lo que es posible tener variaciones como parte de la gestión y solicitudes de las entidades participantes con base en los resultados obtenidos.
</t>
    </r>
    <r>
      <rPr>
        <b/>
        <sz val="11"/>
        <rFont val="Arial Narrow"/>
        <family val="2"/>
      </rPr>
      <t xml:space="preserve">4. Convocatoria para el registro de solicitudes que accederán a los beneficios tributarios de Ingresos no constitutivos de renta 2022: </t>
    </r>
    <r>
      <rPr>
        <sz val="11"/>
        <rFont val="Arial Narrow"/>
        <family val="2"/>
      </rPr>
      <t xml:space="preserve"> Sabiendo que el objetivo de este instrumento tributario consiste en calificar proyectos como de investigación científica, desarrollo e innovación para que el personal científico vinculado, que ejecute actividades directas de I+D+i, acceda al beneficio tributario de Ingresos no Constitutivos de Renta y/o Ganancia Ocasional, siempre que la remuneración de este personal provenga de recursos destinados para el proyecto, según los criterios y las condiciones definidas por el Consejo Nacional de Beneficios Tributarios en Ciencia, Tecnología e Innovación (CNBT) y lo establecido por el artículo 57-2 del E.T., se evaluó la necesidad de convertir la convocatoria a la modalidad de ventanilla abierta, dado que esta última permite recibir solicitudes durante todo el año fiscal, facilitando a las entidades su partición y acceso a la misma.
Por lo anterior, lo avances hasta la fecha referidos a la convocatoria de acceso al beneficio tributario de Ingresos no constitutivos de renta vigencia 2022, se enfocan en la modificación de sus lineamientos, cronograma y presentación de solicitudes, con el fin de lograr abrir una ventanilla abierta para las solicitudes de la vigencia 2022. Con base en esto se adjunta el cronograma de actividades de Beneficios Tributarios en donde se incluye la realización de estas actividades durante los meses de junio y julio del 2022.
Adicional a lo anterior, se adjunta el Borrador del acuerdo 31, en cual en su capítulo IV determina las especificidades que hace parte del Beneficio Tributario De Ingresos No Constitutivos De Renta Y/O Ganancia Ocasional Y Exención De Iva, estableciéndose que, bajo la modalidad de ventanilla abierta, para los ingresos no Constitutivos de Renta se deberán establecer cortes por vigencia fiscal para el registro de solicitudes. Lo anterior será regido por la guía técnica emitida por la Secretaría Técnica del CNBT, así como también se determina que la Secretaria Técnica del CNBT emitirá un certificado, en el cual constará el otorgamiento o negación de beneficios tributarios.
Cabe resaltar que el acuerdo 31, se encuentra en proceso de aprobación por parte del CNBT.
</t>
    </r>
    <r>
      <rPr>
        <b/>
        <sz val="11"/>
        <rFont val="Arial Narrow"/>
        <family val="2"/>
      </rPr>
      <t xml:space="preserve">5. Convocatoria para el registro de propuestas que accederán a la exención del IVA (ventanilla abierta): </t>
    </r>
    <r>
      <rPr>
        <sz val="11"/>
        <rFont val="Arial Narrow"/>
        <family val="2"/>
      </rPr>
      <t xml:space="preserve"> La Convocatoria para el registro de propuestas que accederán a la exención del IVA (ventanilla abierta) para acceder a los beneficios tributarios estipulados en el artículo 428-1 del Estatuto Tributario, que tiene como propósito el fortalecimiento de las capacidades e infraestructura de instituciones de educación y centros de investigación y desarrollo tecnológico reconocidos por MINCIENCIAS, para el desarrollo de proyectos con la adquisición de equipos y elementos que les permita realizar investigaciones de alto impacto para el país y la comunidad educativa.
De acuerdo con lo anterior, la ventanilla abierta en cuestión durante el segundo trimestre del año 2022, otorgó a dos (2) proyectos nuevos y dos (2) proyectos financiados, calificados como de investigación científica, desarrollo tecnológico e innovación cuyo propósito es la obtención de resultados relevantes para el desarrollo del país, el acceso al beneficio tributario de exención de IVA.
En el 1er trimestre se otorgó la exención a 12 equipos por un valor total de $304.766,19 US y en el 2do trimestre se otorga la exención a 53 equipos por un valor total de $329.818,19 US.
A la fecha se ha otorgado la exención de IVA a 65 equipos, que suman un valor total de $634.584,19 US referidos a las exenciones de impuestos recomendadas.
Nota: el proyecto 90258 se encuentra en subsanación de requisitos en el área de Registro, por lo que no se tuvieron en cuenta los $600.000 US del Plan de Importación de 1 equipo para este reporte del segundo trimestre.
</t>
    </r>
    <r>
      <rPr>
        <b/>
        <sz val="11"/>
        <rFont val="Arial Narrow"/>
        <family val="2"/>
      </rPr>
      <t xml:space="preserve">6. Beneficios tributarios por donación 2022:  </t>
    </r>
    <r>
      <rPr>
        <sz val="11"/>
        <rFont val="Arial Narrow"/>
        <family val="2"/>
      </rPr>
      <t xml:space="preserve">A la fecha no se ha recibido ninguna donación.
</t>
    </r>
    <r>
      <rPr>
        <b/>
        <sz val="11"/>
        <rFont val="Arial Narrow"/>
        <family val="2"/>
      </rPr>
      <t xml:space="preserve">7. Evaluación de Impacto Programa de Beneficios Tributarios por inversión en CTeI: </t>
    </r>
    <r>
      <rPr>
        <sz val="11"/>
        <rFont val="Arial Narrow"/>
        <family val="2"/>
      </rPr>
      <t xml:space="preserve"> Se hace entrega del informe final  de Econometría el 19 de abril de 2022, al revisarse  se solicitan aclaraciones a este, dado que habían inconsistencias técnicas en este y se hacen mesas de seguimiento al contrato con la entidad .</t>
    </r>
  </si>
  <si>
    <t xml:space="preserve">Acorde con la revisión realizada por parte de la Oficina Asesora de Planeación e Innovación Institucional, se identificó que se han adelantado actividades importantes para el logro de las metas por parte de las áreas técnicas; no obstante, se requiere que se haga una evaluación frente a los posibles inconvenientes que se han presentado y han impactado en el alcance de las metas planteadas para el trimestre y se adopten las medidas para garantizar el cumplimiento de las mismas al final del periodo. 
</t>
  </si>
  <si>
    <r>
      <rPr>
        <b/>
        <sz val="11"/>
        <rFont val="Arial Narrow"/>
        <family val="2"/>
      </rPr>
      <t>. Apoyo en la implementación de la Misión de Bioeconomía y generación de bioproductos:</t>
    </r>
    <r>
      <rPr>
        <sz val="11"/>
        <rFont val="Arial Narrow"/>
        <family val="2"/>
      </rPr>
      <t xml:space="preserve">  La tarea relacionada con la Misión de Bioeconomía a continuación, se presentan las principales actividades desarrolladas durante el segundo trimestre del 2022: Implementación y Desarrollo de la Misión de Bioeconomía, Cooperación UK PACT- GGGI, Línea Minciencias CTeI - Bioeconomía, Convocatoria SenaInnova, Talleres regionales de Bioeconomía, Desarrollo del  Convenio Especial de Cooperación con Ecopetrol y con el Ministerio de Energía para  el desarrollo de iniciativas de I+D+i  y formación de capital humano  alrededor de las cadenas de valor del Hidrógeno verde y Azul y de la captura de CO2 por medio de sumideros naturales con participación de las comunidades, World Bioeconomy Roundtable the Bioeconomy y Colombia participó en la reunión Ministerial de Empleo de la OCDE.
</t>
    </r>
    <r>
      <rPr>
        <b/>
        <sz val="11"/>
        <rFont val="Arial Narrow"/>
        <family val="2"/>
      </rPr>
      <t>Ampliación de alcance de las expediciones científicas con alianzas regionales, involucrando procesos de innovación social:</t>
    </r>
    <r>
      <rPr>
        <sz val="11"/>
        <rFont val="Arial Narrow"/>
        <family val="2"/>
      </rPr>
      <t xml:space="preserve">  Con corte al segundo trimestre de 2022 se cuenta con 3 procesos contractuales entre los que se incluyen dos convenios y un contrato de prestación de servicios elaborado a través de Tecnalia como Administrador de Proyectos, a saber:
Convenio Nº 022-2022 ejecutado por el Instituto Humboldt: Este convenio tiene como objeto “Aunar esfuerzos técnicos, administrativos y financieros para llevar a cabo la “Expedición científica piloto a una BiodiverCiudad con enfoque de Bioeconomía” en el marco del objetivo estratégico “Diseñar e implementar la misión de bioeconomía para promover el aprovechamiento sostenible de la biodiversidad” del Pilar de la Mega: Economía Bioproductiva establecido en Plan Estratégico Institucional 2021. En el marco de este convenio, se desarrollará un piloto de expedición científica para reconocer y generar información sobre la biodiversidad urbana, con un enfoque de bioeconomía, concentrado en dos grupos biológicos de interés para el país: aves y plantas útiles.
Convenio Nº 026-2022 ejecutado por la Comisión Colombiana del Océano-CCO: Este convenio tiene como objeto “Aunar esfuerzos técnicos, administrativos y financieros para la realización de dos (2) expediciones científicas: una (1) expedición Científica en la Reserva de Biosfera Seaflower – Isla Cayos de Quitasueño, y una segunda expedición en el Programa Pacifico en el Golfo de Tribuga´, en el marco del Programa Colombia Bio”. Contrato Nº 227-2022 (Contratado desde Tecnalia) ejecutado por Negrita Films: este contrato tiene como objeto “Realizar una (1) expedición científica audiovisual: “Búsqueda del Jaguar y la Anaconda - Hato La Aurora”, en el Departamento del Casanare, con el fin de contribuir con el conocimiento sobre la biodiversidad del departamento del Casanare por medio de registros biológicos de la reserva (…)”En el marco de los procesos contractuales en mención se desarrollaron 4 expediciones científicas.
No obstante, tres proyectos se encuentran en trámite a saber:
•Biodiversidad de la Bahía Tukakas, Alta Guajira Colombiana, una frontera por descubrir.
•Fortalecimiento de las capacidades para el ecoturismo con dimensión científica en las islas de Providencia y Santa Catalina, Reserva de la Biosfera Seaflower.
•Expedición agrobiodiversidad en Montes de María
Al respecto, los dos primeros proyectos se les elaboró memorando para la contratación por recuperación contingente y cuentan con la revisión jurídica y financiera. No obstante, se encuentra en revisión el acta de la reunión en la que se indican las observaciones y subsanaciones, posteriormente, se presentará la solicitud de contratación ante el Comité de la Dirección de Inteligencia de Recursos de la CTeI.
El proyecto restante será contratado a través del administrador de proyectos (Tecnalia), se encuentra en trámite de elaboración el formato de solicitud.
Expediciones Científicas al Pacífico gestionadas:
Convenio Nº 026-2022 ejecutado por la Comisión Colombiana del Océano-CCO: Este convenio tiene como objeto "Aunar esfuerzos técnicos, administrativos y financieros para la realización de dos (2) expediciones científicas: una (1) expedición Científica en la Reserva de Biosfera Seaflower – Isla Cayos de Quitasueño, y una segunda expedición en el Programa Pacifico en el Golfo de Tribuga´, en el marco del Programa Colombia Bio." 
En el marco de este convenio, se desarrollarán 2 expediciones científicas, 1 de las cuales será en el Pacífico (Golfo de Tribugá)
</t>
    </r>
    <r>
      <rPr>
        <b/>
        <sz val="11"/>
        <rFont val="Arial Narrow"/>
        <family val="2"/>
      </rPr>
      <t xml:space="preserve">Fomento a la Innovacion y Desarrollo Tecnologico: </t>
    </r>
    <r>
      <rPr>
        <sz val="11"/>
        <rFont val="Arial Narrow"/>
        <family val="2"/>
      </rPr>
      <t xml:space="preserve"> El SENA y la DTUC dieron apertura a la convocatoria SENAINNOVA 2022 el 06 de junio de 2022.  Se espera apoyar 120 proyectos de 200 proyectos elegibles y asi dar cumplimiento a la meta esperada de esta activida (200 organizaciones articuladas con pactos). La convocatoria cierro el  11 de julio de 2022. Actualmente se encuentra en proceso de revision de requisitos minimo y  lugo evaluacion de propuestas.
</t>
    </r>
    <r>
      <rPr>
        <b/>
        <sz val="11"/>
        <rFont val="Arial Narrow"/>
        <family val="2"/>
      </rPr>
      <t>Convocatoria para el apoyo a proyectos de I+D+I que contribuyan a resolver los desafíos establecidos en la en la misión:</t>
    </r>
    <r>
      <rPr>
        <sz val="11"/>
        <rFont val="Arial Narrow"/>
        <family val="2"/>
      </rPr>
      <t xml:space="preserve"> Colombia hacia un nuevo modelo productivo, sostenible y competitivo - área estratégica energía: La Convocatoria 914 de 2022 para el apoyo a proyectos de I+D+i que contribuyan a resolver los desafíos establecidos en la misión “Colombia hacia un nuevo modelo productivo, sostenible y competitivo” – área Estratégica Energía cerró el día 02 de mayo de 2022 y se inscribieron 55 propuestas en la plataforma SIGP, de las 55 propuestas, 35 cumplieron con los requisitos mínimos y fueron evaluadas. Como resultado del proceso de evaluación se publicó el 23 de junio un banco con 24 propuestas elegibles. El banco definitivo de propuestas financiables será publicado el 15 de julio de 2022.
</t>
    </r>
    <r>
      <rPr>
        <b/>
        <sz val="11"/>
        <rFont val="Arial Narrow"/>
        <family val="2"/>
      </rPr>
      <t>Mapeo de Bio productos en Proyectos de I+D+i apoyados por Minciencias:</t>
    </r>
    <r>
      <rPr>
        <sz val="11"/>
        <rFont val="Arial Narrow"/>
        <family val="2"/>
      </rPr>
      <t xml:space="preserve">   Para el segundo trimestre se realiza el reporte de 30 proyectos que promueven la generación de bioproductos. Los mecanismos que permiten la consolidación de los proyectos son: Convocatoria para el cierre de brechas sector agropecuario Boyacá, Convocatoria para fortalecimiento de las capacidades de investigación del Departamento de Nariño a través de la financiación de proyectos en CTeI, Convocatoria para el fortalecimiento de Centros de Investigación Autónomos e Institutos Públicos de I+D, Convocatoria Conectando Conocimiento y Convocatoria fomento a la innovación y desarrollo tecnológico en las empresas–Senainnova “por la reactivación del país”.</t>
    </r>
  </si>
  <si>
    <t>A partir de la revisión adelantada por la OAPII se identificó que el plan de Posicionamiento, visibilización y articulación de la CTeI con actores internacionales demuestra un adecuado cumplimiento en relación con las metas establecidas para el segundo semestre de 2022.  Así mismo es importante resaltar el esfuerzo adelantado por el área técnica para el logro de los indicadores programados.  Se recomienda dar continuidad a las gestiones adelantadas y establecer las actividades necesarias que permitan garantizar el adecuado cumplimiento del plan.
Se sugiere revisar con el área de Internacionalización el estado de cumplimiento de los acuerdos de movilidad CERN, para que el proceso de reporte y validación de soportes sea consecuente.</t>
  </si>
  <si>
    <r>
      <rPr>
        <b/>
        <sz val="11"/>
        <rFont val="Arial Narrow"/>
        <family val="2"/>
      </rPr>
      <t xml:space="preserve">1. Formulación y diseño de política de la internacionalización de la CTeI y diplomacia científica: </t>
    </r>
    <r>
      <rPr>
        <sz val="11"/>
        <rFont val="Arial Narrow"/>
        <family val="2"/>
      </rPr>
      <t xml:space="preserve">a.  En el proceso de formulación de la política con el aliado OEI y la Universidad Externado de Colombia se han desarrollado las siguientes acciones:  La OEI y la U. Externado procedieron con taller virtual (8 de abril): “Diagnóstico para la formulación de la política pública de internacionalización de la ciencia, la tecnología y la innovación y la diplomacia científica en Colombia” en el que participaron más de 40 representantes de diferentes entidades. Se recibió en Minciencias (27 de abril) vía correo electrónico de la U. Externado, el documento denominado entregable 6 que contiene los antecedentes, la justificación, el marco conceptual y el diagnóstico de la política de internacionalización de la CTI y diplomacia científica, redactados dentro del formato del que se dispone en Minciencias para tal efecto: M501PR01MO1 Modelo plantilla guía elaboración de documento de Política de CTeI. La U. Externado envió el 4 de mayo la metodología, material y programación de los talleres territoriales de formulación que se proyectó realizar en cinco ciudades representativas por posibilidad de convocatoria regional de participantes. El 16 de mayo se realizó taller territorial en Medellín y el 26 de mayo en Barranquilla donde se trabajó con los participantes la redacción de los objetivos de la política pública. El 17 de mayo la profesional especializada de la DCD Ingrid Rueda remite al Director de la DCD vía correo electrónico observaciones al contenido del documento y a la necesidad de incluir lo relacionado con la estrategia de diplomacia científica, así como sobre la metodología propuesta para los talleres; se coloca la alerta respecto del cumplimiento de los entregables según cronograma aprobado para la formulación. El 27 de mayo la asesora de la DCD Sandra Guerra remitió a la U. Externado 149 observaciones al contenido del documento denominado entregable 6. Se recibió por parte de la U. Externado el lunes 13 de junio la respuesta a las observaciones enviadas por Minciencias (Asesora Sandra Guerra). Se atendieron 22 observaciones al contenido del documento frente a las demás se argumenta que no se cuenta con tiempo, recursos técnicos y financieros para poder atenderlas o que corresponden a observaciones de índole subjetiva, encontrando que se procederá con la inclusión y ajustes que se identificaron por parte del equipo formulador posibles de realizar y entregar en la versión definitiva de esta edición del documento al plazo máximo acordado según cronograma reformulado el día 29 de julio de 2022.  El miércoles 15 de junio se realizó de manera virtual un Evento de socialización del estado de formulación de esta política liderado por la U. Externado al que se convocó a representantes de las entidades del orden nacional afines al contenido de este documento destacando la intervención realizada desde la Subdirección de Ciencia, Tecnología e Innovación del DNP así como la de la Coordinación de la academia diplomática de la Cancillería y del Presidente de la asociación diplomática y consular de Colombia. El día viernes 17 de junio se llevó a cabo el taller de formulación territorial, en la ciudad de Pasto en el que se desarrolla una metodología enriquecida por lo registrado en los anteriores talleres en territorio. El 23 de junio la U. Externado remite vía correo electrónico propuesta de metodología y formulario para el proceso de consulta pública de la política que se publicará en el portal Minciencias del 30 de junio al 13 de julio.
El 24 de junio la U. Externado remite vía correo electrónico entregable 7 correspondiente al documento de definición de la política de internacionalización de la CTI y diplomacia científica (págs. 39-55, numeradas). Esto incluye las relatorías de los talleres realizados hasta el momento.  Los soportes que respaldan este informe se encuentran ubicados en el Drive Institucional en el enlace: https://drive.google.com/drive/folders/1OSix7H1330-EavdqELTnFm5ld4QTU6Lw?usp=sharing que fue compartido desde el pasado 18 de mayo vía correo electrónico tanto a colaboradores del Viceministerio de TASC como de la DCD.
b.En el proceso de formulación de la política de internacionalización de la CTeI y diplomacia científica el Aliado OEI vía U. Externado ha adelantado los talleres en territorio en los que se está validando la formulación del objetivo general y los objetivos específicos propuestos. A la fecha se han realizado: taller presencial en la ciudad de Medellín 16 de mayo así como en la ciudad de Bucaramanga el 26 de mayo, en Pasto presencial el 17 de junio, y presencial en Bucaramanga el 7 de julio. También se realizó un evento de socialización de los avances de esta política el 15 de junio en la modalidad virtual con participantes de entidades del orden nacional.    Link drive donde reposan los soportes documentales: 
https://drive.google.com/drive/u/0/folders/1OSix7H1330-EavdqELTnFm5ld4QTU6Lw 
</t>
    </r>
    <r>
      <rPr>
        <b/>
        <sz val="11"/>
        <rFont val="Arial Narrow"/>
        <family val="2"/>
      </rPr>
      <t xml:space="preserve">2.Fomento de la diplomacia científica, tecnológica y de innovación (Estructuración e implementación): </t>
    </r>
    <r>
      <rPr>
        <sz val="11"/>
        <rFont val="Arial Narrow"/>
        <family val="2"/>
      </rPr>
      <t xml:space="preserve"> 2.Fomento de la diplomacia científica, tecnológica y de innovación (Estructuración e implementación):  El Ministerio de Ciencia, Tecnología e Innovación, como ente rector del Sistema Nacional de Ciencia, Tecnología e Innovación (SNCTI) invitará a presentar iniciativas para conformar listados de elegibles para financiar estancias de profesionales con título de doctorado para desarrollar proyectos de I+D+i con actores internacionales y promover una agenda de cooperación para la Diplomacia Científica  de Colombia en las misiones diplomáticas de los países priorizados para el establecimiento de nodos. Al respecto se han adelantado diferentes acciones en el ámbito bilateral como multilateral, a saber:  1. Misión de Alto Nivel a los EE.UU:  El Ministro de Ciencia, Tecnología e Innovación, Dr. Tito José Crissien Borrero, visitó los Estados Unidos de América, en el marco de una Misión de Alto Nivel, que tuvo como objetivo general fortalecer la cooperación internacional y el relacionamiento con nuestros socios en los Estados Unidos, a través de la implementación de los Focos: La Biotecnología, el Medio Ambiente y la Bioeconomía (Foco 4), Las Ciencias de la Vida y de la Salud (Foco 7), y Las Ciencias Naturales y del Espacio ( Foco 8). Adicionalmente se plantearon como objetivos específicos: 1: Fortalecer la cooperación en desarrollo espacial a través de la implementación de los acuerdos Artemis formulados por NASA (National Aeronautics and Space Administration) en conjunto con la Vicepresidencia de Colombia y MinCiencias. Poner a disposición los oficios del Ministerio de Ciencia, Tecnología e Innovación para la ejecución del trabajo conjunto.  2: Consolidar los lazos de cooperación con socios estadounidenses que permitan el fortalecimiento, generación y desarrollo de la ciencia, tecnología e innovación en lo referente a la biotecnología, enfocado en vacunas y otras tecnologías sanitarias. 3: Fortalecer la cooperación en el área de salud entre las diversas entidades del Gobierno estadounidense y las entidades del Gobierno colombiano, a través del cumplimiento de los compromisos adquiridos en la visita de los expertos estadounidenses a Colombia el pasado octubre de 2021. 4: Fortalecer la cooperación con los diferentes socios estadounidenses en el área de formación de alto nivel. Esta cooperación permitirá a) generar oportunidades para estudiantes e investigadores para que realicen sus estudios, pasantías de investigación y construcción conjunta de proyectos; b) generar transferencia de conocimiento y de tecnología; y c) construir alianzas colaborativas/redes de investigación entre universidades colombianas y estadounidenses.  En el marco de esta misión, se llevó a cabo Reunión con la Diáspora Científica Colombiana en EE.UU, logrando como resultados: Minciencias compartió con representantes de la Diáspora Científica colombiana en EE.UU la nueva política en materia de CTeI, esta nueva política no busca que los investigadores/científicos colombianos regresen a Colombia sino aprovechar al máximo la vinculación que tienen con las Universidades de alto nivel en los Estados Unidos de América. Lo anterior con el objetivo de generar puentes y oportunidades para otro(a)s colombianos.  La diáspora compartió con Minciencias que considera importante la organización de los investigadores/científicos colombianos en EE.UU. En ese sentido, le compartieron a Minciencias que ya están avanzando en dicha organización a través de la conformación de la Red de becarios de Fullbright.  Minciencias compartió con la Diáspora científica colombiana que la Misión de Internacionalización tiene contemplado el establecimiento de esa red de investigadores/científicos colombianos como una propuesta alineada con los intereses a nivel país. Esta propuesta está liderada por Cancillería y al tratarse de un ejercicio tan extensivo porque es a nivel mundial, puede tomar algo de tiempo. Es por esta razón que el ejercicio que están haciendo actualmente con los becarios de Fullbright va a permitir generar un canal de comunicación más sólido en el que se intercambien oportunidades de formulación de proyectos de interés común, propuestas, fuentes de financiación, establecimiento de alianzas, entre otras cosas.  Se trata entonces de vincular a los investigadores y científico(a)s que están por fuera para la implementación de las recomendaciones de comisión internacional de sabios respecto de los 8 Focos. De la misma manera, se busca identificar el rol que esta comunidad de investigadores y científico(a)s pueda ejercer en el proceso de desarrollo y creación de vacunas para el país.  Así mismo se llevaron a cabo Reuniones con los diferentes Centros pertenecientes al Instituto Nacional de Salud estadounidense (NIH por sus siglas en inglés), tales como: Reunión el Centro Internacional Fogarty (FIC por sus siglas en inglés), Reunión con el Centro Nacional de Cáncer (NIC por sus siglas en inglés), Reunión con el Instituto Nacional de Alergias y Enfermedades infecciosas (NIAD por sus siglas en inglés), Reunión con Instituto de Salud Mental (NIMH por sus siglas en inglés), Reunión con el Centro de Envejecimiento (NIA por sus siglas en Inglés), Reunión con representantes de la Universidad Estatal de Pensilvania (PennState University), Reunión con el Rector de la Universidad de Wisconsin-Madison, Reunión con el Director de la Iniciativa de Soluciones Ambientales ( Environmental Solution Initiative- ESI) del Instituto de Tecnología de Massachussets (MIT por sus siglas en inglés), Visita a la Escuela de Medicina de Harvard y Reunión con la Sociedad de Estudiantes Colombianos de Harvard (HCSS).  También, se llevó a cabo Acto protocolario presencial Lanzamiento Fondo Andino del Fondo de Innovación 100,000 Strong in the Americas del Departamento de Estado de los Estados Unidos de América. Dentro del Fondo Andino, Colombia a través de Minciencias, lanzó una convocatoria que contó con una inversión de más de $350 mil dólares, de los cuales, Minciencias aportó el 86% de los recursos y Partners of the Americas alrededor de $49 mil dólares, para el fomento de vocaciones científicas a través de pasantías internacionales de investigación en un período de cuatro (4) a seis (6) meses.
2.	Misión España.  Fecha: 16 al 22 de mayo 2022. Asistencia del Sr Ministro de Ciencias, Tecnologia e Innovacion, doctor Tito Jose Crissien Borrero a la CONFERENCIA MUNDIAL DE EDUCACIÓN SUPERIOR WHE 2022, que se realizó en Barcelona Espana, en el mes de mayo los días 18, 19 y 20, organizado por la UNESCO, con el fin de apoyar las  movilidades internacionales entre investigadores colombianos que hacen parte de las entidades del Sistema Nacional de Ciencia, Tecnología e Innovación en adelante SNCTI y sus pares a nivel mundial en el marco del desarrollo de proyectos o anteproyectos conjuntos de investigación e innovación.  Así mismo se llevó a cabo una reunión con Rectores de Instituciones Españolas para firmar convenios de cooperación en movilidad e Investigación, ésta permitió la firma de convenios de cooperación en los que las Partes establecieron los lineamientos, objetivos y bases principales sobre las cuales cooperarán y realizarán acciones conjuntas o coordinadas en materia de I+D+i, como también, facilitar el intercambio de docentes y estudiantes entre las universidades, para el desarrollo de actividades académicas y de investigaciones conjuntas.  En reunión que se sostuvo con el Sr Embajador Luis Guillermo Plata, de la Embajada de Colombia en Espana, los días 21 y 22 de mayo de 2022 y el señor Ministro Tito Crissien, se llevó a cabo un trabajo mancomunado do
</t>
    </r>
    <r>
      <rPr>
        <b/>
        <sz val="11"/>
        <rFont val="Arial Narrow"/>
        <family val="2"/>
      </rPr>
      <t>3.Programa de movilidad de investigadores e innovadores y apoyo a proyectos de investigación:</t>
    </r>
    <r>
      <rPr>
        <sz val="11"/>
        <rFont val="Arial Narrow"/>
        <family val="2"/>
      </rPr>
      <t xml:space="preserve">  En el marco de esta iniciativa se llevarán a cabo convocatorias bilaterales y multilaterales mediante las cuales se busca generar un apoyo a las movilidades de investigadores para el fortalecimiento de proyectos de investigación entre Colombia y actores internacionales. Estas convocatorias tienen su origen en instrumentos que han sido firmados en años anteriores, para lo cual para la presente vigencia se destinó la suma de Dos mil cuatrocientos millones ($2.400.000.000) según el siguiente detalle:
RESUMEN DE LA PROYECCIÓN PRESUPUESTAL DE INSTRUMENTOS: 
$ 1.000.000.000    Convocatoria Europa: Ecosnord (6 propuestas), Daad (5 propuestas), Bmbf (5 propuestas)
$ 300.000,000       Amsud (financiación 9 propuestas) adición convenio 405-2021 OEI
$ 100.000.000       Programa Mujeres en la Ciencia
$1.000.000.000     Convocatoria de Estancia Postdoctoral en el Instituto Francis Crick - Reino Unido
$2.400.000.000Total
Para el segundo trimestre del 2022, se llevaron a cabo las siguientes acciones con el objeto de desarrollar acuerdos y materializar las Convocatorias de Movilidad de investigadores e innovadores y apoyo a proyectos de inversión propuestos: Reuniones con los aliados, Elaboración de términos de referencia y anexos de la convocatoria.  El equipo de capacidades y divulgación apoyó con la parametrización del formulario de postulación. Revisión y aprobación de los términos de referencia y anexos de la convocatoria.
Convocatoria Movilidad Académica con Europa 2022:  El 8 de abril de 2022 se abrió oficialmente la Convocatoria Movilidad Académica con Europa 2022 No. 923  con el objetivo de  conformar un Banco Definitivo de Elegibles para financiar movilidades internacionales, de investigadores con reconocimiento vigente por el Ministerio de Ciencia, Tecnología e Innovación y estudiantes de doctorado que, hagan parte de las entidades del Sistema Nacional de Ciencia, Tecnología e Innovación-SNCTI, y sus pares en Francia y Alemania en el marco del desarrollo de proyectos o anteproyectos conjuntos de investigación , desarrollo tecnológico e innovación. para los dos primeros capítulos con los aliados Ecos Nord y DAAD - PROCOL con el siguiente cronograma:
Capítulo 1 (Fechas año 2022) 
Apertura de convocatoria: 8 de abril.
Cierre convocatoria: 27 de mayo
Revisión de requisitos: del 31 de mayo al 3 de junio.
Periodo de ajuste requisitos: del 6 al 10 de junio
Publicación del banco preliminar: 24 junio.
Periodo solicitud de aclaraciones: del 28 al 30 de junio.
Proceso de evaluación: Junio-septiembre
Comité Binacional: el 31 de octubre al 4 noviembre
Publicación banco definitivo elegibles: 25 noviembre
Capítulo 2 (Fechas año 2022)
Apertura de convocatoria: 8 de abril 
Cierre convocatoria: 27 de mayo
Revisión de requisitos: del 31 de mayo al 3 de junio
Periodo de ajuste requisitos: del 6 al 10 de junio
Publicación del banco preliminar: 24 junio
Periodo solicitud de aclaraciones: del 28 al 30 de junio
Proceso de evaluación: Junio-septiembre
Comité Binacional: del 10 al 13 de octubre
Publicación banco definitivo elegibles: 4 noviembre
En relación con BMBF se tiene fecha de apertura de la convocatoria en julio del 2022. 
Apertura de convocatoria: 1 de julio
Cierre convocatoria: 2 de septiembre
Revisión de requisitos: del 5 al 9 de septiembre
Periodo de ajuste requisitos: del 12 al 16 de septiembre
Publicación del banco preliminar: 30 septiembre
Periodo solicitud de aclaraciones: del 3 al 5 de octubre
Proceso de evaluación: del 6 octubre al 7 de noviembre
Comité Binacional: del 8 al 10 de noviembre
Publicación banco definitivo elegibles: 25 noviembre 
Durante el mes de junio, se firmó el acta del Comité Técnico de la adición de $1.000.000.000 millones de pesos y prórroga del CV 310-2022 celebrado con el FFJC. 
Hasta el 3 de junio se desarrolló la etapa de verificación del cumplimiento de requisitos de las propuestas presentadas en la convocatoria No. 923 de Movilidad Académica con Europa 2022 en los capítulos 1 y 2, así mismo, las propuestas presentadas en el marco de la convocatoria de movilidad con Europa 2022 que tenían que subsanar requisitos tuvieron como plazo máximo el 10 de junio.
- Del capítulo 1 Ecosnord, se identificó que 19 propuestas pasan a proceso de evaluación.
- Del Capítulo 2 Daad - Procol pasan a evaluación 5 propuestas recibidas
El 24 de junio de 2022 se publicó el Banco Preliminar de Elegibles del Capítulo 1 Ecos Nord y del Capítulo 2 Daad. 
Se tiene previsto que el 01 de julio de 2022, se abra la convocatoria de Movilidad Académica con Europa correspondiente al Programa Bmbf y cierra el 02 de septiembre a las 5:00 p.m.
Proyectos de los programas regionales STIC, MATH y CLIMAT AmSud:  A la fecha y teniendo en cuenta que en diciembre de 2021, salieron los resultados de la convocatoria 2021 del Programa Regional STIC, MATH y CLIMAT AmSud se realizarán las contrataciones y desembolsos a través del convenio 405-2021 celebrado con la OEI. Estas movilidades se realizan con el objeto de apoyar la creación y fortalecimiento de redes internacionales entre investigadores franceses y de América del Sur.
Se financiarán 9 propuestas por parte de MINCIENCIAS por valor de $293.500.000 con recursos del Presupuesto General de la Nación distribuidos de la siguiente manera:
STIC (AICODA, HAMADI 4.0 y RSM) por valor total de $104.550.000 para tres propuestas;
MATH (Algoncomb, NOTION y VOS) por la suma de $71.550.000 para tres propuestas y
CLIMAT (ANDeDNA, METAZOOTRANSFER y MICCONS) el valor de $117.400.000 para tres propuestas.
Se remitió a la OEI la información relacionada con la convocatoria Amsud 2021 y los beneficiarios de la misma, con el objeto de que suscriban 8 contratos de los 9 seleccionados, debido a que un proponente desistió continuar con el proceso.  Se ha estado en continuas conversaciones con la OEI con el objeto de aclarar inquietudes relacionadas con la suscripción de los contratos con los beneficiarios.
AMSUD 2022:  Respecto a la convocatoria Amsud 2022, de los 10 proyectos registrados en la plataforma nueve (9) cumplieron con los requisitos de admisibilidad, pero el Programa Amsud confirmó que 8 proyectos son admisibles que pasan a evaluación en el mes de julio. 
Programa Mujeres en la ciencia: El Programa “Para Mujeres en la Ciencia” se centra en fortalecer el empoderamiento y el rol de la mujer en las áreas de la ciencia y la innovación científica. En el mes de abril remitieron los términos de referencia para revisión de la mesa técnica conformada por OAPII y los equipos de la DIR (Oficina de Registro, jurídico y financiero), los cuales fueron aprobados el 28 de junio de 2022 según acta.   En cuanto al aliado L'oréal Colombia, se están realizando gestiones para suscribir un convenio asociado a la convocatoria.
Proyecto Horizonte Europa 2022:  Horizonte Europa es el programa marco de investigación e innovación (I+I) de la Unión Europea (UE) para el período 2021 -2027. Horizonte Europa, como su predecesor Horizonte 2020, es el instrumento fundamental para llevar a cabo las políticas de I+D+I de la UE. El objetivo general es alcanzar un impacto científico, tecnológico, económico y social de las inversiones de la UE en I+I.
Los Puntos Nacionales de Contacto (NCPs) tienen como objetivo animar la participación de los investigadores nacionales en el programa Horizonte Europa y apoyarlos en la presentación de sus propuestas. Además, los NCPs deben organizar jornadas informativas sobre las distintas convocatorias que lanza el programa, realizar sesiones de preparación para la presentación de sus proyectos, y dar asesoramiento especializado. De esta manera, los Puntos Nacionales de Contacto se convierten en los divulgadores de las oportunidades que ofrece el programa Horizonte Europa a la comunidad de investigadores e innovadores colombianos. 
Es por ello que el pasado 1ro de abril, quedaron debidamente oficializados los puntos nacionales de contacto, un total de 32 instituciones hacen parte de los 6 clúster, asociados a la convocatoria y que conforman los 6 PCN.
Convocatoria 928 -2022 - Estancias post-doctorales de diplomacia científica en el exterior para doctores colombianos:  Con el objetivo de Gestionar y desarrollar estancias postdoctorales internacionales en actividades de Ciencia Tecnología e Innovación que permitan articular los actores del Sistema Nacional de CTeI y que promuevan la Diplomacia Científica entre Colombia y los países priorizados para el establecimiento de nodos de Diplomacia Científica, mediante resolución 0435 del 2022, se abrió el pasado 6 de mayo del 2022, la convocatoria para estancia post-doctorales de diplomacia científica en el exterior para doctores colombianos.
La fecha de publicación de los resultados definitivos se realizó el 30 junio 2022, donde se seleccionaron 13 propuestas de plan de trabajo. Se tienen dispuestos unos recursos de $2.892.000.000, para 16 cupos disponibles.
Los Doctores seleccionados adelantarán su estancia mediante el desarrollo de un plan de trabajo con una duración de 10 meses en el país de destino en colaboración con las misiones diplomáticas de los países priorizados para los nodos de Diplomacia Científica y el Ministerio de Ciencia, Tecnología e Innovación, estos interactuarán con los actores e instituciones extranjeras de CTeI para gestionar la consecución de becas y recursos para la financiación de ACTI y de actividades de cooperación científica y serán beneficiarios de un entrenamiento básico para el cumplimiento de sus funciones.
El plan de trabajo de actividades de CTeI que permitan articular los actores del Sistema Nacional de CTeI y que promueva la Diplomacia Científica entre Colombia y los países seleccionados para la promoción de la Diplomacia Científica, relacionados con los ocho (8) focos temáticos establecidos por la Misión Internacional de Sabios
</t>
    </r>
    <r>
      <rPr>
        <b/>
        <sz val="11"/>
        <rFont val="Arial Narrow"/>
        <family val="2"/>
      </rPr>
      <t xml:space="preserve">4.Presencia en escenarios internacionales para la generación de alianzas o redes de cooperación científica o fortalecimiento de la CTeI del país: </t>
    </r>
    <r>
      <rPr>
        <sz val="11"/>
        <rFont val="Arial Narrow"/>
        <family val="2"/>
      </rPr>
      <t xml:space="preserve"> Al segundo trimestre de 2022 se logró que Minciencias fortaleciera las relaciones de cooperación binacional con importantes aliados estratégicos de diferentes países del mundo para promover, desarrollar, generar, fomentar, entre otras,  actividades de ciencia, tecnología e innovación a través de la suscripción de 13 instrumentos (memorandos de entendimiento, cartas de intención y acuerdo de intención) que demuestran alianzas entre las partes en temáticas prioritarias que benefician a los actores del  SNCTI.
El logro alcanzado hasta el momento ha sido gracias al ingente esfuerzo y trabajo  efectuado por los colaboradores de la oficina de Internacionalización y las misiones de alto nivel que realizó el señor Ministro y Viceministros a Uruguay, Argentina, Estados Unidos, España y Europa.
</t>
    </r>
    <r>
      <rPr>
        <b/>
        <sz val="11"/>
        <rFont val="Arial Narrow"/>
        <family val="2"/>
      </rPr>
      <t>5.Implementar una estrategia de divulgación y visibilización de oportunidades internacionales de cooperación en CTeI a los actores del sistema:</t>
    </r>
    <r>
      <rPr>
        <sz val="11"/>
        <rFont val="Arial Narrow"/>
        <family val="2"/>
      </rPr>
      <t xml:space="preserve">  Para el segundo trimestre del 2022, y en el marco de las visitas del señor ministro de Ciencia, Tecnología e Innovación, doctor Tito Crissien, en la misión Europa 2022, llevada a cabo en el mes de mayo, se entregaron 20 Kits viajeros en idioma español y 20 Kits viajeros más en idioma inglés en la visita a EEUU.  En el mes de junio, se sostuvo una reunión con la líder de internacionalización para la revisión de una primera estrategia de Divulgación enfocada a la Diplomacia Científica (entregable denominado: ESTRATEGIA DE DIVULGACIÓN PARA LA PROMOCIÓN DE LA DIPLOMACIA CIENTÍFICA EN EL MINISTERIO DE CIENCIA, TECNOLOGÍA E INNOVACIÓN – 2022.), teniendo en cuenta todos los avances del área en la materia y considerando que por primera vez en la historia de Colombia, nos encontramos en la redacción de la primera Estrategia Nacional de Diplomacia Científica.
La importancia de la promoción de la Diplomacia Científica radica en que es un área de la diplomacia bastante extensa y novedosa en donde interactúan diferentes clases de actores en la interfaz entre ciencia y diplomacia que no solo tienen naturaleza gubernamental. Es importante extender el alcance de la Estrategia a estos actores dado el rol que ellos tienen en esta, es necesario que se entienda que, si bien esta estrategia está diseñada desde el Ministerio de Ciencia y Cancillería, para su funcionamiento, necesitamos la coordinación con la multiplicidad de actores pertenecientes a la cuádruple hélice (empresa, sociedad, sector de conocimiento y sociedad civil) que deben conocer nuestro plan de acción en materia de Diplomacia Científica.
Respecto a este primer entregable, se sostuvo una reunión con nuestros aliados de la OEI en el marco del Convenio 80740-405-2021, en donde se socializó la propuesta de divulgación, el propósito de la reunión también consistió en realizar una articulación de esfuerzos entre las dos instituciones para realizar de manera conjunta una estrategia de divulgación en Diplomacia Científica, como resultado, se generó un segundo entregable denominado (ESTRATEGIA DE DIVULGACIÓN PARA LA PROMOCIÓN DE LA DIPLOMACIA CIENTÍFICA) en donde se incorporan los resultados de la reunión con OEI. Actualmente, nos encontramos surtiendo el proceso de aprobación interna para lanzar esta estrategia de Divulgación. 
</t>
    </r>
    <r>
      <rPr>
        <b/>
        <sz val="11"/>
        <rFont val="Arial Narrow"/>
        <family val="2"/>
      </rPr>
      <t xml:space="preserve">6.Implementar una estrategia de asistencia técnica para actores regionales en cooperación internacional en CTeI: </t>
    </r>
    <r>
      <rPr>
        <sz val="11"/>
        <rFont val="Arial Narrow"/>
        <family val="2"/>
      </rPr>
      <t xml:space="preserve"> La actividad de “Implementar una estrategia de asistencia técnica para actores regionales en cooperación internacional en CTeI”, con los cuales se pretende tener un mayor campo de acción para poder construir la diplomacia científica y políticas de Internacionalización entre otros, se realizarán talleres en el marco de la estrategia de regionalización llevando el discurso de Diplomacia Científica, la socialización de las oportunidades internacionales de cooperación en CTeI entre otros temas.
El pasado 30 de marzo, durante la primera sesión del CONACTI, el equipo de Internacionalización adscrito al Viceministerio de Talento y Apropiación Social del Conocimiento propuso la creación de un Comité Técnico de Internacionalización de la Ciencia Y Diplomacia Científica, cuyo objetivo es la generación de lineamientos y recomendaciones para contribuir al fortalecimiento de la gobernanza de la Diplomacia Científica a partir de un diálogo dinámico con actores internacionales, nacionales y subnacionales que permita la implementación y fortalecimiento de una estrategia nacional de Diplomacia Científica.  Se busca que este comité esté alineado con los CODECTI a fin de recibir lineamientos en materia de Internacionalización y lograr brindar la debida asistencia técnica de las regiones. En ese sentido, se presentó durante el CONACTI del mes de junio, la propuesta inicial para establecimiento del Comité. Durante el mes de julio se elevará ante el Consejo, la versión ajustada de acuerdo a las recomendaciones dadas por los miembros.
Así mismo, en el proceso de formulación de la política de internacionalización de la CTeI y diplomacia científica el Aliado OEI vía U. Externado y con la finalidad de levantar insumos por parte de actores del SNCTeI del territorio en relación con la política, se han adelantado los talleres en territorio en los que se está validando la formulación del objetivo general y los objetivos específicos propuestos. A la fecha se han realizado los siguientes talleres regionales presenciales: Medellín:16 de mayo 2022. Barranquilla:26 de mayo 2022.  Pasto: 17 de junio 2022
Por su parte, es importante destacar que como estrategia de asistencia técnica para actores regionales en cooperación internacional en CTeI, se oficializaron los Puntos Nacionales de Contacto (NCPs por sus siglas en inglés), donde los diferentes consorcios de instituciones pertenecientes a la cuádruple hélice, ubicadas en diferentes regiones del país, presentaron sus planes de trabajo en el marco de colaboración con el programa Horizonte Europa de la Comisión Europea. A continuación, se listan las instituciones integrantes de cada consorcio, evidenciando el alcance regional de esta estrategia donde Minciencias se estableció como punto focal para Colombia:
*  European Research Council (ERC)
Universidad Externado de Colombia
*  Marie Sklodowska-Curie Actions (MSCA)
Consorcio conformado por:
NCP Líder: Universidad Tecnológica de Bolívar. (Cartagena)
NCP Regional: Universidad Autónoma de Bucaramanga (UNAB) + Universidad de Medellín.
NCP Sectorial: Alcaldía de Cartagena de Indias + Cámara de Comercio de Bucaramanga + Colombia Challenge Your Knowledge.
 *  Clúster en Salud + Misión de Cáncer
Consorcio conformado por
NCP Líder: Universidad del Rosario. (Bogotá)
NCP Regional: Universidad del Magdalena + Universidad del Valle + Universidad de la Sabana + Universidad de Córdoba.
NCP Sectorial: Corporación Hospitalaria Juan Ciudad – MEDERI.
NCP Misión: Instituto Nacional de Cancerología Empresa Social del Estado.
* Clúster en Cultura, Creatividad y Sociedad Inclusiva.
Consorcio conformado por:
NCP Líder: Universidad de Caldas. 
NCP Regional: Cámara de Comercio de Santa Marta para el Magdalena (Caribe) + Corporación Universitaria Minuto de Dios + Universidad de Manizales.
NCP Sectorial: RedLat: Red de productores culturales latinoamericanos.
* Clúster en Clima, Energía y Movilidad + Misión de Adaptación al cambio climático, incluida la transformación social + Misión de Ciudades inteligentes y climáticamente neutras.
Consorcio conformado por:
NCP Líder: Universidad de la Sabana. (Bogotá)
NCP Regional: Universidad del Magdalena + Universidad del Valle.
NCP Sectorial: Connect Bogotá.
NCP Misión: Universidad EAFIT (Medellín)
* Clúster en Alimentación, bioeconomía, recursos naturales, agricultura y medio ambiente + Misión de Salud del suelo y alimentos + Misión de Salud de océanos, mares y aguas costeras y continentales.
Consorcio conformado por:
NCP Líder: Universidad del Valle.
NCP Regional: AREA ANDINA Sede Valledupar + Universidad de la Sabana + Universidad del Rosario + CIB Corporación investigaciones Biológicas.
NCP Sectorial: Teccnova.
NCP Misión: Corporación CEMarín + Centro de Investigación e Innovación en Bioinformática y Fotónica.
</t>
    </r>
    <r>
      <rPr>
        <b/>
        <sz val="11"/>
        <rFont val="Arial Narrow"/>
        <family val="2"/>
      </rPr>
      <t xml:space="preserve">7.Acceso a beneficios de escenarios internacionales de cooperación mediante del pago de cuotas de afiliación y/o membresías): </t>
    </r>
    <r>
      <rPr>
        <sz val="11"/>
        <rFont val="Arial Narrow"/>
        <family val="2"/>
      </rPr>
      <t xml:space="preserve"> Se realizaron las gestiones pertinentes en el Ministerio, con el fin de lograr el cumplimiento del pago de las contribuciones anuales o membresías a los siguientes organismos internacionales con recursos de rendimientos financieros del Fondo Francisco José de Caldas así: 
A la Universidad de Sussex se pagó el 26 de abril de 2022 la suma de 60.000 libras esterlinas, con la Resolución 299-2022.
Al Centro Internacional de Ingeniería Genética y Biotecnología -ICGEB se pagó el 05 de mayo de 2022 la suma de USD17.400, con la Resolución 410-2022
Al Programa Iberoamericano Cyted se pagó el 17 de mayo de 2022 la suma de €100.000 con la Resolución 409-2022.
A la OCDE se pagó el 08 de junio de 2022 la suma de 4.050 Euros, por la participación de Minciencias en la mesa de trabajo del Foro Mundial de la Ciencia (GSF siglas en inglés), con la Resolución 377-2022
</t>
    </r>
    <r>
      <rPr>
        <b/>
        <sz val="11"/>
        <rFont val="Arial Narrow"/>
        <family val="2"/>
      </rPr>
      <t>8. CERN - Compromisos derivados del MoU de actualización del experimento CMS:</t>
    </r>
    <r>
      <rPr>
        <sz val="11"/>
        <rFont val="Arial Narrow"/>
        <family val="2"/>
      </rPr>
      <t xml:space="preserve">  El 23 de mayo de 2022 MinCiencias recibió una factura del CERN en la cual hay tres referencias de pago diferentes.  El 06 de junio de 2022 MinCiencias envió un correo electrónico al CERN informando que se procederá con el pago siempre y cuando el CERN describa con detalle acerca de cada de las referencias que aparecen en la factura. Asimismo, solicitó una reunión virtual para tratar el tema.  Con corte al 30 de junio de 2022, no se ha recibido respuesta de parte de CERN.
</t>
    </r>
    <r>
      <rPr>
        <b/>
        <sz val="11"/>
        <rFont val="Arial Narrow"/>
        <family val="2"/>
      </rPr>
      <t xml:space="preserve">9. Experimento ATLAS: </t>
    </r>
    <r>
      <rPr>
        <sz val="11"/>
        <rFont val="Arial Narrow"/>
        <family val="2"/>
      </rPr>
      <t>Reporte a segundo (2do) trimestre Experimento ATLAS.  El 18 de mayo de 2022 MinCiencias recibió un documento en inglés, de parte del CERN, para adendar el MoU de construcción del detector ATLAS.  Con corte al 30 de junio de 2022, no se ha traducido al español ni se ha dado una respuesta de parte de MinCiencias a CERN.</t>
    </r>
  </si>
  <si>
    <t xml:space="preserve">Teniendo en cuenta la revisión adelantada por parte de la OAPII, se identificó que el reporte efectuado demuestra el nivel de avance en los aspectos que hacen parte del plan y se reconoce el compromiso del área técnica en el logro de las metas planteadas.  Así mismo, se recomienda continuar con el desarrollo de las actividades y llevar a cabo el seguimiento constante con el fin de garantizar al final del periodo el cumplimiento de los objetivos y metas trazados. </t>
  </si>
  <si>
    <r>
      <rPr>
        <b/>
        <sz val="11"/>
        <rFont val="Arial Narrow"/>
        <family val="2"/>
      </rPr>
      <t>1.  Sistema de Información Bibliográfico Nacional:</t>
    </r>
    <r>
      <rPr>
        <sz val="11"/>
        <rFont val="Arial Narrow"/>
        <family val="2"/>
      </rPr>
      <t xml:space="preserve">  En el informe se presentan las actividades realizadas durante el proceso de diagnóstico, análisis, diseño y construcción de las herramientas de intercambio y uso de información de los datos de revistas y artículos científicos colombianos especializados existentes en la aplicación Publindex.
</t>
    </r>
    <r>
      <rPr>
        <b/>
        <sz val="11"/>
        <rFont val="Arial Narrow"/>
        <family val="2"/>
      </rPr>
      <t>2.  Revisión y ajuste de los modelos cienciométricos vigentes:</t>
    </r>
    <r>
      <rPr>
        <sz val="11"/>
        <rFont val="Arial Narrow"/>
        <family val="2"/>
      </rPr>
      <t xml:space="preserve">  De acuerdo con los Términos de Referencia de la “Convocatoria Nacional para el reconocimiento y medición de grupos de investigación, desarrollo tecnológico o de innovación y para el reconocimiento de investigadores del Sistema Nacional de Ciencia, Tecnología e Innovación – SNCTeI, 2021 (894)”, se presentan a continuación los resultados finales.
El proceso de revisión y de análisis de la información registrada en la Plataforma ScienTI-Colombia en los aplicativos CvLAC (currículos) y GrupLAC (grupos de investigación), se realizó teniendo en cuenta la información de las ventanas de observación definida en los términos de referencia de la Convocatoria 894 de 2021.
Los criterios dispuestos para la definición de Grupo de investigación, Desarrollo Tecnológico o de Innovación1 se aplicaron para los 8.616 registros de GrupLAC que fueron avalados por las instituciones del SNCTeI para participar en la Convocatoria.
De los registros avalados, cumplen los criterios para ser grupos reconocidos 6.160 registros de GrupLAC.
Para el proceso de medición/clasificación se presentaron 7.115 registros en el aplicativo, de los cuales 6.812 fueron avalados, y de los cuales 5.950 cumplen los criterios para ser grupos reconocidos. La distribución de los grupos medidos/clasificados, es el siguiente: Grupos A1: 849, Grupos A: 1.174, Grupos B: 1.330, Grupos C: 2.276 y Reconocido - Sin Clasificar: 5312. Se aclara que este es el número total de grupos por categoría, no obstante, la clasificación para cada grupo se realizó en comparación por gran área del conocimiento.
De acuerdo con los Términos de Referencia de la “Convocatoria Nacional para el reconocimiento y medición de grupos de investigación, desarrollo tecnológico o de innovación y para el reconocimiento de investigadores del Sistema Nacional de Ciencia, Tecnología e Innovación – SNCTeI, 2021 (894)”, se presentan a continuación los resultados finales.
El proceso de revisión y análisis de la información registrada en la Plataforma ScienTI-Colombia en el aplicativo CvLAC (currículos), se realizó teniendo en cuenta la información de las ventanas de observación definidas en los términos de referencia de la Convocatoria 894 de 2021.
Los parámetros para la tipificación de investigadores e integrantes de Grupos de Investigación1 se aplicaron a 93.337 hojas de vida registradas y certificadas en el aplicativo CvLAC; y avaladas por alguna institución del SNCTeI. Una vez aplicados los criterios a estas hojas de vida certificadas y avaladas, cumplen los criterios para el reconocimiento un total de 21.094 currículos, distribuidos de la siguiente manera: Investigador Senior: 3.040, Investigador Asociado: 4.601, Investigador Junior: 13.370. Adicionalmente, Investigador Emérito: 83.
De acuerdo con el cronograma dispuesto en los términos de referencia de la Convocatoria 894 de 2021, se realiza la publicación de los resultados finales, adjuntando el listado de los investigadores reconocidos ordenado de manera ascendente de acuerdo con el número de documento de identidad.
Todas las personas que certificaron su información en el aplicativo CvLAC podrán consultar los resultados en el menú principal, mediante la opción: Resultado análisis de Convocatoria // Convocatoria Nacional para el Reconocimiento y Medición de Grupos de Investigación, Desarrollo Tecnológico o de Innovación y para el Reconocimiento de Investigadores del SNCTeI, 2021.
</t>
    </r>
    <r>
      <rPr>
        <b/>
        <sz val="11"/>
        <rFont val="Arial Narrow"/>
        <family val="2"/>
      </rPr>
      <t xml:space="preserve">3.  Convocatoria de Indexación de revistas especializadas - Publindex: </t>
    </r>
    <r>
      <rPr>
        <sz val="11"/>
        <rFont val="Arial Narrow"/>
        <family val="2"/>
      </rPr>
      <t xml:space="preserve"> Se adjuntan borradores de los documentos técnicos de las mesas Publindex. El documento de la mesa técnica de gobierno es insumo para el documento final de la mesa técnica académica, en la cual se está formalizando la propuesta para el nuevo modelo de clasificación de revistas científicas colombianas, incluyendo recomendaciones a partir de las 25 sesiones que se han realizado en la mesa de gobierno y las 7 sesiones de la mesa académica.
 </t>
    </r>
    <r>
      <rPr>
        <b/>
        <sz val="11"/>
        <rFont val="Arial Narrow"/>
        <family val="2"/>
      </rPr>
      <t>4.  Fortalecimiento de las revistas científicas colombianas indexadas en PUBLINDEX al año 2021 a través de las instituciones editoras:</t>
    </r>
    <r>
      <rPr>
        <sz val="11"/>
        <rFont val="Arial Narrow"/>
        <family val="2"/>
      </rPr>
      <t xml:space="preserve">  El 8 de abril se dio apertura a la Convocatoria N°921 de 2022 para el fortalecimiento de revistas científicas editadas por instituciones editoras colombianas en Publindex al año 2022. Se adjunta la resolución de apertura de la misma y los términos de referencia firmados, los cuales pueden ser visualizados también en la página web de la convocatoria con los anexos correspondientes. https://minciencias.gov.co/convocatorias/fortalecimiento-capacidades-para-la-generacion-conocimiento/convocatoria-para-el-1.
</t>
    </r>
    <r>
      <rPr>
        <b/>
        <sz val="11"/>
        <rFont val="Arial Narrow"/>
        <family val="2"/>
      </rPr>
      <t xml:space="preserve">5.  Monitorear los artículos científicos publicados en revistas de alto impacto y las citaciones de impacto en producción científica de colombianos en colaboración internacional: </t>
    </r>
    <r>
      <rPr>
        <sz val="11"/>
        <rFont val="Arial Narrow"/>
        <family val="2"/>
      </rPr>
      <t xml:space="preserve"> Se adjunta soporte al indicador, en el cual se detalla que en el segundo trimestre se publicaron 3.321 nuevos artículos científicos en revistas de alto impacto por colombianos en las 27 áreas temáticas fijadas, alcanzando un acumulado en el 2022 hasta el momento de 6.774 artículos. En este reporte parcial se está cumpliendo la meta establecida.
</t>
    </r>
    <r>
      <rPr>
        <b/>
        <sz val="11"/>
        <rFont val="Arial Narrow"/>
        <family val="2"/>
      </rPr>
      <t xml:space="preserve">6.  Convocatoria para financiar la publicación de artículos en revistas científicas incluidas en los índices bibliográficos citacionales JCR o SJR al año 2022: </t>
    </r>
    <r>
      <rPr>
        <sz val="11"/>
        <rFont val="Arial Narrow"/>
        <family val="2"/>
      </rPr>
      <t xml:space="preserve"> El 08 de abril de 2022 se dio apertura a la convocatoria N°922 (Convocatoria para financiar la publicación de artículos en revistas científicas incluidas en los índices bibliográficos citacionales JCR o SJR al año 2022) a través de la resolución N°334 de 2022. Se recibieron 33 propuestas institucionales, de las cuales 5 resultaron financiables con un total de 75 artículos. Conforme a la baja participación, se dará apertura a una convocatoria adicional, en la cual se buscará la financiación de un mayor número de artículos a través de un nuevo mecanismo. Se adjuntan los resultados de la convocatoria 922 y los nuevos términos de referencia (borrador) de la convocatoria adicional.
</t>
    </r>
    <r>
      <rPr>
        <b/>
        <sz val="11"/>
        <rFont val="Arial Narrow"/>
        <family val="2"/>
      </rPr>
      <t xml:space="preserve">7.  Visibilidad y seguimiento a la producción científica mundial: </t>
    </r>
    <r>
      <rPr>
        <sz val="11"/>
        <rFont val="Arial Narrow"/>
        <family val="2"/>
      </rPr>
      <t xml:space="preserve"> Se llevaron a cabo las actividades correspondientes sobre la gestión, supervisión, seguimiento, evaluación y liquidación de Consorcio Colombia. Dentro de estas actividades se reporta la legalización del convenio 0001-2022 (MEN) – 297-2022 (Minciencias); la realización de reuniones de empalme con César Augusto Rendón, gerente de Consortia SAS, operador del convenio. 
Así mismo, se llevaron a cabo reuniones con el Ministerio de Educación Nacional, con el fin de acordar las actividades iniciales para el cumplimiento del convenio 0001-297-2022, y se realizaron los informes correspondientes a los meses de abril, mayo y junio de 2022.
De otra parte, se realizó el trámite en ORFEO y en MGI del CDR derivado para la adición al convenio por un valor de $1.754.000.000.</t>
    </r>
  </si>
  <si>
    <t>De acuerdo con la información suministrada por el área técnica, se establece un cumplimiento general de la meta planteada para el periodo de evaluación; sin embargo, se tienen indicadores que no han cunplido con la meta establecida, motivo por el cual se deberá hacer seguimiento para orientar el cumplimiento satisfactorio del ejercicio de planeación.</t>
  </si>
  <si>
    <r>
      <rPr>
        <b/>
        <sz val="11"/>
        <rFont val="Arial Narrow"/>
        <family val="2"/>
      </rPr>
      <t xml:space="preserve">1.2 Coordinación institucional - 2do trimestre: </t>
    </r>
    <r>
      <rPr>
        <sz val="11"/>
        <rFont val="Arial Narrow"/>
        <family val="2"/>
      </rPr>
      <t xml:space="preserve">A corte de 30 de junio, el reporte de esta actividad es el siguiente: Posterior a las negociaciones para adición de recursos al Operador, para lo cual se realizó la gestión de Adición No.2 que al convenio 879-2020 con EDURED, a través del memorando gestionado y aprobado por el Comité de Gestión de Recursos el día 13 de mayo/2022, bajo el consolidado de las actividades incluidas en la Actividad 2 indicada al interior del memorando. Luego se entraron en procesos de gestión y legalización de pólizas y demás tramites pertinentes realizados por la Dirección de Inteligencias de Recursos de CTeI, quienes fueron los lideres en el proceso de adición de los recursos. Por lo anterior, se adjunta borrador de memorando en donde se evidencia la gestión de la adición al convenio indicado.
Posteriormente, se realizó la solicitud al Supervisor del convenio 879-2020 para aprobación de iniciar los procesos de contratación de las personas. Dicha solicitud se realizó el día 29 de junio de 2022 en donde se indicaba “Por medio del presente solicito el proceso de contratación de las personas de apoyo para la Coordinación Institucional en la DGC. Para esto los recursos asignados se encuentran en la Adición No.2 que se realizó al convenio 879-2020 con EDURED, a través del memorando gestionado y aprobado por el Comité de Gestión de Recursos el día 13 de mayo/2022.”, se adjunta correo de solicitud de la aprobación recibida para iniciar el proceso de contratación a través del operado.
</t>
    </r>
    <r>
      <rPr>
        <b/>
        <sz val="11"/>
        <rFont val="Arial Narrow"/>
        <family val="2"/>
      </rPr>
      <t xml:space="preserve">2.2 Diseño e implementación de políticas de CTI 2do trimestre: </t>
    </r>
    <r>
      <rPr>
        <sz val="11"/>
        <rFont val="Arial Narrow"/>
        <family val="2"/>
      </rPr>
      <t xml:space="preserve">Con corte de 30 de junio, como avances en el desarrollo de esta estrategia se presentan adelantos en la gestión requerida para la ejecución de recursos, se presentaron ajustes en la manera de la ejecución de los mismos, debido a que se indicó que ya no se procede por adición a operador, sino que se realizará a través de la generación de una invitación enfocada en el DISEÑO Y FORMULACIÓN DE UN PLAN PARA EL  FINANCIAMIENTO BASAL DIRIGIDO A LOS CENTROS DE I+D DEL PAÍS, INCLUIDOS LOS PERTENECIENTES A LAS INSTITUCIONES DE EDUCACIÓN SUPERIOR (IES). Por lo anterior, se realizó una reunión el día 9 de junio con los integrantes del comité viceministerial para realizar la revisión del primer borrador de estos Términos de referencia, se recibieron retroalimentaciones pertinentes y se encuentra en proceso de revisión y gestión pertinente para acogerlas y avanzar en los procesos al interior del ministerio para la publicación de esta. Se espera publicación de la convocatoria en el 3er trimestre.
</t>
    </r>
    <r>
      <rPr>
        <b/>
        <sz val="11"/>
        <rFont val="Arial Narrow"/>
        <family val="2"/>
      </rPr>
      <t>3.2 Ética e Integridad Científica 2do trimestre:</t>
    </r>
    <r>
      <rPr>
        <sz val="11"/>
        <rFont val="Arial Narrow"/>
        <family val="2"/>
      </rPr>
      <t xml:space="preserve"> Diseño de indicadores de impacto Inclusión de la Matriz de seguimiento.
</t>
    </r>
    <r>
      <rPr>
        <b/>
        <sz val="11"/>
        <rFont val="Arial Narrow"/>
        <family val="2"/>
      </rPr>
      <t xml:space="preserve">4.2 Plataforma Transatlántica T-AP - 2do trimestre:  </t>
    </r>
    <r>
      <rPr>
        <sz val="11"/>
        <rFont val="Arial Narrow"/>
        <family val="2"/>
      </rPr>
      <t xml:space="preserve">Para dar continuación a las acciones en el marco de la convocatoria: Trans-Atlantic Platform Recovery, Renewal and Resilience in a Post-Pandemic World (RRR), dado que durante el periodo de Ley de Garantías Electorales no fue posible ni para el Ministerio ni para el Fondo Francisco José de Caldas celebrar nuevos convenios y/o contratos, una vez finalizado el periodo de Ley de garantías, se deja constancia de las siguientes acciones realizada durante el segundo trimestre del 2022 para iniciar el proceso de contratación a partir del 21 de Junio de 2022:
·         Se gestionó la expedición de tres (3) Certificados de Disponibilidad de Recursos correspondientes a las tres propuestas a financiar, los cuales se emitieron bajo los siguientes números: CDR Nro. 17663 – 2022; Nro. 17664 – 2022; Nro. 17662 – 2022. 
·         Se realizó la proyección, validación y ajuste de los tres (3) memorandos de solicitud de elaboración de contrato que determinan las condiciones a contratar de cada proyecto.
·         Se solicitó la realización de mesa de revisión (técnica, financiera y jurídica) de las propuestas a contratar.
Se proyecta el inicio de ejecución de los tres (3) contratos para el tercer trimestre del año 2022.
</t>
    </r>
    <r>
      <rPr>
        <b/>
        <sz val="11"/>
        <rFont val="Arial Narrow"/>
        <family val="2"/>
      </rPr>
      <t>5.2 Convocatoria Conjunta India - Aeroespacial - 2do trimestre: r</t>
    </r>
    <r>
      <rPr>
        <sz val="11"/>
        <rFont val="Arial Narrow"/>
        <family val="2"/>
      </rPr>
      <t xml:space="preserve">eporte a segundo (2do) trimestre.
Con corte al 30 de junio de 2022, el resultado obtenido en el indicador evidencia su cumplimiento; toda vez que la Convocatoria Conjunta India - Aeroespacial está prevista para el 3er trimestre debido a al proceso de gestión para la consecución estratégica.
 El 7 de abril de 2022 se sostuvo la Primera reunión bilateral para la implementación y planeación de acciones en el marco del Memorando de Entendimiento (MoU por sus siglas en inglés) en temáticas espaciales con India.
El 31 de mayo de 2022 se envió la propuesta de la “Convocatoria Conjunta India - Aeroespacial” a la Oficina de Cooperación Internacional e Interinstitucional de Indian Space Research Organisation – ISRO de India, para apoyar proyectos de investigación conjuntos en las líneas del MoU.  MinCiencias ofreció a ISRO un aporte de setecientos (700) millones de pesos (~175.000 USD Aprox. –con la tasa de cambio del 27 de mayo de 2022- ) y le pidió a ISRO que por lo menos haga un aporte igual.
La propuesta fue enviada por medio de un correo electrónico con un oficio (carta) adjunto, al Sr. Babu Govindha Raj K., de la Oficina de Cooperación Internacional e Interinstitucional de ISRO. Con corte al 30 de junio de 2022, no se recibió respuesta de parte de Indian Space Research Organisation – ISRO de India.
</t>
    </r>
    <r>
      <rPr>
        <b/>
        <sz val="11"/>
        <rFont val="Arial Narrow"/>
        <family val="2"/>
      </rPr>
      <t xml:space="preserve">6.2 Apoyo a Foco Misión de Sabios - 2do trimestre: </t>
    </r>
    <r>
      <rPr>
        <sz val="11"/>
        <rFont val="Arial Narrow"/>
        <family val="2"/>
      </rPr>
      <t xml:space="preserve">A corte de 30 de junio, el reporte de esta actividad es el siguiente: Posterior a las negociaciones para adición de recursos al Operador, para lo cual se realizó la gestión de Adición No.2 que al convenio 879-2020 con EDURED, a través del memorando gestionado y aprobado por el Comité de Gestión de Recursos el día 13 de mayo/2022, bajo el consolidado de las actividades incluidas en la Actividad 2 indicada al interior del memorando. Luego se entraron en procesos de gestión y legalización de pólizas y demás trámites pertinentes realizados por la Dirección de Inteligencias de Recursos de CTeI, quienes fueron los lideres en el proceso de adición de los recursos. Por lo anterior, se adjunta borrador de memorando en donde se evidencia la gestión de la adición al convenio indicado.
Posteriormente, se realizó la solicitud al Supervisor del convenio 879-2020 para aprobación de iniciar los procesos de contratación para el apoyo logístico a través del operador del evento de “Premios Eméritos”, proyectado para realizarse inicialmente el día 6 de Julio.  Dicha solicitud se realizó el día 24 de junio de 2022 en donde se indicaba “por medio del presente solicito el proceso de contratación para el evento de Premios Eméritos del 6 de julio. Para esto los recursos asignados se encuentran en la Adición No.2 que se realizó al convenio 879-2020 con EDURED, a través del memorando gestionado y aprobado por el Comité de Gestión de Recursos el día 13 de mayo/2022”, se adjunta correo de solicitud de la aprobación recibida para iniciar el proceso de contratación a través del operador y borrador de presupuesto.
</t>
    </r>
    <r>
      <rPr>
        <b/>
        <sz val="11"/>
        <rFont val="Arial Narrow"/>
        <family val="2"/>
      </rPr>
      <t xml:space="preserve">7.2 Foco de Océanos y Recursos Hidrobiológicos - 2do trimestre: </t>
    </r>
    <r>
      <rPr>
        <sz val="11"/>
        <rFont val="Arial Narrow"/>
        <family val="2"/>
      </rPr>
      <t xml:space="preserve">El 18 de mayo se publicó en la página web el listado preliminar de elegibles de la Convocatoria 24 de Océanos y recursos Hidrobiológicos. Porsterior a esto se abrió el espacio para reclamaciones, es así como el 01 de junio de 2022 se publica el listado definitivo de elegibles. Actualmente los proponentes se encuentran en el periodo de cumplimiento de requisitos para revisión del OCAD.
</t>
    </r>
    <r>
      <rPr>
        <b/>
        <sz val="11"/>
        <rFont val="Arial Narrow"/>
        <family val="2"/>
      </rPr>
      <t xml:space="preserve">8.2 Foco de Industrias Creativas - 2do trimestre: </t>
    </r>
    <r>
      <rPr>
        <sz val="11"/>
        <rFont val="Arial Narrow"/>
        <family val="2"/>
      </rPr>
      <t xml:space="preserve">La convocatoria PARA LA CONFORMACIÓN DE UN LISTADO DE PROPUESTAS DE PROYECTO ELEGIBLES ENFOCADOS EN LA IMPLEMENTACIÓN DE LAS RECOMENDACIONES DE LA MISIÓN DE SABIOS PARA EL FOCO: INDUSTRIAS CREATIVAS Y CULTURALES  dio apertura el pasado 22 de febrero de 2022 y su cierre se llevó a cabo el pasado 25 de marzo de 2022. A la fecha de cierre, se presentaron un total de once (11) propuestas de proyecto solicitando a la Asignación para la Ciencia, Tecnología e Innovación del SGR recursos por valor de $12.166.666.660, para los dos mecanismos de participación habilitados para la presente convocatoria. De las propuestas recibidas ocho (8) propuestas de proyecto cumplieron con los requisitos de participación y surtieron el proceso de evaluación que se llevó a cabo entre el 11 de abril y el 24 de mayo de 2022. Para la presente convocatoria un tota de seis (6) propuestas de proyecto conformaron el listado definitivo de elegibles y quedaron habilitados para el cargue y transferencia de proyectos en la plataforma SUIFP_SGR que cerró el pasado 23 de junio recibiendo dos (2) proyectos de inversión pertenecientes al mecanismo de participación número 2.
</t>
    </r>
    <r>
      <rPr>
        <b/>
        <sz val="11"/>
        <rFont val="Arial Narrow"/>
        <family val="2"/>
      </rPr>
      <t xml:space="preserve">9.2 Foco Ciencias Sociales, Desarrollo Humano y Equidad- 2do trimestre: </t>
    </r>
    <r>
      <rPr>
        <sz val="11"/>
        <rFont val="Arial Narrow"/>
        <family val="2"/>
      </rPr>
      <t xml:space="preserve">La convocatoria en mención dio apertura el pasado 29 de abril de 2022 y su cierre se llevó a cabo el pasado 31 de mayo de 2022. A la fecha de cierre, se presentaron un total de 15 propuestas de proyecto solicitando a la Asignación para la Ciencia, Tecnología e Innovación del SGR recursos por valor de $90.387.399.776. De las 15 propuestas 7 pasaron la revisión de requisitos y actualmente se encuentran en proceso de evaluación.
De acuerdo con el cronograma el próximo 12 de julio de 2022 se proyecta la Publicación de resultados preliminares y el 26 de julio Publicación de resultados definitivos.
</t>
    </r>
    <r>
      <rPr>
        <b/>
        <sz val="11"/>
        <rFont val="Arial Narrow"/>
        <family val="2"/>
      </rPr>
      <t xml:space="preserve">10.2 Foco Industrias 4.0 - 2do trimestre: </t>
    </r>
    <r>
      <rPr>
        <sz val="11"/>
        <rFont val="Arial Narrow"/>
        <family val="2"/>
      </rPr>
      <t xml:space="preserve">La “Convocatoria para la innovación y transferencia de tecnología enfocadas en la implementación de las recomendaciones de la misión internacional de sabios 2019 en el foco temático de tecnologías convergentes e industrias 4.0”, No. unta  del SGR, publicó resultados finales el día 6 de junio de 2022, con la declaración de 6 proyectos elegibles: Cuatro (4) en la temática de "Innovación y transferencia de tecnologías convergentes para mitigación del cambio climático", y las dos restantes en la de "Identificación Nacional Digital". Se adjunta la publicación del listado de proyectos elegibles.
</t>
    </r>
    <r>
      <rPr>
        <b/>
        <sz val="11"/>
        <rFont val="Arial Narrow"/>
        <family val="2"/>
      </rPr>
      <t xml:space="preserve">11.2 Ciencias Básicas y del Espacio - 2do trimestre: </t>
    </r>
    <r>
      <rPr>
        <sz val="11"/>
        <rFont val="Arial Narrow"/>
        <family val="2"/>
      </rPr>
      <t xml:space="preserve">Desde el área de regalías se generó el proceso requerido para el lanzamiento de la convocatoria, la cual tuvo como resultado la apertura de esta el día 24 de junio de 2022 y tiene como fecha de cierre el 29 de julio de 2022 hasta las 4:00 p.m. (hora colombiana). El nombre de la convocatoria es “CONVOCATORIA DE LA ASIGNACIÓN PARA LA CTEI DEL SGR PARA LA CONFORMACIÓN DE UN LISTADO DE PROPUESTAS DE PROYECTO ELEGIBLES ENFOCADOS EN LA IMPLEMENTACIÓN DE LAS RECOMENDACIONES DE LA MISIÓN INTERNACIONAL DE SABIOS 2019 PARA EL FOCO: CIENCAS BÁSICAS Y DEL ESPACIO” y tiene como objetivo “Conformar un listado de propuestas de proyecto elegibles que contribuya a la implementación de las recomendaciones establecidas por la Misión de Sabios en el Foco de Ciencias Básicas y del Espacio”.
Adicionalmente, en los términos de referencia se tiene propuesto el siguiente cronograma:
Periodo de ajuste de los requisitos de la convocatoria. 08 de agosto de 2022 al 10 de agosto de 2022 hasta las 5:00 p.m. (hora colombiana)
Publicación del listado preliminar de elegibles 13 de septiembre de 2022
Período de solicitud de aclaraciones del listado preliminar de elegibles 14 de septiembre de 2022 al 16 de septiembre de 2022 hasta las 4:00 p.m. (hora colombiana)
Respuesta a solicitud de aclaraciones 19 de septiembre de 2022 al 23 de septiembre de 2022
Publicación del listado definitivo de elegibles 27 de septiembre de 2022
Solicitud creación de Rol formulador CTeI 14 de septiembre de 2022 al 13 de octubre de 2022 hasta las 5:00 p.m. (hora colombiana)
Tiempo de cargue y transferencia de información de proyectos de inversión en SUIFP – SGR 14 de septiembre de 2022 al 20 de octubre de 2022 hasta las 5:00 p.m. (hora colombiana)
Tiempo verificación y cumplimiento de requisitos del SGR 28 de septiembre de 2022 al 27 de octubre de 2022 hasta las 5:00 p.m. (hora colombiana)
</t>
    </r>
    <r>
      <rPr>
        <b/>
        <sz val="11"/>
        <rFont val="Arial Narrow"/>
        <family val="2"/>
      </rPr>
      <t xml:space="preserve">12.2 Fortalecimiento actores industria hidrocarburífera (Convenio 745-2021 y Recursos sin ejecutar de convenios vigentes con la ANH) - 2do. Trimestre: </t>
    </r>
    <r>
      <rPr>
        <sz val="11"/>
        <rFont val="Arial Narrow"/>
        <family val="2"/>
      </rPr>
      <t xml:space="preserve">Se elaboraron los términos de referencia de la Convocatoria Fortalecimiento Actores Industria Hidrocarburos, de manera conjunta con los siguientes Equipos:
- Dirección de Vocaciones y Formación de Minciencias
- Dirección de Generación de Conocimiento de Minciencias
- Dirección de Inteligencia de Recursos de la CTeI de Minciencias
- Vicepresidencia Técnica de la Agencia Nacional de Hidrocarburos
- Vicepresidencia de Operaciones, Regalías y Participaciones de la Agencia Nacional de Hidrocarburos
Se realizaron las siguientes actividades:
- Elaboración de los términos de referencia
- Solicitud de CDRs para los Convenios relacionados (257/720-2013, 785-2019, 883-2019, 745-2021 y 751-2021)
- Reuniones de revisión con los cinco (5) equipos de trabajo anteriormente mencionados.
- Ajuste de los términos de referencia.
- Solicitud de conceptos a los Equipos de Registro, OAPII, Jurídica, Financiera.
- Solicitud de revisión de la cláusula de Propiedad Intelectual al Equipo correspondiente.
- Elaboración de acta de las mesas técnicas de Registro, OAPII, Jurídica y Financiera.
- Presentación de los términos de referencia ante los Comités Coordinadores de los Convenios 257/720-2013, 785-2019, 883-2019, 745-2021 y 751-2021.
- Solicitud de parametrización del formulario SIGP de la convocatoria.
- Reuniones de parametrización del formulario SIGP para revisión y ajuste.
- Presentación de los términos de referencia antes los Comités Viceministeriales de Conocimiento, Innovación y Productividad, y de Talento y Apropiación Social.
- Presentación de los términos de referencia ante el Comité de Gestión de Recursos de la CTeI para su aprobación.
- Elaboración y trámite de memorando para solicitud de elaboración de la resolución para apertura de la convocatoria.
- Solicitud de publicación de la convocatoria en la página web de Minciencias el día 24 de junio de 2022.
- Reunión con los Equipos de Atención al Ciudadano y Registro para explicar la convocatoria y sus términos de referencia.
- Solicitud de elaboración de piezas al Equipo de Comunicaciones, para la divulgación de la convocatoria en redes y medios digitales.
Durante todo el proceso, se dió reporte continuo a la Agencia Nacional de Hidrocarburos sobre las actividades que se estaban realizando y las pendientes por realizar.
</t>
    </r>
    <r>
      <rPr>
        <b/>
        <sz val="11"/>
        <rFont val="Arial Narrow"/>
        <family val="2"/>
      </rPr>
      <t xml:space="preserve">13.2 Transición Energética - Convenio 753-2021 - 2do. Trimestre: </t>
    </r>
    <r>
      <rPr>
        <sz val="11"/>
        <rFont val="Arial Narrow"/>
        <family val="2"/>
      </rPr>
      <t xml:space="preserve">Durante el segundo trimestre del 2022 se realizaron sesiones de trabajo entre el Ministerio de Ciencia Tecnología e innovación, el Ministerio de Minas y Energía y Ecopetrol para la construcción concertada de términos de referencia de la convocatoria derivada del convenio 753-2021, cuyo foco temático es transición energética, convocatoria que de acuerdo con el plan anual de mecanismos del Ministerio está previsto que la convocatoria se hará en el segundo trimestre del año 2022 la convocatoria (ver fila 39).
En la construcción de términos de parte del Ministerio de Ciencia, Tecnología e Innovación se ha contado con la participación de grupos de trabajo entre las que se tienen: Dirección de Gestión de conocimiento, Dirección de Inteligencia de recursos /grupo ingenierías, Dirección de Vocaciones y Formación y el Viceministerio de Talento y Apropiación social.
Como resultado de las sesiones de trabajo realizado y luego de la aprobación por parte del Comité de la Dirección de Inteligencia de Recursos de Minciencias del día 3 de mayo se dio apertura a la convocatoria 929 “CONVOCATORIA PARA EL APOYO DE PROYECTOS EN: MEDICIÓN DE CAPTURA Y SECUESTRO DE CARBONO Y PROCESOS DE GENERACIÓN DE HIDRÓGENO DE BAJAS EMISIONES” a través de la resolución No 436de 2022
La convocatoria 929 tiene por objeto conformar un listado de proyectos elegibles enfocados en: Medición de captura de carbono y otros servicios ecosistémicos basados en soluciones naturales del clima (SNC); y Estudios de procesos de generación de hidrógeno de bajas emisiones, articulados con procesos de formación de capacidades y generación de valor con participación de las comunidades étnicas o rurales.
Las líneas temáticas sobre las cuales se deben abordar las propuestas a ser presentadas a esta convocatoria son las siguientes: 1. captura, secuestro y almacenamiento de carbono en ecosistemas naturales estratégicos y 2. Hidrógeno de bajas emisiones. Se dispone de recursos por un total de $3.477.600.000 provenientes del convenio 753-2021 con lo que se espera financiar un proyecto en cada línea.
Atendido lo indicado en la adenda 1 la convocatoria 929 tiene como fecha límite para la prestación de propuestas el día 22 de julio a las 4 Pm y la fecha de publicación del banco de elegibles definitivos se realizará el día 27 de septiembre de 2022.
</t>
    </r>
    <r>
      <rPr>
        <b/>
        <sz val="11"/>
        <rFont val="Arial Narrow"/>
        <family val="2"/>
      </rPr>
      <t>14.2 Consolidación de iniciativas de I+D en Recobro Mejorado de Hidrocarburos - 2do. Trimestre:</t>
    </r>
    <r>
      <rPr>
        <sz val="11"/>
        <rFont val="Arial Narrow"/>
        <family val="2"/>
      </rPr>
      <t xml:space="preserve"> 1. Después de la solicitud de revisión de los términos de referencia (realizada a través del radicado 20211670516553 el 15 de diciembre de 2022), se reciben los comentarios relacionados a esta solicitud el 8 de marzo de 2022. 
2. Se realizan las últimas modificaciones a los términos de referencia teniendo en cuenta los comentarios de los equipos de jurídica, financiero, registro y OAPII (6/04/2022 al 12/04/2022)
3. Se firma el acta de la mesa técnica de revisión de términos (12 de abril de 2022)
4. Se socializa el TdR de la invitación ante el Comité de Gestión de Recursos de la CTeI – DIR (19/04/2022). 
2. Se publica la invitación y se da apertura el (22/04/2022)
3. Se reciben y responden inquietudes (22/04/2022 al 03/06/2022) 
4. Se da cierre a la invitación (3/06/2022)
5. Se realiza la revisión de requisitos por el equipo de registro (6/06/2022 al 08/06/2022)
6. Los proponentes realizan subsanación de requisitos (9/06/2022 al 10 de junio de 2022)
7. Se realiza un consolidado de los posibles evaluadores para cada una de las propuestas para aprobación. 
Nota: Teniendo en cuenta que el proceso de revisión y ajustes del TdR se demoró un poco más de lo esperado la publicación de la invitación solo se pudo realizar hasta el 22/04/2022
</t>
    </r>
    <r>
      <rPr>
        <b/>
        <sz val="11"/>
        <rFont val="Arial Narrow"/>
        <family val="2"/>
      </rPr>
      <t xml:space="preserve">15.2 Invitación para generación de insumos técnicos a partir de información del sector agropecuario - 2do. Trimestre: </t>
    </r>
    <r>
      <rPr>
        <sz val="11"/>
        <rFont val="Arial Narrow"/>
        <family val="2"/>
      </rPr>
      <t xml:space="preserve">Se adjuntan los soportes correspondientes a la publicación de la invitación, al igual que el soporte al indicador que contiene las propuestas objeto de financiación.
</t>
    </r>
    <r>
      <rPr>
        <b/>
        <sz val="11"/>
        <rFont val="Arial Narrow"/>
        <family val="2"/>
      </rPr>
      <t>16.2 Propuestas ARC 2022 - Invitación a presentar propuestas para la ejecución de proyectos de I+D+i orientados al fortalecimiento del portafolio I+D+i de la ARC... - 2do. Trimestre:</t>
    </r>
    <r>
      <rPr>
        <sz val="11"/>
        <rFont val="Arial Narrow"/>
        <family val="2"/>
      </rPr>
      <t xml:space="preserve"> Durante el segundo trimestre se realizaron mesas de trabajo y se estructuraron los términos de referencia en conjunto con la Armada Nacional de Colombia. El Comité Conjunto de Administración del Convenio decidió utilizar los rendimientos del convenio en la presente invitación, por lo cual, se procedió a realizar la solicitud de recomendación ante el Comité de Gestión de Recursos para aprobación del Ministro. Una vez fue aprobada esta solicitud, se solicitó la expedición de CDRs para esta invitación.
A continuación, se solicitó la revisión de las condiciones de la invitación a los equipos de OAPII, Jurídico, Financiero y Registro de la Dirección de Inteligencia de Recursos de la CTeI, así como al equipo de Propiedad Intelectual de la Dirección de Transferencia y Uso del Conocimiento. Se recibieron conceptos al finalizar este trimestre y se procede con los respectivos ajustes para poder abrir el mecanismo
</t>
    </r>
    <r>
      <rPr>
        <b/>
        <sz val="11"/>
        <rFont val="Arial Narrow"/>
        <family val="2"/>
      </rPr>
      <t xml:space="preserve">17.2 Convocatoria Fortalecimiento Capacidades Regionales de Investigación en Salud Pública - 2do. Trimestre: </t>
    </r>
    <r>
      <rPr>
        <sz val="11"/>
        <rFont val="Arial Narrow"/>
        <family val="2"/>
      </rPr>
      <t>Se publicó términos de referencia de la convocatoria con los siguientes anexos:
- CDP y solicitud, Términos de referencia firmados, Anexos de los términos de referencia, Memorando solicitud resolución de apertura, Correo de publicación de la convocatoria.  Se verificó el cumplimiento de los requisitos mínimos. Se publicó la lista de resultados preliminares del banco de elegibles y la búsqueda de evaluadores.</t>
    </r>
    <r>
      <rPr>
        <b/>
        <sz val="11"/>
        <rFont val="Arial Narrow"/>
        <family val="2"/>
      </rPr>
      <t xml:space="preserve">
18.2 Condiciones Transmisibles e Infecciosas (Vacunas) bajo el Modelo: Misión - Colombia hacia un nuevo modelo productivo, sostenible y competitivo - 2do. Trimestre: </t>
    </r>
    <r>
      <rPr>
        <sz val="11"/>
        <rFont val="Arial Narrow"/>
        <family val="2"/>
      </rPr>
      <t>Se verificó el cumplimiento de los requisitos mínimos.Se publicó términos de referencia de la convocatoria con los siguientes anexos:
- CDP y solicitud, Términos de referencia firmados, Anexos de los términos de referencia, Memorando solicitud resolución de apertura, Correo de publicación de la convocatoria.</t>
    </r>
    <r>
      <rPr>
        <b/>
        <sz val="11"/>
        <rFont val="Arial Narrow"/>
        <family val="2"/>
      </rPr>
      <t xml:space="preserve">
19.2 Convocatoria para el Financiamiento de Ecosistemas Científicos en Alianza que Fortalezcan las Capacidades Nacionales para la Atención y Manejo de la Salud Mental ... - 2do. Trimestre: </t>
    </r>
    <r>
      <rPr>
        <sz val="11"/>
        <rFont val="Arial Narrow"/>
        <family val="2"/>
      </rPr>
      <t>Se publicó términos de referencia de la convocatoria con los siguientes anexos:
- CDP y solicitud, Términos de referencia firmados, Anexos de los términos de referencia, Memorando solicitud resolución de apertura, Correo de publicación de la convocatoria. Se verificó el cumplimiento de los requisitos mínimos.</t>
    </r>
    <r>
      <rPr>
        <b/>
        <sz val="11"/>
        <rFont val="Arial Narrow"/>
        <family val="2"/>
      </rPr>
      <t xml:space="preserve">
20.2 Convocatoria para el Financiamiento de Ecosistemas Científicos en Alianzas que Fortalezcan las Capacidades Nacionales en Modelos de Atención Integral para la Prevención ... - 2do. Trimestre: </t>
    </r>
    <r>
      <rPr>
        <sz val="11"/>
        <rFont val="Arial Narrow"/>
        <family val="2"/>
      </rPr>
      <t>Se publicó términos de referencia de la convocatoria con los siguientes anexos:
- CDP y solicitud, Términos de referencia firmados, Anexos de los términos de referencia, Memorando solicitud resolución de apertura, Correo de publicación de la convocatoria. Se verificó el cumplimiento de los requisitos mínimos. Se publicó la lista de resultados preliminares del banco de elegibles</t>
    </r>
    <r>
      <rPr>
        <b/>
        <sz val="11"/>
        <rFont val="Arial Narrow"/>
        <family val="2"/>
      </rPr>
      <t xml:space="preserve">
21.2 Respuesta a Pandemias y Sindemias - 2do. Trimestre: </t>
    </r>
    <r>
      <rPr>
        <sz val="11"/>
        <rFont val="Arial Narrow"/>
        <family val="2"/>
      </rPr>
      <t>Se publicó términos de referencia de la convocatoria con los siguientes anexos:
- CDP y solicitud, Términos de referencia firmados, Anexos de los términos de referencia, Memorando solicitud resolución de apertura, Correo de publicación de la convocatoria.</t>
    </r>
    <r>
      <rPr>
        <b/>
        <sz val="11"/>
        <rFont val="Arial Narrow"/>
        <family val="2"/>
      </rPr>
      <t xml:space="preserve">
22.2 Insumos y Reactivos bajo el Modelo: Misión Colombia hacia un nuevo modelo productivo, sostenible y competitivo - 2do trimestre:</t>
    </r>
    <r>
      <rPr>
        <sz val="11"/>
        <rFont val="Arial Narrow"/>
        <family val="2"/>
      </rPr>
      <t xml:space="preserve"> Se publicó términos de referencia de la convocatoria con los siguientes anexos:
- CDP y solicitud, Términos de referencia firmados, Anexos de los términos de referencia, Memorando solicitud resolución de apertura, Correo de publicación de la convocatoria.</t>
    </r>
    <r>
      <rPr>
        <b/>
        <sz val="11"/>
        <rFont val="Arial Narrow"/>
        <family val="2"/>
      </rPr>
      <t xml:space="preserve">
23.2 Viveros Creativos - 2do trimestre: </t>
    </r>
    <r>
      <rPr>
        <sz val="11"/>
        <rFont val="Arial Narrow"/>
        <family val="2"/>
      </rPr>
      <t xml:space="preserve">Con el fin de implementar y atender la recomendación brindada por la misión de sabios 2019, específicamente para el foco de industrias creativas y culturales, durante el primer trimestre del año 2022, se han gestionado recursos por valor de SEISCIENTOS OCHENTA Y NUEVE MILLONES CUATROCIENTOS SEIS MIL OCHOCIENTOS ($689.406.800,00) PESOS M/CTE, respaldados por el CDR Derivado 17590 de 2022, los cuales fueron adicionados durante el segundo trimestre al contrato 879-2020, con el fin de poder realizar la contratación por medio de la que se ponga en marcha la realización de proyectos piloto que permitan poner a prueba el funcionamiento del modelo de Viveros Creativos.
A la fecha, fue evaluada y aceptada la propuesta por medio de la cual se financiará la iniciativa presentada por la Universidad Javeriana y se está adelantando el proceso contractual para dar inicio a la ejecución de la misma.
</t>
    </r>
    <r>
      <rPr>
        <b/>
        <sz val="11"/>
        <rFont val="Arial Narrow"/>
        <family val="2"/>
      </rPr>
      <t xml:space="preserve">26.2  DFG - Alemania - 2do trimestre: </t>
    </r>
    <r>
      <rPr>
        <sz val="11"/>
        <rFont val="Arial Narrow"/>
        <family val="2"/>
      </rPr>
      <t xml:space="preserve">Para el segundo trimestre de esta ano, el ministerio realizo reunion para identificar las oportunidades de cooperación con la fundación Alemana deI investigación DFG, ademas de asistir a un evento donde DFG presento todos los programas de becas y movilidades para America Latina incluyendo Colombia. 
</t>
    </r>
    <r>
      <rPr>
        <b/>
        <sz val="11"/>
        <rFont val="Arial Narrow"/>
        <family val="2"/>
      </rPr>
      <t xml:space="preserve">27.2Proyecto Nova - 2do trimestre: </t>
    </r>
    <r>
      <rPr>
        <sz val="11"/>
        <rFont val="Arial Narrow"/>
        <family val="2"/>
      </rPr>
      <t xml:space="preserve">Debido a la realización de ajustes de la distribución presupuestal en la Dirección de Generación de Conocimiento, se realiza una reducción en el monto asignado para el apoyo de la iniciativa, pasando de 2.400Millones a 1.900 Millones. Adicionalmente, en este semestre se encuentra en proceso de construcción del convenio conjunto entre las entidades para que sea revisado por las partes jurídicas de las entidades y así continuar en los procesos correspondientes para aprobación del convenio.
Se espera para el 3er trimestre contar con el convenio legalizado.
</t>
    </r>
    <r>
      <rPr>
        <b/>
        <sz val="11"/>
        <rFont val="Arial Narrow"/>
        <family val="2"/>
      </rPr>
      <t xml:space="preserve">28.2  FAPESP - 2do trimestre: </t>
    </r>
    <r>
      <rPr>
        <sz val="11"/>
        <rFont val="Arial Narrow"/>
        <family val="2"/>
      </rPr>
      <t xml:space="preserve">Con corte de 30 de junio, el avance relacionado de esta estrategia es el siguiente: Como parte de los objetivos de esta estrategia es generar vínculos y acuerdos para el desarrollo de estrategias de internacionalización para el avance en programas y/o proyectos de investigación. Para esto en conjunto con la oficina de internacionalización de Minciencias se realizó la programación de una reunión con  FAPESP, Fundación de Apoyo a la Investigación del Estado de Sao Paulo, a través del enlace que se tiene en la fundación que es Carolina Martins Costa Assessora – Colaborações em Pesquisa (Diretoria Científica – DC / FAPESP), el día 24 de junio de 2022, para iniciar diálogos de para los lineamientos del mecanismo conjunto. La contrapartida de Brasil remite propuesta el día 28 de junio para revisión y retroalimentación por parte de Minciencias. Se inicia proceso de revisió y trabajo conjunto para proyección de apertura de mecanismo en el 4to trimestre.
</t>
    </r>
    <r>
      <rPr>
        <b/>
        <sz val="11"/>
        <rFont val="Arial Narrow"/>
        <family val="2"/>
      </rPr>
      <t xml:space="preserve">29.2 Centro Internacional de Física (Decreto 267 de 1984) - 2do trimestre: </t>
    </r>
    <r>
      <rPr>
        <sz val="11"/>
        <rFont val="Arial Narrow"/>
        <family val="2"/>
      </rPr>
      <t xml:space="preserve">Para el segundo  trimestre, se elaboró el memorando 120221750226223 del 16-06-2022, con el cual se emite el concepto técnico y se solicita a la Direción Administrativa y Financiera continuar con el trámite de la transferencia al Centro Internacional de Física - CIF
Centro Internacional de Investigaciones Médicas - CIDEIM (Decreto 578 de 1990) - 2do trimestre
</t>
    </r>
    <r>
      <rPr>
        <b/>
        <sz val="11"/>
        <rFont val="Arial Narrow"/>
        <family val="2"/>
      </rPr>
      <t xml:space="preserve">30.2 Centro Internacional de Investigaciones Médicas - CIDEIM (Decreto 578 de 1990) - 2do trimestre: </t>
    </r>
    <r>
      <rPr>
        <sz val="11"/>
        <rFont val="Arial Narrow"/>
        <family val="2"/>
      </rPr>
      <t xml:space="preserve">Se recibieron los informes técnicos y financieros del recurso transferido para la vigencia 2021 con corte a  30-05-2022 y se encuentra pendiente recibir la propuesta de inversión para el año 2022, con el fin de emitir el concepto técnico, para la transferencia de los recursos.
</t>
    </r>
    <r>
      <rPr>
        <b/>
        <sz val="11"/>
        <rFont val="Arial Narrow"/>
        <family val="2"/>
      </rPr>
      <t xml:space="preserve">31.2 Mapeo de proyectos I+D+i financiados por Minciencias y Aliados - Bioeconomia - 2do trimestre: </t>
    </r>
    <r>
      <rPr>
        <sz val="11"/>
        <rFont val="Arial Narrow"/>
        <family val="2"/>
      </rPr>
      <t>Para el segundo trimestre se realiza el reporte de 9 proyectos de promueven  la generación de Bioproductos. Los mecanismos de los cuales se derivan los proyectos son los siguientes: Convocatoria fomento a la innovación y desarrollo tecnológico en las empresas–Senainnova “por la reactivación del país” Nº 901-2021
En el marco de la acción se realizó la revisión de proyecto de I+D+i, identificando 30, no obstante, en vista que los mismos fueron reportados en otras iniciativas, para este trimestre tan sólo se realiza el reporte de 9 proyectos. No obstante, se continúa realizando la estrategia de Mapeo para el cumplimiento de la meta.</t>
    </r>
    <r>
      <rPr>
        <b/>
        <sz val="11"/>
        <rFont val="Arial Narrow"/>
        <family val="2"/>
      </rPr>
      <t xml:space="preserve">
Apoyo a la gestión Institucional - 2do Trimestre: </t>
    </r>
    <r>
      <rPr>
        <sz val="11"/>
        <rFont val="Arial Narrow"/>
        <family val="2"/>
      </rPr>
      <t>A corte de 30 de junio, el reporte de esta actividad es el siguiente: Posterior a las negociaciones para adición de recursos al Operador, para lo cual se realizó la gestión de Adición No.2 que al convenio 879-2020 con EDURED, a través del memorando gestionado y aprobado por el Comité de Gestión de Recursos el día 13 de mayo/2022, bajo el consolidado de las actividades incluidas en la Actividad 2 indicada al interior del memorando. Luego se entraron en procesos de gestión y legalización de pólizas y demás trámites pertinentes realizados por la Dirección de Inteligencias de Recursos de CTeI, quienes fueron los lideres en el proceso de adición de los recursos. Por lo anterior, se adjunta borrador de memorando en donde se evidencia la gestión de la adición al convenio indicado.
Posteriormente, se  realizaron las siguientes solicitudes al Supervisor del convenio 879-2020 para aprobación de iniciar los procesos de contratación para el apoyo logístico a través del operador de:
Correo remitido el 24 de junio, en relación con la solicitud de apoyo logístico, evento 29 de junio, en donde se indicó a través de correo electrónico lo siguiente: “Por medio del presente solicito el proceso de contratación para el apoyo logístico requerido para el desarrollo del taller de construcción de la agenda Científica de Océanos y Recursos Hidrobiológicos a desarrollarse en la ciudad de Barranquilla el próximo 29 de junio . Para esto los recursos asignados se encuentran en la Adición No.2 que se realizó al convenio 879-2020 con EDURED, a través del memorando gestionado y aprobado por el Comité de Gestión de Recursos el día 13 de mayo/2022. El apoyo requerido es el siguiente: para el desarrollo del taller de construcción de la agenda Científica de Océanos y Recursos Hidrobiológicos a desarrollarse en la ciudad de Barranquilla se requiere el suministro de refrigerios. El taller se realizará en la Universidad de la Costa en el horario de 08:00 a 14:00, por lo cual los refrigerios serían entregados a los asistentes a las 10:00 a.m. El refrigerio a suministrar sería una ensalada de frutas, unos pasteles horneados y jugo. Para el proceso se solicitaron2 cotizaciones en Barranquilla las cuales adjunto al presente, por si desean considerarse para adelantos del proceso, en caso de que puedan servir de apoyo.
Correo remitido el 30 de junio, en relación con la solicitud de apoyo a eventos de otras instituciones, en donde se indicaba lo siguiente: En el marco de las actividades de Apoyo de la gestión institucional de la dirección, cuyo fin tiene el  desarrollo de actividades y eventos relacionados con la divulgación y socialización de mecanismos, instrumentos, convocatorias o invitaciones ejecutadas en el marco del desarrollo de las funciones de la dirección de generación de conocimiento como es el diagnóstico de capacidades de CTeI, procesos relacionados al reconocimientos de actores del ecosistema de CTeI, articulación a programas nacionales de CTeI, participación e interlocución con Consejos Nacionales de CTeI y demás relacionadas en el marco del que hacer de la dirección.  Por medio del presente solicito el proceso de de gestión requerido para realizar el apoyo desde el Ministerio a los eventos relacionados a continuación:
Séptima versión de WorldLeish, el congreso más importante del mundo en Leishmaniasis, que se llevará a cabo del 1 al 6 de agosto de 2022 en la ciudad de Cartagena, Colombia ($40.000.000)
Apoyo para la realización del XIX Seminario Nacional de Ciencias y Tecnologías del Mar SENALMAR, que se llevará a cabo en la ciudad de Cartagena del 25 al 28 de octubre del presente año ($40.000.000).
Para esto, los recursos asignados se encuentran en la Adición No.2 que se realizó al convenio 879-2020 con EDURED, a través del memorando gestionado y aprobado por el Comité de Gestión de Recursos el día 13 de mayo/2022.
Se tienen pronosticados más apoyos relacionados con la dirección, adscritos a esta estrategia próximos a ejecutarse en el 3er trimestre. Se adjuntan: Memorando de adición al operador, correos de solicitud de la aprobación recibida para iniciar los procesos de contrataciones a través del operador</t>
    </r>
  </si>
  <si>
    <t xml:space="preserve">De acuerdo con la revisión adelantada para el segundo trimestre de 2022, se evidencia un cumplimiento parcial de las metas establecidas, tanto para  las instituciones vinculadas a la Red Colombiana de Información Científica  como para los nuevos  productos de investigación del CENDOC disponibles en Acceso Abierto, por lo tanto se recomienda realizar una revisión de las situaciones que han impedido el cumplimiento planificado a fin de tenerlas en cuenta para tomar acciones que mitigen su ocurrencia y considerarlas en futuros ejercicios de planeación.  De igual forma se sugiere ampliar la descripción del reporte realizado, de tal forma que permita tener más elementos de análisis dentro del proceso de seguimiento. </t>
  </si>
  <si>
    <r>
      <rPr>
        <b/>
        <sz val="11"/>
        <rFont val="Arial Narrow"/>
        <family val="2"/>
      </rPr>
      <t xml:space="preserve">1.  Política y Lineamientos de Ciencia Abierta </t>
    </r>
    <r>
      <rPr>
        <sz val="11"/>
        <rFont val="Arial Narrow"/>
        <family val="2"/>
      </rPr>
      <t xml:space="preserve">:  Se realiza el avance de la formulación de la Política Nacional de Ciencia Abierta el cual se contó con la consulta pública del documento y se encuentra en la etapa de aprobación del documento final.  Por otra parte, se hace entrega de los documentos preliminares de Lineamientos de Acceso Abierto y Datos Abiertos de Investigación. 
</t>
    </r>
    <r>
      <rPr>
        <b/>
        <sz val="11"/>
        <rFont val="Arial Narrow"/>
        <family val="2"/>
      </rPr>
      <t>2.  Acceso de Publicaciones científicas del componente Conocimiento Científico Abierto:</t>
    </r>
    <r>
      <rPr>
        <sz val="11"/>
        <rFont val="Arial Narrow"/>
        <family val="2"/>
      </rPr>
      <t xml:space="preserve"> Se realiza el reporte de avance del desarrollo de las estrategias de Acceso Abierto a la información científica del país en cuanto nuevas instituciones vinculadas,  fortalecimiento de capacidades y articulación con redes internacionales de información científica.
</t>
    </r>
    <r>
      <rPr>
        <b/>
        <sz val="11"/>
        <rFont val="Arial Narrow"/>
        <family val="2"/>
      </rPr>
      <t>3.  Acceso a Datos de Investigación del componente Conocimiento Científico Abierto:</t>
    </r>
    <r>
      <rPr>
        <sz val="11"/>
        <rFont val="Arial Narrow"/>
        <family val="2"/>
      </rPr>
      <t xml:space="preserve">  Se presenta el avance en el desarrollo del componente de Datos de Investigación del componente Conocimiento Científico Abierto relacionado con la elaboración del plan de acción.
Para la implementación del plan de Datos de Investigación Abiertos, se reporta el avance relacionado con el avance en la actividad de Diseño de políticas, lineamientos, directrices, protocolos y recomendaciones la cual presenta avance en la formulación de lineamientos de datos abiertos y las Directrices de Metadatos para Repositorios de Datos de Investigación: https://datacite-redcol.readthedocs.io/en/master/index.html
</t>
    </r>
    <r>
      <rPr>
        <b/>
        <sz val="11"/>
        <rFont val="Arial Narrow"/>
        <family val="2"/>
      </rPr>
      <t xml:space="preserve">4.  Preservación del patrimonio científico nacional: </t>
    </r>
    <r>
      <rPr>
        <sz val="11"/>
        <rFont val="Arial Narrow"/>
        <family val="2"/>
      </rPr>
      <t xml:space="preserve"> Se presenta el avance en el desarrollo de estrategias para la implementación del modelo y la red de preservación del patrimonio científico documental del país.  Se hace entrega del plan de trabajo definido en cuatro líneas de acción relacionada con el marco normativo de implementación, implementación del modelo para la información científica del Ministerio y de las instituciones a nivel nacional y el fortalecimiento de capacidades en estrategias de preservación del patrimonio científico documental. El plan está proyectado para implementar el modelo de preservación iniciando con sus actividades en el año 2022.
</t>
    </r>
    <r>
      <rPr>
        <b/>
        <sz val="11"/>
        <rFont val="Arial Narrow"/>
        <family val="2"/>
      </rPr>
      <t xml:space="preserve">5.  Gestión del patrimonio científico de Minciencias - CENDOC: </t>
    </r>
    <r>
      <rPr>
        <sz val="11"/>
        <rFont val="Arial Narrow"/>
        <family val="2"/>
      </rPr>
      <t xml:space="preserve"> Avance del plan de trabajo sobre la gestión de patrimonio científico de Minciencias:  El plan de trabajo del CENDOC cuenta con los principales avances que se han hecho en gestión del Centro de Documentación y Biblioteca de Minciencias - CENDOC los cuales a la fecha del reporte dan un avance del 58% (actualización de procedimientos, nuevo productos disponibles, puesta en marcha del repositorio institucional y autorización de uso y publicación de productos).
Evidencia de nuevos productos del Cendoc:  Reporte de productos catalogados en el Repositorio Institucional de Minciencias, dando un total de 408 recursos de información entre las tipologías de Audiovisuales (109) e Informes de Investigación (299).https://repositorio.minciencias.gov.co/handle/11146/37766</t>
    </r>
  </si>
  <si>
    <t>A partir de la revisión realizada por la Oficina Asesora de Planeación e Innovación Institucional, se identificó que para el segundo trimestre de 2022 en el plan "Estrategia de comunicación pública de la ciencia y divulgación científica " se llevaron a cabo actividades fundamentales que permitieron el cumplimiento de la meta establecida para este período y por ende para el logro de las metas anuales.   No obstante, se recomienda llevar a cabo un seguimiento constante para garantizar el logro del plan al final del periodo.</t>
  </si>
  <si>
    <r>
      <rPr>
        <b/>
        <sz val="11"/>
        <rFont val="Arial Narrow"/>
        <family val="2"/>
      </rPr>
      <t>1.  Contenidos audiovisuales multiformato:</t>
    </r>
    <r>
      <rPr>
        <sz val="11"/>
        <rFont val="Arial Narrow"/>
        <family val="2"/>
      </rPr>
      <t xml:space="preserve">  Para el segundo trimestre y dentro de la iniciativa de contenidos audiovisuales multiformato para la divulgación de la CTeI se encuentra el enlace web a la ubicación de los 10 microcontenidos producidos y enlaces web a la ubicación de los 3 contenidos reempaquetados, siendo así, se desarrollaron las series: Origen Colombia y La Ciencia de Amelia (se adjuntan soportes que dan cuenta de cada una de las series).
</t>
    </r>
    <r>
      <rPr>
        <b/>
        <sz val="11"/>
        <rFont val="Arial Narrow"/>
        <family val="2"/>
      </rPr>
      <t>2. Estrategias digitales:</t>
    </r>
    <r>
      <rPr>
        <sz val="11"/>
        <rFont val="Arial Narrow"/>
        <family val="2"/>
      </rPr>
      <t xml:space="preserve">  Para el segundo trimestre y dentro de la iniciativa de Estrategias Digitales para la divulgación de la CTeI se encuentra: enlace web a la ubicación de los 10 diálogos sonoros producidos, enlace web a la ubicación de las 2 publicaciones digitales temáticas e informe de medición de redes sociales, siendo así, se desarrollaron el podcast R4.0 un viaje por la ciencia y la revista digital QuarksCo. Como otro resultado esperado está contemplado el informe de medición de redes que da cuenta del periodo.
</t>
    </r>
    <r>
      <rPr>
        <b/>
        <sz val="11"/>
        <rFont val="Arial Narrow"/>
        <family val="2"/>
      </rPr>
      <t xml:space="preserve">3.  Activaciones Regionales: </t>
    </r>
    <r>
      <rPr>
        <sz val="11"/>
        <rFont val="Arial Narrow"/>
        <family val="2"/>
      </rPr>
      <t xml:space="preserve"> Para el segundo trimestre y dentro de la iniciativa de activaciones regionales en la ficha técnica de la estrategia se encuentra el reporte de: enlaces web de las 5 historias audiovisuales regionales y memorias del espacio mixto (virtual y presencial), incluye fotografías y listados de asistencia. Sin embargo, para este trimestre se produjeron otras historias audiovisuales regionales en donde se realizaron 7 productos adicionales, esto se debe a que los espacios de valor (eventos) que se han ejecutado desde abril a junio, demandan estos contenidos para las transmisiones y/o la presencialidad del evento. Por lo tanto, se incrementa el reporte de historias audiovisuales regionales. Adicional, como otro resultado esperado, se realizó el espacio de valor de impacto a nivel nacional “+Ciencia Para Todas” 
</t>
    </r>
    <r>
      <rPr>
        <b/>
        <sz val="11"/>
        <rFont val="Arial Narrow"/>
        <family val="2"/>
      </rPr>
      <t>4.  Política de Divulgación y comunicación pública de la ciencia</t>
    </r>
    <r>
      <rPr>
        <sz val="11"/>
        <rFont val="Arial Narrow"/>
        <family val="2"/>
      </rPr>
      <t>:  Se adjunta documento conceptual que puede cargarse en Gina como avance en la iniciativa estratégica "Política de divulgación y comunicación pública de la ciencia.</t>
    </r>
  </si>
  <si>
    <t>De acuerdo con la revisión adelantada por la Oficina Asesora de Planeación e Innovación Institucional - OAPII, se reconoce el esfuerzo realizado por las áreas técnicas en relación con la gestión para el desarrollo de las diferentes iniciativas que componen el plan estratégico.  Así mismo se evidencia el avance logrado en términos generales.  No obstante, se recomienda identificar las situaciones que interfieren en el cumplimiento de las metas trazadas para el segundo trimestre de 2022, de manera particular las relacionadas con el indicador de comunidades o grupos de interés y establecer acciones que mitigen su impacto en el  logro de la meta para el año en curso. Adicionalmente se sugiere realizar la revisión de la meta de nuevas unidades de apropiación social, teniendo en cuenta que se ha cumplido la meta de manera anticipada.</t>
  </si>
  <si>
    <r>
      <rPr>
        <b/>
        <sz val="11"/>
        <rFont val="Arial Narrow"/>
        <family val="2"/>
      </rPr>
      <t>1. A Ciencia Cierta: 6 concurso en el tema de Economía Circular:</t>
    </r>
    <r>
      <rPr>
        <sz val="11"/>
        <rFont val="Arial Narrow"/>
        <family val="2"/>
      </rPr>
      <t xml:space="preserve">  Se hizo el cierre de la sexta versión de la convocatoria de A Ciencia Cierta, para la cual se recibieron un total de 38 postulaciones, dichas propuestas entraron en fase de verificación de requisitos. Se creo el formulario con los criterios de evaluación técnica.
Debido al ajuste en el calendario de la convocatoria la publicación de experiencias ganadoras se realizara el 31 de agosto de 2022, este resultado se podrá tener el 1 de septiembre de 2022. Por tal razón no se requiere levantar una acción de mejora. 
</t>
    </r>
    <r>
      <rPr>
        <b/>
        <sz val="11"/>
        <rFont val="Arial Narrow"/>
        <family val="2"/>
      </rPr>
      <t xml:space="preserve">2. Implementación de la Política Nacional de Apropiación Social del Conocimiento en el marco de la CTeI: 
</t>
    </r>
    <r>
      <rPr>
        <sz val="11"/>
        <rFont val="Arial Narrow"/>
        <family val="2"/>
      </rPr>
      <t xml:space="preserve">*  Unidades de Apropiación Social del Conocimiento:  Avanza la financiación de quince 15 unidades que promuevan la Apropiación Social del Conocimiento, mediante el convenio 405 – 2021 suscrito entre la Organización de Estados Iberoamericanos OEI y el Ministerio de Ciencia, Tecnología e Innovación. El Estado de avance es el siguiente:  Contratos firmados: 15 contratos con las siguientes Instituciones de Educación Superior: Tecnológica de Antioquia, Uniminuto, del Valle, Nacional sede Medellín, Pontificia Bolivariana, Boyacá, Autónoma de Manizales, de la Costa, del Cauca, del Rosario, del Magdalena, del Meta, Piloto, El Bosque y la Fundación Universitaria de Ciencias de la Salud – FUCS.
A la fecha se han realizado 5 desembolsos a las siguientes Instituciones de Educación Superior: Desembolsos: Autónoma de Manizales, de la Costa, del Valle, Rosario y a la Fundación Universitaria de Ciencias de la Salud – FUCS.   Evidencias: https://drive.google.com/drive/folders/12UcHi98PX3AED83ZE_38u_c9-Kt_YXZH?usp=sharing
*  Escuela de Apropiación Social del Conocimiento:  Finalización de la primera cohorte del diplomado de la Escuela de Apropiación Social del Conocimiento con los siguientes resultados:  No. inscritos: 10529.  No. participantes certificados: 440 a junio 30 2022.
*  Cualificación de la Política Pública de Apropiación Social del Conocimiento en el marco de la CTeI: Hasta el momento, la actividad que se encuentra en el marco del convenio 405 – 2021 suscrito entre la Organización de Estados Iberoamericanos OEI y el Ministerio de Ciencia, Tecnología e Innovación, no ha iniciado su implementación.
</t>
    </r>
    <r>
      <rPr>
        <b/>
        <sz val="11"/>
        <rFont val="Arial Narrow"/>
        <family val="2"/>
      </rPr>
      <t>3.  Fortalecimiento de Centros de Ciencias Reconocidos - PGN Invitación:</t>
    </r>
    <r>
      <rPr>
        <sz val="11"/>
        <rFont val="Arial Narrow"/>
        <family val="2"/>
      </rPr>
      <t xml:space="preserve">  Se redefinieron los términos de la invitación para el fortalecimiento de centros de ciencia reconocidos según lo establecido en el portafolio de estímulos diseñado en 2021.  Se estructuró el plan operativo para el desarrollo de las actividades de los Encuentros regionales de Centros de Ciencia para el segundo semestre de 2022.
</t>
    </r>
    <r>
      <rPr>
        <b/>
        <sz val="11"/>
        <rFont val="Arial Narrow"/>
        <family val="2"/>
      </rPr>
      <t>4. Reconocimiento de Centros de Ciencia como actores del SNCTI:</t>
    </r>
    <r>
      <rPr>
        <sz val="11"/>
        <rFont val="Arial Narrow"/>
        <family val="2"/>
      </rPr>
      <t xml:space="preserve">  Se gestionó el reconocimiento de los siguientes Centros de Ciencia: Museo Entomológico Francisco Luis Gallego, reconocido con resolución  0649 de 2022,  Museo de Historia Natural de la Universidad Nacional de Colombia, reconocido con resolución  0651 de 2022, Museo del Saber en Gestión del Riesgo, reconocido con resolución  0650 de 2022.  
Se realizó el acompañamiento al proceso de la solicitud de reconocimiento a 21 centros de ciencia.
</t>
    </r>
    <r>
      <rPr>
        <b/>
        <sz val="11"/>
        <rFont val="Arial Narrow"/>
        <family val="2"/>
      </rPr>
      <t>5. Fortalecimiento de centros de ciencia - SGR Convocatoria:</t>
    </r>
    <r>
      <rPr>
        <sz val="11"/>
        <rFont val="Arial Narrow"/>
        <family val="2"/>
      </rPr>
      <t xml:space="preserve">  Se realizó el seguimiento a la convocatoria de fortalecimiento de centros de ciencia del Sistema General de Regalías y se hizo un balance del estado de las propuestas presentadas tras el proceso de evaluación.
</t>
    </r>
    <r>
      <rPr>
        <b/>
        <sz val="11"/>
        <rFont val="Arial Narrow"/>
        <family val="2"/>
      </rPr>
      <t xml:space="preserve">6. Red de Bioespacios Museo de Historia Natural y Cultural de Colombia - SGR Convocatoria: </t>
    </r>
    <r>
      <rPr>
        <sz val="11"/>
        <rFont val="Arial Narrow"/>
        <family val="2"/>
      </rPr>
      <t xml:space="preserve"> Se hizo el segumiento de las actividades de la convocatoria del SGR para la conformación de la Red del Museo de Historia Natural y Cultural de Colombia y se consolidó un balance de los proyectos presentados.
</t>
    </r>
    <r>
      <rPr>
        <b/>
        <sz val="11"/>
        <rFont val="Arial Narrow"/>
        <family val="2"/>
      </rPr>
      <t>7. Política Integral de Conocimiento Ancestral Tradicional:</t>
    </r>
    <r>
      <rPr>
        <sz val="11"/>
        <rFont val="Arial Narrow"/>
        <family val="2"/>
      </rPr>
      <t xml:space="preserve">  - Se presentan las acciones desarrolladas en cambio de los Diálogos estratégicos comunitarios, toda vez que fue requerido de esta forma frente al concepto emitido por Mininterior. Se aclara que metodológicamente cambia el proceso, pero la definición de consulta del documento borrador con el público objetivo se mantiene.
-Se presenta la versión 1.3 del documento borrador de política en el que se realizan los ajustes solicitados por Minjusticia para el eje temático 6 y las observaciones recopiladas en la sesión del 22 de junio de la mesa interministerial para la formulación de la PPICAT. Frente al cambio metodológico no es posible presentar el documento de política ante el público objetivo.</t>
    </r>
  </si>
  <si>
    <r>
      <t xml:space="preserve">37 Comunidades o grupos de interés que participan en procesos de apropiación social de conocimiento a partir de la CTeI
</t>
    </r>
    <r>
      <rPr>
        <b/>
        <i/>
        <sz val="11"/>
        <rFont val="Arial Narrow"/>
        <family val="2"/>
      </rPr>
      <t>A este indicador le aporta adicionalmente el programa de Gestión de Capacidades</t>
    </r>
  </si>
  <si>
    <t>La Secretaría Técnica del OCAD realiza un gran esfuerzo en la aprobación de los recursos de asignación del Sistema General de Regalías, obteniendo para el segundo trimestre del año 2022 el avance del 91%. Este resultado es muy positivo para el Ministerio y para el país, porque esto impacta en los diferentes mecanismos e instrumentos que posee la entidad para la entrega de los recursos. 
Sin embargo, se realizará mesa de trabajo para revisar la meta planeada para la presente vigencia en cuanto al indicador de asignación de recursos SGR.</t>
  </si>
  <si>
    <r>
      <rPr>
        <b/>
        <sz val="11"/>
        <rFont val="Arial Narrow"/>
        <family val="2"/>
      </rPr>
      <t xml:space="preserve">1.2 Presentación de proyectos a OCAD para asignación de recursos del SGR - 2do. Trimestre: </t>
    </r>
    <r>
      <rPr>
        <sz val="11"/>
        <rFont val="Arial Narrow"/>
        <family val="2"/>
      </rPr>
      <t>Durante el segundo trimestre de 2022 se llevaron 53 proyectos para priorización, viabilización y aprobación del OCAD de CTeI del SGR por $249.664 millones, distribuidos así:  proyectos financiados con la Asignación CTeI por valor $41.163 millones y proyectos financiados con la Asignación CTeI para Ambiente y Desarrollo Sostenible por $208.506 millones.
Con las aprobaciones de la Sesión 18, 20, 21 y 22 del OCAD de CTeI del SGR, se logró un valor acumulado por $645.136 millones, con lo cual se logró el cumplimiento en la meta de aprobación de los recursos de la Asignación para la Ciencia, Tecnología e Innovación en un 91%.
El resultado del 91% representa un cumplimiento por encima de la meta establecida que era aprobación del 80% de los recursos de la Asignación para la Ciencia, Tecnología e Innovación, debido principalmente a modificaciones en las convocatorias aprobadas por el OCAD de CTeI que permitieran financiar más proyectos y se lograra de esta forma el cumplimiento en el presupuesto asignado.
Por último, es pertinente informar que con las orientaciones de Presidencia y con las indicaciones del despacho del Ministro, se espera presentar antes de finalizar el periodo del gobierno actual, los términos de referencia de nuevas convocatorias, con lo cual se superaría las metas planeadas tanto en aprobación de recursos de la asignación para la CTeI como de la ejecución del Plan de Convocatorias.</t>
    </r>
    <r>
      <rPr>
        <b/>
        <sz val="11"/>
        <rFont val="Arial Narrow"/>
        <family val="2"/>
      </rPr>
      <t xml:space="preserve">
2.2 Puesta en marcha de las Convocatorias Públicas, Abiertas y Competitivas - 2do. Trimestre</t>
    </r>
    <r>
      <rPr>
        <sz val="11"/>
        <rFont val="Arial Narrow"/>
        <family val="2"/>
      </rPr>
      <t xml:space="preserve">: Durante el 2do Trimestre de 2022 el OCAD de CTeI del Sistema General de Regalías aprobó los términos de referencia de 3 convocatorias en el marco de la puesta en marcha de las convocatorias públicas, abiertas y competitivas de la asignación de Ciencia, Tecnología e Innovación del Sistema General de Regalías, asi:
En la sesión 18 de del 13 de abril de 2022, se aprobó la Convocatoria 27 que se abrió el 29 de abril de 2022 y en la sesión 23 realizada el 22 de junio de 2022, se aprobaron los términos de referencia de las convocatorias 28 y 29, las cuales se abrieron el 24 de junio de 2022 </t>
    </r>
  </si>
  <si>
    <t>De acuerdo con la revisión adelantada por la Oficina Asesora de Planeación e Innovación Institucional, durante el segundo trimestre de 2022, se ejecutaron las actividades planificadas en lo que corresponde a los Centros Regionales de Investigación, Innovación y Emprendimiento; sin embargo, el desarrollo de insumos analíticos de medición de capacidades en CTeI no ha logrado completar las actividades previstas para este trimestre. Se está a la espera de la revisión por parte de la supervisión del convenio para analizar si es requerido realizar el ajuste a la ejecución para la presente vigencia.</t>
  </si>
  <si>
    <r>
      <rPr>
        <b/>
        <sz val="11"/>
        <rFont val="Arial Narrow"/>
        <family val="2"/>
      </rPr>
      <t>1.1.2 Realizar un estudio estratégico para el fortalecimiento regional en CTeI - 2do trimestre:</t>
    </r>
    <r>
      <rPr>
        <sz val="11"/>
        <rFont val="Arial Narrow"/>
        <family val="2"/>
      </rPr>
      <t xml:space="preserve"> La OEI presentó un documento que contiene el avance en la metodología para el mapeo de actores en CTeI. El documento describe la metodología para el levantamiento y diligenciamiento del instrumento “Mapeo de Actores de CTeI”.
De otra parte, se cuenta con un documento que contiene una matriz en la que se detalla los actores por departamento, unido a experiencias exitosas en generación de conocimiento y en apropiación, en la conformación de redes de conocimiento y aprendizaje, aplicación de conocimiento científico y de otro tipo, en la formulación y estructuración de planes, programas y proyectos de generación y uso de conocimiento, articulación entre diversos actores y utilización de diversas fuentes de financiación para la CTeI.
</t>
    </r>
    <r>
      <rPr>
        <b/>
        <sz val="11"/>
        <rFont val="Arial Narrow"/>
        <family val="2"/>
      </rPr>
      <t xml:space="preserve">1.2.2 Fortalecer la formulación de políticas públicas territoriales en CTeI Política CTeI dptal - 2do trimestre: </t>
    </r>
    <r>
      <rPr>
        <sz val="11"/>
        <rFont val="Arial Narrow"/>
        <family val="2"/>
      </rPr>
      <t xml:space="preserve">La OEI presentó un documento de avance en versión número 2, que contiene el diagnóstico de capacidades regionales a los planes y acuerdos estratégicos departamentales en CTeI – PAED para cada uno de los departamentos.
Así mismo, presentó el avance de 15 documentos para la construcción de lineamientos de política pública en los departamentos de: Cundinamarca, San Andrés, Cauca, Quindío, Nariño, Córdoba, Caldas, Amazonas, Guanía, Boyacá, Risaralda, Meta, Bolívar, Sucre, Guaviare.
</t>
    </r>
    <r>
      <rPr>
        <b/>
        <sz val="11"/>
        <rFont val="Arial Narrow"/>
        <family val="2"/>
      </rPr>
      <t>1.3.2 Fortalecer la formulación de políticas públicas territoriales en CTeI Insumos analíticos - 2do trimestre:</t>
    </r>
    <r>
      <rPr>
        <sz val="11"/>
        <rFont val="Arial Narrow"/>
        <family val="2"/>
      </rPr>
      <t xml:space="preserve"> Con esta actividad se pretende contribuir con información cuantitativa y cualitativa de cada territorio para generar aportes en la formulación e implementación de políticas públicas en CTeI 
</t>
    </r>
    <r>
      <rPr>
        <b/>
        <sz val="11"/>
        <rFont val="Arial Narrow"/>
        <family val="2"/>
      </rPr>
      <t>2.1.2 Servicios de asistencia técnica a los actores de los sistemas territoriales de CTeI Capacitación - 2do trimestre</t>
    </r>
    <r>
      <rPr>
        <sz val="11"/>
        <rFont val="Arial Narrow"/>
        <family val="2"/>
      </rPr>
      <t xml:space="preserve">: Con relación a esta actividad, la OEI entregó los siguientes avances:
Un archivo que contiene el Macro currículo del Diplomado para el fortalecimiento de los ecosistemas departamentales en CTeI.
Para el primer módulo:
Un microcurrículo con la información general de la oferta formativa del “Diplomado para el fortalecimiento de los ecosistemas departamentales en CTeI” para el módulo de formación en política pública territorial de CTeI.
Un Syllabus de política pública con la información general de la oferta formativa del “Diplomado para el fortalecimiento de los ecosistemas departamentales en CTeI” para el módulo de formación en política pública territorial de CTeI.
Un “Formato Prueba de entrada y salida” para el módulo de formación en política pública territorial de CTeI del “Diplomado para el fortalecimiento de los ecosistemas departamentales en CTeI”
La relación de Capacitadores del “Diplomado para el fortalecimiento de los ecosistemas departamentales en CTeI” para los módulos de A. POLÍTICA PÚBLICA TERRITORIAL EN CTEI B. REDES DE COOPERACIÓN EN CTEI C. INNOVACIÓN D. MECANISMOS DE FINANCIACIÓN Y BENEFICIOS Y ESTÍMULOS TRIBUTARIOS  E. ENFOQUE TERRITORIAL.
</t>
    </r>
    <r>
      <rPr>
        <b/>
        <sz val="11"/>
        <rFont val="Arial Narrow"/>
        <family val="2"/>
      </rPr>
      <t>2.2.2 Servicios de asistencia técnica a los actores de los sistemas territoriales de CTeI Asistencia técnica - 2do trimestre:</t>
    </r>
    <r>
      <rPr>
        <sz val="11"/>
        <rFont val="Arial Narrow"/>
        <family val="2"/>
      </rPr>
      <t xml:space="preserve"> El Ministerio, a través del aliado OEI, ha avanzado con la realización de 19 mesas de asistencia técnica en CTeI con la participación de 309 actores, actividad que se llevó a cabo en los departamentos de Atlántico, Boyacá, Nariño, Caquetá, Córdoba, Quindío (2), Risaralda, Magdalena (2), Meta, Guaviare, Antioquia, Putumayo, Valle del Cauca, Bolívar, Cundinamarca, Sucre, y Arauca, con las que se busca fortalecer las capacidades en CTeI de las instancias, entidades y actores territoriales. En estos espacios se abordó la cadena de valor y los siete ejes de la política pública y como resultado de estas mesas se generó un diagnóstico como punto de partida para los lineamientos de la política pública. 
</t>
    </r>
    <r>
      <rPr>
        <b/>
        <sz val="11"/>
        <rFont val="Arial Narrow"/>
        <family val="2"/>
      </rPr>
      <t>2.3.2 Servicios de asistencia técnica a los actores de los sistemas territoriales de CTeI Codecti - 2do trimestre:</t>
    </r>
    <r>
      <rPr>
        <sz val="11"/>
        <rFont val="Arial Narrow"/>
        <family val="2"/>
      </rPr>
      <t xml:space="preserve"> En ejecución de esta actividad, la OEI presentó avance en 31 documentos para la identificación del estado actual de los Codecti.
</t>
    </r>
    <r>
      <rPr>
        <b/>
        <sz val="11"/>
        <rFont val="Arial Narrow"/>
        <family val="2"/>
      </rPr>
      <t xml:space="preserve">3.2 Brindar asesoría técnica para la planeación regional en CTeI - 2do trimestre: </t>
    </r>
    <r>
      <rPr>
        <sz val="11"/>
        <rFont val="Arial Narrow"/>
        <family val="2"/>
      </rPr>
      <t xml:space="preserve">El grupo de Apropiación social del conocimiento entregó un documento que contiene el “Diagnóstico del Turismo Científico en Colombia”, en el que se define: - Qué es el turismo, - Marco conceptual donde se estipula los tipos de turismo, - Marco legal: políticas y programas en Colombia para la proyección del turismo científico, en CTeI, ambientales y turísticas.
Adicionalmente, en el documento se presentan las características socio ambientales de las regiones de Colombia para el turismo científico, y, con el fin de identificar potenciales ubicaciones de las ‘Posadas Científicas’ en el territorio Nacional, se realizó un mapeo donde se relacionan 32 experiencias en actividades potenciales para incentivar la movilización de turistas a realizar investigación en sus territorios.
</t>
    </r>
    <r>
      <rPr>
        <b/>
        <sz val="11"/>
        <rFont val="Arial Narrow"/>
        <family val="2"/>
      </rPr>
      <t>4.1.2 Servicios de coordinación institucional Extensionsimo CTeI para la innovación - 2do trimestre:</t>
    </r>
    <r>
      <rPr>
        <sz val="11"/>
        <rFont val="Arial Narrow"/>
        <family val="2"/>
      </rPr>
      <t xml:space="preserve"> La OEI entregó el documento con los términos de referencia del concurso publicado para el conocimiento y aplicación de los interesados de los diferentes departamentos y avalados por el CODECTI, adjunta el listado de extensionistas ganadores en cada departamento, la pieza de publicación de la oferta para la contratación de los extensionistas, el modelo de carta de presentación de los perfiles a ser evaluados en el proceso de selección y evaluación para los cargos regionales en los ejes a fortalecer.
</t>
    </r>
    <r>
      <rPr>
        <b/>
        <sz val="11"/>
        <rFont val="Arial Narrow"/>
        <family val="2"/>
      </rPr>
      <t>4.2.2 Servicios de coordinación institucional Articulación - 2do trimestre:</t>
    </r>
    <r>
      <rPr>
        <sz val="11"/>
        <rFont val="Arial Narrow"/>
        <family val="2"/>
      </rPr>
      <t xml:space="preserve"> El aliado OEI continúa trabajando en la identificación de debilidades, oportunidades, fortalezas y amenazas - DOFA en los departamentos, no solo para la definición de los lineamientos de política pública departamental sino también para la construcción de la propuesta de trabajo para la planeación de agendas regionales basada en las demandas territoriales comunes en desarrollo y CTeI.
</t>
    </r>
    <r>
      <rPr>
        <b/>
        <sz val="11"/>
        <rFont val="Arial Narrow"/>
        <family val="2"/>
      </rPr>
      <t xml:space="preserve">1.2 Centros regionales de investigación, innovación y emprendimiento - 2do Trimestre: </t>
    </r>
    <r>
      <rPr>
        <sz val="11"/>
        <rFont val="Arial Narrow"/>
        <family val="2"/>
      </rPr>
      <t>En el segundo trimestre  se adelantaron las siguientes gestiones :
DISTRITO DE INNOVACIÓN ANTLÁNTICO.
Diseño metodología de divulgación de los cursos de formación que son parte de la etapa 7, entrenamiento especializado. Se planteó estrategia de comunicación, registro e implementación de los mismos.
Adicionalmente, se trabajó en el establecimiento de una estrategia de acercamiento a los actores del ecosistema, para lo cual se diseñó un Plan de acción que involucra actividades puntuales para cada coordinación del proyecto y algunas de carácter transversal. Estas acciones apuntan a lograr una mayor articulación de las áreas del proyecto y a su vez, crear un vínculo sostenible con los actores del distrito. Dentro de la misma gestión de la Coordinación de verticales se trabajó en el acercamiento con los representantes de Corea del Sur para establecer la agenda de una futura misión tecnológica.
Por otra parte, se estableció la metodología de las dos primeras mesas técnicas del Distrito, la primera de ella llevada a cabo el día 30 de junio, cuyo objetivo era identificar el foco del distrito.
A su vez, se continuó trabajando de la mano de la experta Juliana Barrero, en la Identificación de tendencias tecnológicas que apunten a la orientación del distrito. Resultado de esto se obtuvo una línea base que permitió priorizar 14 tendencias para trabajar junto con los actores en la primera mesa técnica.
Finalmente, se adelantó también seguimiento a la actividad de formulación diseño e implementación de un vivero creativo, a mano del experto Rodolfo Segrera.
Es importante mencionar que de acuerdo al Convenio de Especial de Cooperación 668-2021 se están definiendo la hoja de ruta y cronograma técnico para el Distrito de Cali (Valle de Cauca).
CENTROS REGIONALES DE INVESTIGACIÓN, INNOVACIÓN Y EMPRENDIMIENTO.
CRIIE URABÁ
En el marco el Convenio Especial de Cooperación No. 80740-438-2021 se presenta un informe semestral de los avances de acuerdo a las obligaciones contractuales por parte de la Universidad de Antioquia con corte al 26 de mayo de 2022, en el cual se evidencia el avance de la estructuración al plan de funcionamiento y diseño metodológico de gobernanza y sostenibilidad del CRIIE Urabá.
CRIIE GUAJIRA
En el marco el Convenio Especial de Cooperación No. 80740-433-2021 se evidencia avance a través de informe técnico – financiero, en el cual menciona la  elaboración de un mapeo de actores activos de los  departamentos de Guaira y Córdoba, tomando como referencia el mapeo normativo, así mismo la identificación de entidades que indistintamente de su rol institucional o normativo, tienen una efectiva incidencia e influencia en el ecosistema de CTeI y emprendimiento en cada uno de los  departamentos mencionados.</t>
    </r>
  </si>
  <si>
    <t>La Oficina Asesora de Planeación e Innovación Institucional recomienda la oportunidad y calidad de los reportes en la plataforma, pues aún se presentan reprocesos en el análisis cualitativo y cuantitativo de la información. En cuanto a los indicadores, se cumple con las metas establecidas tanto en primer semestre como en la meta de cuatrienio.
Se resalta el esfuerzo de las áreas técnicas, pues se tenía un faltante, el cual también ha sido superado.</t>
  </si>
  <si>
    <r>
      <rPr>
        <b/>
        <sz val="11"/>
        <rFont val="Arial Narrow"/>
        <family val="2"/>
      </rPr>
      <t>1.2 Convocatoria Aliados Fulbright - 2do. Trimestre:</t>
    </r>
    <r>
      <rPr>
        <sz val="11"/>
        <rFont val="Arial Narrow"/>
        <family val="2"/>
      </rPr>
      <t xml:space="preserve"> Convocatoria Minciencias/Fulbright Colombia para Créditos condonables para formación doctoral en los Estados Unidos de América  La convocatoria cerró en el mes de mayo de 2022.  Se recibieron 112 aplicaciones a la misma, de las cuales 65 cumplieron requisitos . Actualmente se realiza la evaluación de candidatos y en el mes de agosto se publicará el listado definitivo de beneficiarios de la misma. Se anexa informe de Fulbright Colombia sobre el estado de la convocatoria a junio de 2022 y el listado de los 112 aplicantes a la convocatoria.
</t>
    </r>
    <r>
      <rPr>
        <b/>
        <sz val="11"/>
        <rFont val="Arial Narrow"/>
        <family val="2"/>
      </rPr>
      <t xml:space="preserve">2.2 Convocatoria de la asignación para la CTeI del SGR para la conformación de un listado de propuestas de proyecto elegibles para la formación doctoral en las regiones - 2do. Trimestre: </t>
    </r>
    <r>
      <rPr>
        <sz val="11"/>
        <rFont val="Arial Narrow"/>
        <family val="2"/>
      </rPr>
      <t xml:space="preserve">Durante el segundo trimestre de 2022, en el marco de la convocatoria No 22, se llevaron a cabo las siguientes acciones: i) Se aprobó por parte del OCAD de CTeI mediante el acuerdo No 22 del 07 de junio de 2022 el proyecto de inversión con código BPIN 2022000100055, donde se registraron 64 beneficiarios de programas de doctorado para los departamentos de la región eje cafetero (Antioquia, Caldas, Quindío y Risaralda); ii) Mediante la modificación No 3 del 20 de abril de 2022, se dio apertura al tercer corte de la convocatoria No 22, la cual tenía como fecha de inicio el 21 de abril de 2022 y su cierre previsto para el 11 de mayo de 2022. iii) Actualmente se cuenta con 2 proyectos de inversión en el proceso de cumplimiento de requisitos del Sistema General de Regalías el cual tiene como fecha límite el 15 de julio de 2022. 
Finalmente, se informa que con respecto a la información proveniente de proyectos financiados con recursos del Sistema General de Regalías que aportan al indicador  indicador denominado: "Becas, créditos beca para la formación de doctores apoyadas por Minciencias y aliados. Becas, créditos beca para la formación de maestría apoyadas por Minciencias y aliados. Estancias posdoctorales apoyadas por Minciencias y aliados". Esta fue reportada al área técnica mediante correo electrónico el pasado 
</t>
    </r>
    <r>
      <rPr>
        <b/>
        <sz val="11"/>
        <rFont val="Arial Narrow"/>
        <family val="2"/>
      </rPr>
      <t>3.2 Mapeo beneficiarios en Formación y Vinculación de Alto Nivel otras iniciativas Minciencias y Aliados - 2do. Trimestre:</t>
    </r>
    <r>
      <rPr>
        <sz val="11"/>
        <rFont val="Arial Narrow"/>
        <family val="2"/>
      </rPr>
      <t xml:space="preserve"> El equipo de Formación de Alto Nivel de la Dirección de Vocaciones y Formación en CTI, continuó la revisión de los bancos de proyectos y programas financiables con presupuesto general de la nación de las convocatorias e invitaciones realizadas por Minciencias de las vigencias 2017 a 2021, y se identificaron 14 estudiantes vinculados en formación doctoral a los mismos. Igualmente a través de la convocatoria Soy profe quiero ser doctor de los 300 beneficiarios adicionales de la convocatoria, se identificaron 281 doctores adicionales a los ya reportados. A través de una iniciativa para el segundo trimestre de 2022, se cuenta con 295 doctores adicionales a los 828 previamente identificados en el primer trimestre, para un total de 1123 doctores. En lo que respecta a nuevas estancias posdoctorales durante el segundo trimestre no se cuenta con nuevas estancias posdoctorales a reportar. la convocatoria No.9 del Sistema General de regalías "Convocatoria del Fondo de CTI del SGR para el fortalecimiento de laboratorios regionales con potencial de prestar servicios científicos y tecnológicos para atender problemáticas asociadas con agentes biológicos de alto riesgo para la salud humana". Se tenían  previstas 47 estancias posdoctorales para el primer semestre, quedan pendientes 29 estancias posdoctorales del mapeo que se viene adelantando de la convocatoria No.9 del SGR,  de los 55 proyectos financiados que incluyen 93 laboratorios beneficiarios, para lo cual se viene adelantando a través de la DIR una encuesta a los mismos. de la convocatoria del SGR en los que se tiene el compromiso de identificar 39 estancias posdoctorales.
</t>
    </r>
    <r>
      <rPr>
        <b/>
        <sz val="11"/>
        <rFont val="Arial Narrow"/>
        <family val="2"/>
      </rPr>
      <t xml:space="preserve">4.2 Programa Crédito Beca Colfuturo - 2do. Trimestre: </t>
    </r>
    <r>
      <rPr>
        <sz val="11"/>
        <rFont val="Arial Narrow"/>
        <family val="2"/>
      </rPr>
      <t xml:space="preserve">Programa Crédito Beca de Colfuturo: el 12 de mayo de 2022 se publicaron los resultados de la convocatoria para formación en el exterior a nivel de doctorado y  Maestría . Como resultado se eligieron 193 candidatos financiables para estudios de doctorado, 1341 a nivel de Maestría (incluye 18 especializaciones Médico-quirúrgicas equivalentes a Maestrías). Se cumple el 100% del indicador programado (150 créditos condonables para formación doctoral y 850 créditos condonables para formación a nivel de maestría en el exterior). Se anexa soporte del indicador para cada uno de los dos niveles de formación. Se anexa soporte del indicador del Programa Crédito Beca de Colfuturo para formación de alto nivel en el exterior, de los 193 beneficiarios de créditos condonables para formación doctoral  en el exterior y de los 1341 beneficiarios de créditos condonables para estudios de maestría (incluye 18 especializaciones Médico-quirúrgicas equivalentes a Maestrías) en el exterior. 
</t>
    </r>
    <r>
      <rPr>
        <b/>
        <sz val="11"/>
        <rFont val="Arial Narrow"/>
        <family val="2"/>
      </rPr>
      <t>5.2 Formación de Capital Humano de Alto Nivel para las Regiones - Convocatorias - 2do. Trimestre</t>
    </r>
    <r>
      <rPr>
        <sz val="11"/>
        <rFont val="Arial Narrow"/>
        <family val="2"/>
      </rPr>
      <t xml:space="preserve">: Durante el segundo trimestre de 2022 se dio apertura a las convocatorias para las regiones relacionadas a continuación: 1- Convocatoria para la formación de capital humano de alto nivel para las regiones - docentes de establecimientos educativos oficiales de Cundinamarca. 2.  Convocatoria para la formación de capital humano de alto nivel para las regiones-Servidores públicos del Departamento del Atlántico y 3- Convocatoria de la asignación para la CTeI del SGR para la conformación de un listado de propuestas de proyectos elegibles para la formación doctoral en las regiones. Se Anexan Términos de referencia y resoluciones de apertura para las dos primeras y Acuerdo No.10 de 2021 del OCAD. En relación con las dos primeras la fecha de publicación del Banco de candidatos elegibles son el próximo 11 de julio y y 21 de julio de 2022 respectivamente. En relación a la convocatoria No.22 del SGR. Esta presenta 3 cortes en las que el listado definitivo de elegibles tienen como fecha de publicación el 25 de marzo, el 03 de junio y el 16 de junio respectivamente. El OCAD debe avalar la financiación de los candidatos elegibles en los tres cortes. Hasta la fecha se cuenta con una propuesta avalada con 64 beneficiarios para formación doctoral en Colombia. Se anexa listado de elegibles del primer corte y formato soporte dl indicador de la propuesta avalada. En relación a la convocatoria del Departamento del Cauca para la formación a nivel de especializaciones Médico-Quirúrgicas, esta a la fecha no se ha abierto, dado que para el primer semestre de 2022 la universidad del Cauca, entidad oferente, no abrió los programas de formación respectivos.
</t>
    </r>
    <r>
      <rPr>
        <b/>
        <sz val="11"/>
        <rFont val="Arial Narrow"/>
        <family val="2"/>
      </rPr>
      <t>6.2 Convocatoria Estancias con Propósito Empresarial - 2do. Trimestre:</t>
    </r>
    <r>
      <rPr>
        <sz val="11"/>
        <rFont val="Arial Narrow"/>
        <family val="2"/>
      </rPr>
      <t xml:space="preserve"> La convocatoria de estancias con propósito empresarial abrió el pasado 31 de marzo de 2022, y la fecha de cierre de la misma fue el 12 de mayo de 2022. La publicación del banco preliminar de elegibles se tiene prevista para el 8 de julio de 2022 y la publicación del banco definitivo el 29 de julio. Se anexa Términos de referencia de la convocatoria, Resolución de apertura y Base de datos de inscritos que cumplieron requisitos según reporte de la Oficina de registro de Minciencias.
</t>
    </r>
    <r>
      <rPr>
        <b/>
        <sz val="11"/>
        <rFont val="Arial Narrow"/>
        <family val="2"/>
      </rPr>
      <t>7.2 Convocatoria Estancias con Propósito - 2do. Trimestre:</t>
    </r>
    <r>
      <rPr>
        <sz val="11"/>
        <rFont val="Arial Narrow"/>
        <family val="2"/>
      </rPr>
      <t xml:space="preserve"> La invitación a presentar propuestas para el desarrollo de la iniciativa de Estancias con propósito, es realizada y operada a través de la Organización de Estados Iberoamericanos -OEI Colombia. Los términos de referencia de la invitación fueron publicados en la página de la OEI el 3120 de mayo de 2022 y se recibieron propuestas hasta el 24 de junio de 2022. Se tiene prevista la publicación de los resultados de la misma el próximo 21 de julio de 2022. Se anexan los términos de referencia de la misma.
</t>
    </r>
    <r>
      <rPr>
        <b/>
        <sz val="11"/>
        <rFont val="Arial Narrow"/>
        <family val="2"/>
      </rPr>
      <t>8.2 Estancias internacionales - 2do. Trimestre:</t>
    </r>
    <r>
      <rPr>
        <sz val="11"/>
        <rFont val="Arial Narrow"/>
        <family val="2"/>
      </rPr>
      <t xml:space="preserve"> Se dio apertura a la convocatoria 928 de 2022, Convocatoria de estancias post-doctorales de diplomacia científica en el exterior para doctores colombianos el pasado 06 de mayo de 2022, cuyo objetivo es Gestionar y desarrollar estancias postdoctorales internacionales en actividades de Ciencia Tecnología e Innovación que permitan articular los actores del Sistema Nacional de CTeI y que promuevan la Diplomacia Científica entre Colombia y los países priorizados para el establecimiento de nodos de Diplomacia Científica. La fecha de cierre de la misma fue el pasado 31 de mayo de 2022. La fecha de publicación del banco preliminar de elegibles se realizó el 20 de junio de 2022 y la publicación del Banco definitivo de elegibles el 30 de junio de 2022. Se anexan términos de referencia de la convocatoria, Resolución de apertura de la misma, el banco definitivo de elegibles y la resolución o654 de 2022, por la cual se publica el banco definitivo de propuestas elegibles y financiables.</t>
    </r>
  </si>
  <si>
    <t>Las iniciativas planificadas para el cumplimiento de los objetivos estratégicos desde el programa Ondas, cuentan con una descripción amplia y clara de la gestión realizada, en cada una de las actividades ejecutadas en el segundo trimestre de 2022. Es importante tener en cuenta, que el indicador asociado se cumplió desde el primer trimestre de la vigencia, por lo tanto, desde la Oficina Asesora de Planeación e Innovación Institucional, no tienen ningún tipo de recomendación al respecto.</t>
  </si>
  <si>
    <r>
      <rPr>
        <b/>
        <sz val="11"/>
        <rFont val="Arial Narrow"/>
        <family val="2"/>
      </rPr>
      <t xml:space="preserve">1.2 Articulación Territorial - 2do. Trimestre: </t>
    </r>
    <r>
      <rPr>
        <sz val="11"/>
        <rFont val="Arial Narrow"/>
        <family val="2"/>
      </rPr>
      <t xml:space="preserve">A través de una estrategia descentralizada del programa Ondas que le da autonomía a los territorios, adicional, a una inversión del Presupuesto General de la Nación de $719.999.740 y del Sistema General de Regalías por $8.330.889.974 se da cumplimiento a la meta del indicador estratégico alcanzando un 100% equivalentes a 8.500 niños, niñas y adolescentes certificados en procesos de fortalecimiento de sus capacidades en investigación y creación apoyados por Minciencias y aliados.
</t>
    </r>
    <r>
      <rPr>
        <b/>
        <sz val="11"/>
        <rFont val="Arial Narrow"/>
        <family val="2"/>
      </rPr>
      <t>2.2 Comunidad Virtual - 2do. Trimestre:</t>
    </r>
    <r>
      <rPr>
        <sz val="11"/>
        <rFont val="Arial Narrow"/>
        <family val="2"/>
      </rPr>
      <t xml:space="preserve"> 1. Se realizaron 15 capacitaciones de uso de la plataforma Heroes Ondas Abordando los siguientes temas: carga de actores, exposición de formatos de carga masiva, importancia del uso de las bases de datos, revisión de búsqueda de información, formas de interacción, creación de grupos de investigación y proyectos de investigación (Ver adjunto "1. Matriz sistematizacio´n capacitaciones plataforma He´roes Ondas 2022 - Hoja 1 ")
2. 20 entidades coordinadoras que implementan el programa Ondas en el 2022 realizaron carga de información de actores (estudiantes, docentes, asesores, instituciones educativas) 
3. Registros de la plataforma Héroes Ondas (01/4/2022 al 29/6/2022):
Total proyectos registrados: 32
Total NNA registrados: 27995
Total perfiles entidad coordinadora: 23
Total Maestros: 905
Total Asesores: 21
Encuentros nacionales: 1
3. La comunidad estuvo activa mediante la publicación en el muro de publicaciones de la plataforma: en el cual se hicieron 46 publicaciones sobre avances de investigación. 
4. El equipo técnico realizó un informe de análisis de datos sobre la plataforma Heroes Ondas y las temáticas de investigación registradas (Ver adjunto "2. Análisis temáticas Proyectos Ondas.")
5. Para adelantar procesos de desembolso y supervisión de avances de carga, se hizo la revisión de datos por cada departamento y se  entregaron informes a 5 entidades coordinadoras de reporte de carga de actores con más del  80% de actores creados en la vigencia 2022.
6. Se ajustaron documentos técnicos para el desarrollo de la nueva página y plataforma Web Ondas. (Ver documento 3. DOCUMENTO PLATAFORMA WEB ONDAS- CÉRTIKA y 4. DOCUMENTO PÁGINA WEB ONDAS- CÉRTIKA).
</t>
    </r>
    <r>
      <rPr>
        <b/>
        <sz val="11"/>
        <rFont val="Arial Narrow"/>
        <family val="2"/>
      </rPr>
      <t>3.2 Lineamientos Pedagógicos - 2do. Trimestre:</t>
    </r>
    <r>
      <rPr>
        <sz val="11"/>
        <rFont val="Arial Narrow"/>
        <family val="2"/>
      </rPr>
      <t xml:space="preserve"> Se adelantó el cierre del convenio CERLAC-MINCIENCIAS para el desarrollo de documentos guía relacionados con las demandas territoriales percibidas. De igual manera, se adelantaron visitas de campo al SENA, con el fin de proyectar las invitaciones relativas al convenio 087. Se participó en el curso de Cooperación internacional Koica con el fin de desarrollar proyectos en CTI con carácter regional que aportaran a la articulación de actores. De igual manera, participé en los pitch de la convocatoria Estancias con Propósito, retroalimentando las presentaciones y consolidando el fin de la propuesta. 
</t>
    </r>
    <r>
      <rPr>
        <b/>
        <sz val="11"/>
        <rFont val="Arial Narrow"/>
        <family val="2"/>
      </rPr>
      <t>4.2 Divulgación, Movilidad y Fortalecimiento - 2do. Trimestre:</t>
    </r>
    <r>
      <rPr>
        <sz val="11"/>
        <rFont val="Arial Narrow"/>
        <family val="2"/>
      </rPr>
      <t xml:space="preserve"> Estrategia de Divulgación, Movilidad y Fortalecimiento Ondas, Segundo trimestre (mes de junio) 
Para el cumplimiento de esta acción en el mes de junio, se realizaron las siguientes actividades: 
En el marco del circuito de los espacios de divulgación de la CTeI del Programa Ondas, se elaboraron las “Memorias del Campus48 Puerto Colombia 2022” que da cuenta de la implementación del encuentro nacional (Campus48 Puerto Colombia 2022). Como evidencia, se anexa documento: 1. Memorias del Campus48 Puerto Colombia 2022 y sus anexos.
Como parte de las actividades de la estrategia de divulgación internacional del Programa Ondas Minciencias, se elaboraron los documentos para la inscripción de 14 grupos de investigación Ondas, como expositores en espacios internacionales a realizar desde el mes de julio al mes diciembre 2022, Como evidencia, se anexa documentos: 1. Formato No. 1. Informe de Investigación para Ferias internacionales 2022, 2. Formato No. 2. Resumen de investigación y ejemplos, 3. Instructiva elaboración de paper científico, y 4. Formato No. 3. Inscripción ferias internacionales 2022 - copia
Para la participación del programa Ondas como expositor en espacios de divulgación internacional de la CTeI, se adelantaron gestiones con los organizadores de la ESI AMLAT 2022, a realizarse formato virtual, en el mes de noviembre de 2022 desde Santa Rosa, Argentina. La solicitud se envió a través de correo electrónico.
Se realizó la movilidad de Jóvenes Investigadores e Innovadores y de adolescentes beneficiarios del Programa Ondas para su partición en los Taller Construyendo País, realizado en Guarimocito, Caldas, el 7 de junio de 2022. Como evidencia, se anexa documento: 1. Ficha técnica, y 2. Lista de asistencia Minciencias Taller  Construyendo País - Ondas Caldas
 REPORTE DE CIERRE
Durante el segundo trimestre del año 2022 para el cumplimiento de la meta propuesta se desarrollaron, las siguientes actividades:
Se realizó la producción de documento “Memorias del Campus48 Puerto Colombia 2022” correspondiente a la producción del espacio nacional para la divulgación de la CTeI del Programa Ondas.
Con el propósito de presentar al país los resultados de la política de fomento de las vocaciones científicas en niños, niñas, adolescentes y jóvenes colombianos, en el periodo 2018 – 2022; se ejecutó el Campus48 Puerto Colombia 2022 (encuentro nacional), en el municipio Puerto Colombia, los días 25, 26, 27 y 28 de mayo de 2022. Para el desarrollo del Campus48, se produjeron documentos pedagógicos. En este encuentro participaron 32 niños, niñas, adolescentes Ondas, entre 8 y 19 años de edad, con 16 maestros coinvestigadores Ondas; y 32 beneficiarios del programa Jóvenes Investigadores e Innovadores (becas pasantías pregrado y recién graduados).  Además, participaron 16 estudiantes de instituciones educativas de Puerto Colombia.
Como parte de las actividades de la estrategia de divulgación internacional del Programa Ondas, desde el componente de Divulgación, Movilidad y Fortalecimiento, se realizaron gestiones con los organizadores de eventos internacionales de la CTeI, con el fin de divulgar internacionalmente al Programa Ondas y lograr la participación de grupos Ondas infantiles y juveniles como expositores, y se realizó el proceso de afiliación (online) del Encuentro Nacional “Ciencia y Territorio” 2021 del Programa Ondas, a la Muestra Internacional de Ciencia y Tecnología MOSTRATEC 2022.
Como parte de la implementación de las estrategias de fortalecimiento de los proyectos de investigación realizados por niños, niñas y adolescentes que implican acciones divulgación virtual o presencial, se coordinó y se realizó la respectiva asesoría técnica los grupos de investigación Ondas Robotik del departamento de Arauca y Cafelab del departamento de Huila y  en la elaboración del resumen del proyecto, y se acompañó los procesos de inscripción y participación en los siguientes espacios internacionales de divulgación, respectivamente: la Expociencia Nacional Milset Brasil 2022 y el “XVIII Encuentro Juvenil Latinoamericano de Ciencia, Tecnología, Innovación y Emprendimientos”2022.
Se realizó la movilidad de Jóvenes Investigadores e Innovadores y de adolescentes beneficiarios del Programa Ondas para su partición en los Talleres Construyendo País, realizado en el mes de mayo en Mosquera, Cundinamarca, y  el 7 de junio de 2022, en Guarimocito, Caldas,.
En el marco del Acuerdo Binacional de Transferencia del Conocimiento, y su propuesta de trabajo para el desarrollo del proceso de transferencia de conocimiento del Programa Ondas a Guatemala, se realizaron las  siguientes la acciones en  de la Actividad No. 4: Proceso de revisión y adaptación de materiales Ondas, por lo que se elaboración de la propuesta de adaptación de lineamientos del Programa Ondas, al registro lingüístico territorial de la República de Guatemala, el plan de trabajo y cronograma; y se desarrollaron reuniones de trabajo para la revisión, aprobación de la adaptación, redición de los siguientes lineamientos: Guía para grupos de investigación de jóvenes, El Viaje de la Investigación, Lineamientos para maestros Ondas y los Lineamientos para asesores del Programa Ondas.
De esta forma se da cumplimiento a lo planeado durante el primer trimestre del año 2022, para el desarrollo de las “Estrategias para el fortalecimiento, divulgación y movilidad nacional e internacional encaminadas a potenciar las capacidades regionales de CTeI”.</t>
    </r>
  </si>
  <si>
    <t>El área técnica expone de forma amplia la gestión realizada en el segundo trimestre de 2022, no obstante, se evidencia el incumplimiento de la meta programada de 3065 jóvenes beneficiados, alcanzando solo 1770. Consideramos desde la Oficina Asesora de Planeación e Innovación Institucional revisar con el equipo de calidad la opción de validar si es necesaria la construcción de una acción de mejora, que permita alcanzar la meta planeada en el PAI para el tercer trimestre de 2022.</t>
  </si>
  <si>
    <r>
      <rPr>
        <b/>
        <sz val="11"/>
        <rFont val="Arial Narrow"/>
        <family val="2"/>
      </rPr>
      <t>1.2 Formulación, ejecución y evaluación de lineamientos de política para vocaciones - 2do. Trimestre</t>
    </r>
    <r>
      <rPr>
        <sz val="11"/>
        <rFont val="Arial Narrow"/>
        <family val="2"/>
      </rPr>
      <t xml:space="preserve">: En este periodo se consolidó en equipo los términos de referencia, se dio apertura y cierre a la invitación.  Enlace de la invitación: https://minciencias.gov.co/convocatorias/invitacion-para-presentacion-propuestas/invitacion-presentar-propuesta-para-11 Las fechas de presentación se dieron entre Apertura lunes 23 mayo 2022. Cierre martes 21 junio 2022 04:00 pm Se presentaron 3 propuestas que están en proceso de revisión de requisitos. 
</t>
    </r>
    <r>
      <rPr>
        <b/>
        <sz val="11"/>
        <rFont val="Arial Narrow"/>
        <family val="2"/>
      </rPr>
      <t>2.2 Comunidad Virtual Vocaciones NNA y JII en articulación con OTSI - 2do. Trimestre:</t>
    </r>
    <r>
      <rPr>
        <sz val="11"/>
        <rFont val="Arial Narrow"/>
        <family val="2"/>
      </rPr>
      <t xml:space="preserve"> A continuación se describen las acciones realizadas en el mes de abril para el fortalecimiento de la comunidad del programa Jóvenes Investigadores e Innovadores, las redes sociales del Programa Ondas y las acciones relaciones con el Encuentro Nacional Ciencia para Todos 2022.
Comunidad virtual de Jóvenes Investigadores e Innovadores
- Difusión de convocatorias, concursos y becas:
1. Convocatoria Jóvenes Investigadores e Innovadores en el marco de la reactivación económica. 
2. Convocatoria estancias con propósito empresarial
3. “Colombia hacia un nuevo modelo productivo, sostenible y competitivo” 
4. Formación doctoral en las regiones.
5. Convocatoria de candidaturas al Premio GBIF para Jóvenes Investigados 2022.
6. Convocatoria Spin Off para fortalecer a personas pertenecientes a empresas de base tecnológica.
7. Convocatoria que busca fortalecer las capacidades nacionales en modelos de atención integral para la prevención, detección temprana, tratamiento y rehabilitación integral del #ControlDelCáncer.
8. Creerlo no es suficiente: concurso y formación para la creación de patentes.
9. Beca Fulbright Colombia
- Día de la Ciencia
- Día de la Ciencia en la FILBo: programación y concursos
- Gran participación de los miembros del grupo con publicaciones de sus intereses, preguntas y conmemoraciones de días especiales (evidencia adjunta en la parrilla de contenidos del mes de abril).
Adicionalmente, se realizaron acciones de dinamización en las comunidades del Programa Ondas y Jóvenes Investigadores e Innovadores para celebrar el Día de la Ciencia:
- Publicaciones en redes sociales del Día de la Ciencia
- Día de la Ciencia en la FILBo 2022:
1. Gestión de espacios y actividades: a cargo de Diego Martínez
2. Creación de una agenda: https://docs.google.com/document/d/1NXtoIrMrezxnltQG3BbdkAh8KNJkWVxi/edi
3. Gestión de invitados para las actividades: doctores de la Misión de Sabios, grupo de investigación Vera Gravitas y con el proyecto La Granja del Borrego y Fabián Martínez Camelo investigador de Agrosavia. 
4. Elaboración de un guion para la presentación de los espacios: https://docs.google.com/document/d/1k19ZbyJRptF0hxMqlwTZTQ1v5xk_Lss9o2cuNfD_SFc/edit
5. Dinamización en redes sociales de Ondas y JII para difundir las actividades y rifar invitaciones VIP para la participación de la comunidad. 
6. Otras actividades relacionadas con la divulgación y comunicaciones de este evento.
Se presentan los avances del Encuentro Nacional Ciencia para Todos 2022 correspondientes al Programa Jóvenes Investigadores e Innovadores con las siguientes actividades:
1. Selección de los beneficiarios que van a participar en el Encuentro utilizando los proyectos de investigación destacados remitidos por los puntos focales de las universidades, la base de datos del programa y la información en Orfeo sobre la culminación de las becas pasantías de los beneficiarios. 
2. Participación en las reuniones de seguimiento y reporte entre la OEI y Minciencias, celebradas todas las mañana de 8 a 8:30 de la mañana: 6 de abril, 7 de abril, 8 de abril, 11 de abril, 12 de abril, 13 de abril, 18 de abril, 19 de abril, 20 de abril, 21 de abril, 22 de abril, 25 de abril, 26 de abril, 27 de abril y 28 de abril.
3. Apoyo en labores logísticas:
- Selección del menú.
- Acomodación de los JII en las cabañas.
- Selección de los equipos de los 8 focos de la Misión de Sabios para la actividad de apropiación social: https://docs.google.com/spreadsheets/d/1w8iYh0n83NJ27OWp2rNvGMY5pA1pxMLn/edit#gid=1454193
- Seguimiento de cartas de invitación para la Alcaldía de Puerto Colombia, la Gobernación del Atlántico y la Universidad Simón Bolívar
Se adjuntan las listas de asistencia de las reuniones virtuales, la información consolidada de los jóvenes participantes en el Encuentro Nacional y la parrilla de contenidos del mes de abril.
A continuación se describen las acciones realizadas en el mes de mayo para el fortalecimiento de la comunidad del programa Jóvenes Investigadores e Innovadores, las redes sociales del Programa Ondas y las acciones relaciones con el Encuentro Nacional Campues48 Puerto Colombia 2022.
Comunidad virtual de Jóvenes Investigadores e Innovadores
- Debido a las acciones relacionadas con el Campus48, las acciones llevadas a cabo en la comunidad virtual JII se centraron en la participación de los miembros del grupo de Facebook. Sin embargo, se destaca la divulgación de las siguientes convocatorias e iniciativas:
1.Beca Fulbright Colombia
2. Colombia hacia un nuevo modelo productivo, sostenible y competitivo” 
3. Convocatoria Estancias con Propósito Empresarial.
4. Convocatoria Jóvenes Investigadores e Innovadores en el marco de la reactivación económica. 
5. Convocatoria de candidaturas al Premio GBIF para Jóvenes Investigados 2022.
6. Convocatoria de Movilidad Académica - Europa 2022
7. Convocatoria para el Control del Cáncer.
8. Convocatoria Estancias Post-doctorales de Diplomacia Científica
9. Convocatoria Ciencias Sociales, Desarrollo Humano y Equidad del SGR.
10. Convocatoria Ciencias de la Vida y de la Salud
11. Convocatoria 'Ciencias Sociales, Desarrollo Humano y Equidad' del SGR
Las acciones adelantadas para las Redes Sociales del Programa Ondas, ejecutadas por Diego Martínez fueron las siguientes:
- La Comunidad virtual trabajó en acciones correspondientes a la comunicación interna y externa del evento #campus 48. Desde la comunidad se gestionaron invitaciones, bases de datos y comunicados sobre la organización del evento. De cara al público se hizo cubrimiento en redes y página web, así como gestión de entrevistas, vídeos, datos, entre otros recursos de divulgación. 
Dentro de la gestión de la plataforma Ondas se realizaron 6 capacitaciones departamentales para socializar las herramientas de dinamización, manejo de base de datos y divulgación en redes. Los departamentos fueron Boyacá, Quindío, Meta, Valle del Cauca, Guajira, San Andrés y Chocó.
Para el Campus48 Puerto Colombia 2022 se adelantaron los siguientes ejes de acciones enfocadas en los siguintes focos temáticos (todas las acciones del evento se encuentran desglozadas y detalladas con evidencia en el documento adjunto "Reporte_GINA_movilidad_JII_Mayo"):
1. Avances en la organización logística y metodológica para la realización del evento.
2. Participación en reuniones de seguimiento, reporte, creación de alianzas y metodologías.
3. Avanzada en Puerto Colombia el 12 y 13 de mayo para la identificación de locaciones, recursos, aliados y otros requerimientos logísticos y metodológicos.
4. Apoyos en labores logísticas (más detalles en el documento adjunto "Reporte_GINA_movilidad_JII_Mayo").
5. Apoyo en labores metodológicas  (más detalles en el documento adjunto "Reporte_GINA_movilidad_JII_Mayo").
6. Acciones durante el Campus48 celebrado el 25, 26 y 27 de mayo: 
Logística general de los participantes en el Centro Recreacional Solinilla.
Acompañamiento constante a todos los participantes del programa Jóvenes Investigadores e Innovadores.
Monitora del foco de Ciencias Sociales, desarrollo Humano y Equidad en la actividad de la Ruta del Conocimiento. 
Otras funciones que se requirieron sobre la marcha: apoyo en la logística y transporte de los participantes, apoyo en la gestión de materiales requerido y apoyo en otras actividades como gestión de kits y alimentación en la Carpa Pulpo. 
Selección de los participantes al conversatorio de cierre.
Entrega de certificados a los participantes.
Registro fotográfico y audiovisual permanente de todo el evento: https://web.facebook.com/MincienciasCo/videos/1120312241883034 
Se adjuntan las listas de asistencia de las reuniones virtuales, toda la información consolidade de los avances del mes de mayo, una carpeta de fotografías como evidencia del Campus48 y la parrilla de contenidos del mes de mayo.
A continuación se describen las acciones realizadas en el mes de junio para el fortalecimiento de la comunidad del programa Jóvenes Investigadores e Innovadores, las redes sociales del Programa Ondas y las acciones relaciones el Campues48 Puerto Colombia 2022:
Comunidad virtual de Jóvenes Investigadores e Innovadores
- Durante este periodo se realizaron acciones muy concretas desde el grupo de Facebook del programa JII:
Memorias del Campus48 Puerto Colombia 2022
Webinar de socialización de la convocatoria Estancias con propósito del Programa Ondas Minciencias
Curso #CABBIO BR10
Relanzamiento de la convocatoria “Estancias con Propósito"
"Ingenius Journal"
Convocatoria de #ProyectosParaLaTransiciónEnergética liderada por #Minciencias en alianza con ECOPETROL S.A y el Ministerio de Minas.
Programa BMBF
#CienciasDeLaVidaYDeLaSalud apoyará programas de Investigación, Desarrollo e Innovación (I+D+I) para resolver los desafíos establecidos en el marco de la #MisiónDeSabios.
Convocatoria #MovilidadAcadémica Europa 2022.
Red de emprendedores a nivel nacional
Rendición de cuentas del Ministerio de Ciencia, Tecnología e Innovación  #HablemosDeCiencia
Se adjunta un resumen de todas las actividades realizadas para las Redes Sociales del Programa Ondas, ejecutadas por Diego Martínez, durante los meses de abril, mayo y junio:
El trabajo en las redes sociales del Programa Ondas estuvo enmarcado por el cubrimiento de tres eventos grandes realizados por la dirección de vocaciones y Formación: el Día de la Ciencia en el marco de la FILBo, Expociencia 2022 y el evento nacional de vocaciones Campus 48. Además se hizo gestión de redes sociales durante el trimestre publicando contenido relevante para el Programa Ondas Minciencias.
Se hizo una parrilla de publicaciones conjunta con el equipo de la cámara Colombiana del libro.
Se hizo el copywriter y corrección de las piezas del día de la ciencia.
Realización de una propuesta de dinamización de la comunidad Ondas en territorio para impulsar su participación digital.
Gestión, planeación y logística entre los equipos de comunicaciones de Minciencias y Filbo en torno  al “Día de la Ciencia”.
Cobertura y producción de contenido de la participación  de Minciencias y el Programa Ondas en la feria experiencia de Ibagué.
Producción de contenido para la oficina de comunicaciones para la conmemoración del día del Niño y el maestro.
Producción y gestión de redes Expociencia”
Gestión y logística de transmisión de cada una de las charlas y conservatorios del día de la ciencia por canales de FILBo-Canal Capital y redes de Minciencias.
Apoyo a la creación de material audiovisual en las redes del Programa Ondas.
Se trabajó en las acciones correspondientes a la comunicación interna y externa del evento #campus48. Desde la comunidad se gestionaron invitaciones, bases de datos comunicados sobre la organización del evento. De cara al público se hizo cubrimiento en redes y página web, así como gestión de entrevistas, vídeos, datos, entre otros recursos de divulgación.
Para culminar el proceso del Campus48 se realizaron las siguintes acciones:
1.Elaboración y seguimiento de los certificados de particiapción en el evento: escuelas de Puerto Colombia y Jóvenes que no lo recogieron durante el evento.
2. Elaboración y envio de cartas de agradecimeinto a los asisitentes, Entidades Coordinadoras del Programa Ondas e Instituciones de Educación Superior de Jóvenes Investigadores e Innovadores: https://drive.google.com/drive/u/1/folders/1unmdsB4eAPUj5xuke6gipbbvO7dsEsgd
3. Elaboración de un informe detallado de los resultados optenidos en el Campus48 para remitirlo a la Alcaldía de Puerto Colombia y la Gobernación del Atlántico.
Durante este periodo también se adelantaron actividades de seguimiento de beneficiarios del programa y actualización de las bases de datos por las siguinetes iniciativas:
1. Taller Construyendo País: liderado por el presidnete de la república de Colombia en mayo (Mosquera, Cundinamarca) y en junio (La Dorada, Caldas).
2. Selección de proyectos de la convocatoria Nexo Global Industrias Creativas para particiapción en el GFACCT: Gran Foro Mundial de Artes, Cultura, Creatividad y Tecnología que se celebrará del 21 al 23 de julio en el Jardín Botánico de Medellín. Se realiza un seguiemiento del estado de los proyectos y de la experiencia internacional de los beneficiarios. 
3. Convocatoria para asisitir a la Rendicón de Cuentas de Minciencias: https://docs.google.com/spreadsheets/d/12gqm3iXGN3Kj2z3gXixcf5joBmk_LHiqwwQV8RWi1q0/edit#gid=0
Se adelantaron acciones para la divulgación de la convocatoria 100K Nexo Globla Partners, la cual se va a desarrollar los meses de julio y agosto. 
Se adjuntan las listas de asistencia de las reuniones virtuales del mes de junio, la información consolidada del reporte con evidencia de este reporte trimestral y la parrilla de contenidos del trsimestre que cuenta con la leyenda y los contenidos de abril, mayo y junio. 
</t>
    </r>
    <r>
      <rPr>
        <b/>
        <sz val="11"/>
        <rFont val="Arial Narrow"/>
        <family val="2"/>
      </rPr>
      <t>3.2 Convocatoria Fortalecimiento actores industria hidrocarburos - 2do. Trimestre:</t>
    </r>
    <r>
      <rPr>
        <sz val="11"/>
        <rFont val="Arial Narrow"/>
        <family val="2"/>
      </rPr>
      <t xml:space="preserve"> El 24 de junio se dio apertura a la Convocatoria mediante Resolución No 635 de 2022 la cual estará abierta hasta el 19 de agosto de 2022. 
La MODALIDAD 3 está dirigida a actores del SNCTeI, o entidades del Estado o IES, que cuenten con grupos I+D+i con reconocimiento vigente del Ministerio a la fecha de cierre de la presente convocatoria, interesados en vincular semilleros de investigación, jóvenes investigadores e innovadores de pregrado y recién graduados con formación en Geología, Geociencias, Ingeniería Geológica, Ingenierías de Petróleos, o programas a fines y ciencias de la Tierra o cuyas disciplinas tengan relación directa con éstas, y con la investigación del conocimiento geocientífico del sector de hidrocarburos, quienes se vincularán a  propuestas de I+D+i relacionadas con alguna de las 23 cuencas sedimentarias definidas en el Mapa de Tierras de la ANH, mediante 3 mecanismos: No 1 Financiación de beca pasantía en investigación de jóvenes investigadores e innovadores de pregrado y profesionales recién graduados.  No 2: Financiación de trabajo de grado de estudiantes de pregrado. No 3: Creación o fortalecimiento de semilleros de I+D+i de estudiantes de pregrado.
Con base en los tiempos establecidos en el cronograma de la convocatoria, a partir del 8 de septiembre se llevará a cabo el proceso de evaluación de propuestas por lo cual solo hasta el mes de septiembre se podrá tener el listado de proponentes.
En lo referente al indicador programático, será entregado posterior a la publicación del Banco Final de Propuestas Elegibles, el cual está programado para el 11 de noviembre 2022.
</t>
    </r>
    <r>
      <rPr>
        <b/>
        <sz val="11"/>
        <rFont val="Arial Narrow"/>
        <family val="2"/>
      </rPr>
      <t xml:space="preserve">4.2 Convocatoria Jóvenes Innovadores en el Marco de la Reactivación Económica - 2do. Trimestre: </t>
    </r>
    <r>
      <rPr>
        <sz val="11"/>
        <rFont val="Arial Narrow"/>
        <family val="2"/>
      </rPr>
      <t>Según la adenda número 1 del 06 de mayo de 2022 de la convocatoria No. 915-2022 "Jóvenes innovadores en el marco de la reactivación económica", el cronograma de esta genera cambios, en relación con los ítems: 1) cierre de la convocatoria. (antes: 20 de mayo de 2022. Adenda: 27 de mayo de 2022), 2) período de subsanación de requisitos (antes: Del 30 mayo al 3 de junio de 2022. Adenda: Del 06 al 8 de junio de 2022), 3) publicación de banco preliminar de propuestas elegibles (antes: 24 de junio de 2022. Adenda: 08 de julio de 2022), 4) Período de solicitud de aclaraciones del banco preliminar de elegibles (antes: Del 27 al 29 de junio 2022. Adenda: Del 11 al 13 de julio de 2022), 5) Respuesta a solicitud de aclaraciones (antes: Del 30 de junio al 5 de julio 2022. Adenda: Del 14 al 18 de julio de 2022) y 6) Publicación del banco definitivo de propuestas elegibles (antes: 18 de julio de 2022. Adenda: 29 de julio de 2022).
De las anteriores actividades la adenda ubica las actividades 1 y 2 en el Q2, y las actividades 3 a la 6 en el Q3. Por lo anterior, dado que el indicador programático registra la información de los seleccionados se recomienda actualizar el entregable Indicador Programático de Q2 a Q3.</t>
    </r>
    <r>
      <rPr>
        <b/>
        <sz val="11"/>
        <rFont val="Arial Narrow"/>
        <family val="2"/>
      </rPr>
      <t xml:space="preserve">
5.2 Convocatoria Estancias con Propósito Empresarial - 2do. Trimestre: </t>
    </r>
    <r>
      <rPr>
        <sz val="11"/>
        <rFont val="Arial Narrow"/>
        <family val="2"/>
      </rPr>
      <t>La convocatoria No 917 de 2022 “Estancias con propósito empresarial”, tuvo apertura el 31 de marzo de 2022 mediante Resolución 311 de 2022 y cerró el 13 de mayo de 2022.
Esta convocatoria busca conformar un banco de propuestas elegibles que permita financiar estancias de investigación, las cuales estarán relacionadas con los Focos de la Misión Internacional de Sabios y la inserción de doctores de la comunidad de investigación colombiana en el ámbito empresarial, acorde con los desafíos mundiales de productividad, innovación, inclusión y sostenibilidad.
Las estancias posdoctorales con propósito empresarial se llevarán a cabo mediante la vinculación de un doctor en compañía de un joven investigador e innovador, por un período de cinco meses, quienes aportarán sus conocimientos de investigación e/o innovación  a las necesidades de las empresas colombianas en un campo o plan determinado,  y enriquecerán la experiencia del joven investigador e innovador acompañado de un doctor para la realización de proyectos de investigación e/o innovación y para el desarrollo de nuevas tecnologías, productos y procesos que contribuyan a elevar las capacidades de I+D+i  en estas empresas.
Está dirigida a actores reconocidos del Sistema Nacional de CTeI o entidades del gobierno nacional o Instituciones de Educación Superior (IES), que cuenten con investigadores categorizados en la convocatoria 833 de 2018 según aplique, que se presenten con el aval de una empresa para el desarrollo de una estancia corta posdoctoral de investigación e/o innovación que contribuya al fortalecimiento de tecnologías, productos o procesos.
La propuesta a presentar vinculará jóvenes investigadores e innovadores de pregrado de último año o un profesional de pregrado recién graduado y doctores para realizar una estancia corta posdoctoral de investigación e/o innovación en la empresa.
Al cierre de la convocatoria se inscribieron 89 propuestas, de las 41 cumplieron con la totalidad de los requisitos y pasaron al proceso de evaluación. La publicación del banco preliminar de propuestas elegibles está programada para el 8 de julio de 2022 y el banco final de propuestas elegibles el 29 de julio de 2022.</t>
    </r>
    <r>
      <rPr>
        <b/>
        <sz val="11"/>
        <rFont val="Arial Narrow"/>
        <family val="2"/>
      </rPr>
      <t xml:space="preserve">
6.2 Convocatoria de la asignación para la CTeI del SGR para la conformación de un listado de propuestas de proyecto ... - 2do. Trimestre: </t>
    </r>
    <r>
      <rPr>
        <sz val="11"/>
        <rFont val="Arial Narrow"/>
        <family val="2"/>
      </rPr>
      <t xml:space="preserve">Descripción cualitativa: Como se observa en el gráfico, en el período correspondiente al segundo trimestre se realizaron cero (0) apoyos a jóvenes investigadores y se tenía previsto beneficiar 1008 jóvenes investigadores, resultado que evidencia un cumplimiento del 0% frente a la meta esperada para el periodo evaluado, por tal motivo no se logra cumplir con la meta prevista para el periodo.
Las razones por las cuales no se cumple con la meta:
La convocatoria No. 021 se apertura el día 21 de diciembre de 2021. El cronograma inicial estimaba como fecha de cierre el día 24 de febrero de 2022. Por aprobación del OCAD de CTeI, el cronograma amplió mediante la modificación 01, dejando como fecha de cierre de la convocatoria el día 15 de marzo de 2022.
El 31 de mayo de 2022 se publicó el listado definitivo de elegibles, de 14 propuestas que se radicaron 8 propuestas cumplieron con los requisitos y puntaje mínimo definido en el procedimiento de evaluación establecido en los términos de referencia.
El 15 de junio de 2022 de acuerdo con el cronograma se estableció como fecha máxima para transferir los proyectos a verificación SGR, para esta etapa se presentaron 5 propuestas de las 8 que se encontraban habilitadas.
La modificación 01 de los términos de referencia definió como plazo máximo para cumplimiento de requisitos SGR el día 15 de julio de 2022.
A la fecha de reporte de reporte de indicadores aún continúan propuestas de proyectos en revisión. De la propuestas en revisión dos propuestas han cumplido requisitos benefician 272 jóvenes. Estas dos (2) propuestas esperan aprobarse en la sesión de OCAD de CTeI que tiene prevista realizarse el día 28 de julio de 2022.
Dos propuestas de proyectos de igual forma continúan en proceso de verificación de requisitos SGR, si cumplen esta etapa podrían llevarse a la misma sesión del 28 de julio o a una sesión de OCAD posterior. 
Según el comportamiento del indicador no se cumple con la tendencia esperada, por lo cual se detecta riesgo de incumplimiento.
Lo anterior se debe a que las entidades proponentes no cumplieron con los términos establecidos para la convocatoria 21 de jóvenes investigadores, lo que ocasiona que con las propuestas que se tienen con cumplimiento de requisitos de SGR solo se cumpla con una meta del 26%, 272 jóvenes beneficiados en las 2 propuestas. Es importante mencionar que el cumplimiento de la meta relacionada con los jóvenes investigadores se estableció en la proyección de jóvenes que se pretendían beneficiar por región y esto depende de las propuestas que se presentaran por las entidades o alianzas externas al Ministerio de CTeI, por lo tanto, el cumplimiento de esta meta que se definió estaba sujeta a la presentación y aprobación de las propuestas de proyectos.
</t>
    </r>
    <r>
      <rPr>
        <b/>
        <sz val="11"/>
        <rFont val="Arial Narrow"/>
        <family val="2"/>
      </rPr>
      <t xml:space="preserve">7.2 Gestión Territorial, Alianzas Nacionales e Internacionales - 2do. Trimestre: </t>
    </r>
    <r>
      <rPr>
        <sz val="11"/>
        <rFont val="Arial Narrow"/>
        <family val="2"/>
      </rPr>
      <t>Durante el primer semestre de 2022, en el marco de la gestión territorial, alianzas nacionales e internacionales se han estado realizando unos encuentros estratégicos con entidades que apoyan en la gestión de recursos financieros y técnicos para el desarrollo de programas que promuevan las vocaciones científicas en los jóvenes del país.
En este contexto, se están ejecutando los siguientes convenios:
1. Convenio 588-2021 en alianza con Partners of the Americas, Departamento de Estado de los EE. UU., Embajada de USA en Colombia. Con la Convocatoria 100K Strong in the Americas se busca beneficiar al menos 36 jóvenes estudiantes de pregrado de IES colombianas, con posibilidad de adición de al menos 24 jóvenes más. De acuerdo con el plan de trabajo aprobado en el primer comité técnico del convenio, se espera tener los beneficiarios para diciembre de 2022.
2. Convenio 431-2021 en alianza con la Universidad Nacional y la Embajada de Francia en Colombia, donde se benefician 22.
3. Concurso Otto de Greiff.
El 6 de junio de 2022, la Universidad Nacional de Colombia desde la Coordinación General del Concurso Nacional Otto de Greiff notificó a la Dirección de Vocaciones y Formación en CTeI los seis (6) jóvenes investigadores e innovadores en tres (3) entidades, seleccionados como ganadores del concurso en su versión 25.
Se definió la financiación por cada joven investigador de una beca pasantía por 12 meses con pagos mensuales equivalentes a 3 SMMLV del 2022 ($3.000.000) para un total al año de ($36.000.000), de los cuales aportamos el 60% por valor de ($21.600.000). Las entidades beneficiarias deberán aportar el 40% de la beca pasantía por joven correspondiente a ($14.400.000).
Desde la Dirección de Inteligencia de Recursos se llevará a cabo el proceso contractual con las tres (3) entidades que se señalan a continuación:  Universidad de los Andes (3 jóvenes), Pontificia Universidad Javeriana (1 joven) y Colegio Mayor de Nuestra Señora del Rosario (2 jóvenes).
A la fecha, se tiene el reporte de los 6 jóvenes del concurso Otto de Greiff, que aporta a la meta de 87 jóvenes en el indicador de Gestión Territorial, Alianzas Nacionales e Internacionales, debido a que las demás convocatorias se encuentran en desarrollo. Es importante resaltar, que ha sido un poco complejo la consecución de los jóvenes que cumplan completamente los requisitos que dispone el programa. Algunas universidades han manifestado que si sería posible flexibilizar los TdR, porque no han ubicado los jóvenes que los cumplan y que a su vez se encuentren interesados en participar.</t>
    </r>
    <r>
      <rPr>
        <b/>
        <sz val="11"/>
        <rFont val="Arial Narrow"/>
        <family val="2"/>
      </rPr>
      <t xml:space="preserve">
8.2 +Mujer + Ciencia + Equidad - 2do. Trimestre: </t>
    </r>
    <r>
      <rPr>
        <sz val="11"/>
        <rFont val="Arial Narrow"/>
        <family val="2"/>
      </rPr>
      <t>Durante el segundo trimestre del 2022, se lograron 1764 beneficiarias de 1684 del programa +Mujer, +Ciencia, +Equidad, resultado que permite alcanzar mas del 100% de cumplimiento frente a la meta esperada para el periodo evaluado. El cumplimiento se evidencia en:
Realización de evento de cierre y graduación de las beneficiarias.
Realización de los cursos del programa de 1764 con corte a 31 de mayo del 2022.</t>
    </r>
  </si>
  <si>
    <t>La gestión realizada por el área técnica permite tener un avance significativo en el indicador de reconocimiento de actores, logrando el cumplimiento de la meta de la vigencia, el cual está articulado con la apuesta desde la alta dirección de cumplir con los indicadores del Plan Estratégico Institucional en el primer semestre de la vigencia 2022.
La Oficina Asesora de Planeación e Innovación Institucional realizará la revisión de la meta prevista para la vigencia 2022 junto con el área técnica, teniendo presente que para el segundo trimestre se cumple al 100% con respecto a lo planeado para el indicador de Reconocimiento de Actores.</t>
  </si>
  <si>
    <r>
      <rPr>
        <b/>
        <sz val="11"/>
        <rFont val="Arial Narrow"/>
        <family val="2"/>
      </rPr>
      <t xml:space="preserve">1.2 Reconocimiento de Actores - 2do. Trimestre: </t>
    </r>
    <r>
      <rPr>
        <sz val="11"/>
        <rFont val="Arial Narrow"/>
        <family val="2"/>
      </rPr>
      <t xml:space="preserve">Durante el segundo trimestre del año se reconocieron 8 nuevos centros de I+D, los cuales se encuentran distribuidos de la siguiente manera:
- Centros/Institutos de Investigación = 7
- Centros de desarrollo tecnológico = 1
En total se encuentran reconocidos 13 nuevos centros de I+D.
</t>
    </r>
    <r>
      <rPr>
        <b/>
        <sz val="11"/>
        <rFont val="Arial Narrow"/>
        <family val="2"/>
      </rPr>
      <t>2.2 Evaluación de pares evaluadores - 2do. Trimestre:</t>
    </r>
    <r>
      <rPr>
        <sz val="11"/>
        <rFont val="Arial Narrow"/>
        <family val="2"/>
      </rPr>
      <t xml:space="preserve"> Con corte al 30 de junio de 2022 se realizaron un total de 26 evaluaciones de desempeño, correspondientes a los evaluadores que fueron contratados para procesos con las diferentes áreas de la entidad, durante el segundo trimestre del año. Las evaluaciones que se realizan permiten conocer el desempeño individual del evaluador contratado, y reflejan el impacto de su participación en cada uno de los procesos de evaluación en los que participa. Así mismo se sugiere o no una nueva contratación del evaluador.</t>
    </r>
  </si>
  <si>
    <t>Resumen de la gestión a 30 de junio de 2022</t>
  </si>
  <si>
    <t>Período de seguimiento: Segundo trimestre de 2022</t>
  </si>
  <si>
    <t>Incrementar la visibilidad y el impacto de la producción científica nacional a través de la implementación del Modelo de reconocimiento y clasificación de grupos de investigación y de reconocimiento de investigadores del SNCTeI y el reconocimiento de centros de I+D, año 2022.</t>
  </si>
  <si>
    <t>Dirección de Ciencia</t>
  </si>
  <si>
    <t>Dirección de Vocaciones y Formación</t>
  </si>
  <si>
    <t>Dirección de Capacidades y Apropiación del Conocimiento</t>
  </si>
  <si>
    <t>Dirección de Desarrollo Tecnológico e Innovación</t>
  </si>
  <si>
    <t>Preservación del patrimonio científico nacional</t>
  </si>
  <si>
    <t>Respuesta a Pandemias y Indomias</t>
  </si>
  <si>
    <t>Apoyo a la gestión Institucional</t>
  </si>
  <si>
    <t>Estrategia para fomentar la investigación + creación</t>
  </si>
  <si>
    <t>Reconocimientos Investigadores - Block Chain</t>
  </si>
  <si>
    <t>Plataforma BigData - Elsevier</t>
  </si>
  <si>
    <t>Viceministerio de Talento y Apropiación Social del Conocimiento</t>
  </si>
  <si>
    <t>Viceministerio de Conocimiento, Innovación y Productividad</t>
  </si>
  <si>
    <t>Dirección de Gestión de Recursos para la CTeI</t>
  </si>
  <si>
    <t>ARTICULACIÓN PLANES DE ACCIÓN INSTITUCIONAL INTEGRADOS  2022</t>
  </si>
  <si>
    <r>
      <rPr>
        <b/>
        <sz val="10.5"/>
        <rFont val="Arial Narrow"/>
        <family val="2"/>
      </rPr>
      <t>Apropiación Social y Reconocimiento De Saberes</t>
    </r>
    <r>
      <rPr>
        <sz val="10.5"/>
        <rFont val="Arial Narrow"/>
        <family val="2"/>
      </rPr>
      <t xml:space="preserve">
-Modificación en la descripción del programa estratégico "Estrategia de comunicación pública de la ciencia y divulgación científica", ya que correspondía a otro alcance y el cambio se justifica en que el espíritu de las iniciativas 2022 se alinea con la propuesta del nuevo trabajo de Divulgación del Ministerio y la propuesta de comunicación pública que ha impulsado el Sr. Ministro. Igualmente se crea un nuevo indicador programático que de cuenta de los resultados de contenidos que permitan visibilizar ante el ecosistema CTeI los objetivos, acciones y logros del Ministerio de Ciencia, Tecnología e Innovación llamado "Contenidos multiformato para la divulgación de la CTeI", con una meta de 110. 
-En la iniciativa "Fortalecimiento de Centros de Ciencias Reconocidos - PGN Invitación" se realiza ajuste al recurso de otras fuentes quedando en $1.059.318.079 debido a que se incorporaron saldos presupuestales de vigencias anteriores. Se valida y se confirma que a través del CV 405-2021 OEI se tienen dichos recursos.
-El presupuesto asignado para el programa estratégico asciende a $2.000.000.000, que se distribuyen entre las tres  primeras iniciativas estratégicas, la iniciativa "Política de comunicación pública de la ciencia"  ya está financiada con recursos 2021, por tanto se modifica su presupuesto a 0.
-Se elimina la palabra (RedCol) del nombre del programa estratégico y del indicador programático. Esta modificación obedece a que la Red de Colegios privados de Colombia, RedCol Holding (http://redcol.co/es) ha solicitado al Ministerio no utilizar el nombre RedCol, dado que lo tienen registrado. También se modifican los recursos de 200 millones de pesos a 170 millones de pesos en la columna PGN, ya que, se dará una mayor importancia a dinamizar la generación y difusión de materiales del Centro de documentación del Ministerio (Cendoc) y sus recursos se tomarán de la presente iniciativa.
-Se modifica la meta del indicador de 1.500 nuevos productos de investigación del CENDOC disponibles en Acceso Abierto por 2.500 nuevos productos de investigación del CENDOC disponibles en Acceso Abierto. Este cambio se justifica por dos razones:
1. Es más representativo para Minciencias elevar el número de instituciones, porque posibilita, no solo ampliar la red, sino mayor capacidad de amplificar su aprovechamiento. 2. Sobre la meta de nuevos productos no se tiene tanto control, pues va a depender de la calidad de los repositorios y los materiales científicos de las nuevas instituciones vinculadas, así como de la velocidad con la que puedan ir estandarizando y cargando dichos materiales, así mismo, se consideraron 16000 como otro resultado.
-Eliminación del indicador programático Red de Bioespacios conformada, ya que no es un nuevo indicador, sino un resultado, como se expresa en la nueva versión de la ficha del programa estratégico y está sujeto a las dinámicas de las convocatorias del SGR y lo que pueda implicar en términos de tiempo.
-Se modifican los recursos de PGN de la iniciativa "Gestión del patrimonio científico de Minciencias - CENDOC" pasando a $130.000.000 para dinamizar la generación y difusión de materiales del Centro de documentación del Ministerio (Cendoc).
-Se modifica el nombre del indicador  "Museos y centros de ciencia fortalecidos" por "Museos y centros de ciencia reconocidos" toda vez que, de acuerdo con el equipo técnico responsable del mismo indica que el proceso que se lleva a cabo es el de reconocimiento. Así mismo, la meta de cuatrienio pasa de 10 a 20, por tener un comportamiento acumulativo.</t>
    </r>
  </si>
  <si>
    <t>11 de julio de 2022</t>
  </si>
  <si>
    <r>
      <rPr>
        <b/>
        <sz val="10.5"/>
        <rFont val="Arial Narrow"/>
        <family val="2"/>
      </rPr>
      <t xml:space="preserve">Internacionalización del Conocimiento
</t>
    </r>
    <r>
      <rPr>
        <sz val="10.5"/>
        <rFont val="Arial Narrow"/>
        <family val="2"/>
      </rPr>
      <t>Redistribución Recursos Iniciativas:
-Iniciativa Coordinación institucional pasa de $2.241 millones a $907 millones de pesos. Iniciativa: Apoyo a Foco Misión de Sabios pasa de $1.795 millones a $1.739 millones, Iniciativa: FAPESP pasa de $200 millones a 100 millones a se realiza la modificación del Plan de Acción Institucional, debido a que por reajustes de los recursos del presupuesto de la dirección para el 2022, se realizaron reducciones a esta iniciativa, por el tiempo de ejecución de la misma y para apoyar el desarrollo de otras iniciativas adicionales en la dirección, en pro del desarrollo estratégico de esta.
-DFG - Alemania se retiran los recursos de PGN por el tiempo de ejecución de la misma y para apoyar el desarrollo de otras iniciativas adicionales en la dirección, en pro del desarrollo estratégico de esta. En acuerdo con la contraparte internacional se indica que para este año 2022,  no se procede con la convocatoria conjunta que se tenia prevista.
-Iniciativa: Proyecto Nova pasa de $1700 millones a $1900 millones, Iniciativa: Visibilidad y seguimiento a la producción  científica mundial pasa de $5.255 millones a $5359 millones, debido a que por reajustes de los recursos del presupuesto de la dirección para el 2022, se realizaron adiciones a estas iniciativas, por el tiempo de ejecución de las mismas y para asegurar el cumplimiento de las metas del PAI.
-Creación de la iniciativas: Estrategia para fomentar la investigación + creación y Apoyo a la gestión Institucional del programa estratégico Fomento al desarrollo de programas y proyectos de generación de conocimiento en CTeI que aporta al desarrollo de los programas de la Dirección.
-Creación de las iniciativas: Reconocimientos Investigadores - Block Chain y Plataforma BigData - Elsevier del programa estratégico Modelos Cenciométricos que aportan al desarrollo de los programas de la Dirección.</t>
    </r>
  </si>
  <si>
    <t>Aprobación Jefe de la Oficina Asesora de Planeación e Innovación Institucional</t>
  </si>
  <si>
    <r>
      <rPr>
        <b/>
        <sz val="10.5"/>
        <rFont val="Arial Narrow"/>
        <family val="2"/>
      </rPr>
      <t xml:space="preserve">Fortalecer las Capacidades Regionales
</t>
    </r>
    <r>
      <rPr>
        <sz val="10.5"/>
        <rFont val="Arial Narrow"/>
        <family val="2"/>
      </rPr>
      <t>Se amplía la descripción del programa estratégico "Reconocimiento de Actores"</t>
    </r>
  </si>
  <si>
    <t>11 de agosto de 2022</t>
  </si>
  <si>
    <t>Se realiza el cambio a la columna de Área Responsable de acuerdo con el Decreto 1449 del 3 de agosto de 2022 "Por el cual se  adopta la estructura del Ministerio de Ciencia, Tecnología e Innovación y se dictan otras disposiciones.</t>
  </si>
  <si>
    <t>Decreto 1449 de 2022 del 3 de agosto de 2022</t>
  </si>
  <si>
    <t>SEGUIMIENTO EJECUCION PLAN DE ACION INSTIRUCIONAL VIGENCIA 2022
CORTE A 30-06-2022</t>
  </si>
  <si>
    <t>Valores GINA corte 30/06/2022</t>
  </si>
  <si>
    <t>% DE CUMPLIMIENTO DE META DEL PROGRAMA a 30/06/2022</t>
  </si>
  <si>
    <t>OBSERVACIONES OCI</t>
  </si>
  <si>
    <t>Meta cumplida a 30/06/2022</t>
  </si>
  <si>
    <t>0.62</t>
  </si>
  <si>
    <t xml:space="preserve">Dirección de Transferencia y Uso de Conocimiento  </t>
  </si>
  <si>
    <t>Se supero la meta anual establecida con un cumplimiento del 150%</t>
  </si>
  <si>
    <t>Se supero la meta anual establecida con un cumplimiento del 135%</t>
  </si>
  <si>
    <t>Se  supero la meta anual establecida con un cumplimiento del 114%</t>
  </si>
  <si>
    <t>Se  supero la meta anual establecida con un cumplimiento del 108%</t>
  </si>
  <si>
    <t>Se  supero la meta anual establecida con un cumplimiento del 146%</t>
  </si>
  <si>
    <t>Se supero la meta anual establecida con un cumplimiento del  130%, se indica que se hará revisión de la meta con el area tecnica, sin embargo, a la fecha no se evidencia ninguna modificación o decisión al respecto.
Conforme a la respuesta dada por la OAPII, se verificará con corte al III trimestre, los cambios en la meta.</t>
  </si>
  <si>
    <t>No se cumplió con la meta establecida para el segundo trimestre, de acuerdo con la respuesta indicada por la OAPII y el area responsable, se espera ver resultados hasta el cuarto trimestre</t>
  </si>
  <si>
    <t>No se cumple con la meta establecida en el II trimestre
Conforme a lo reporado por la OAPII y el area responsable, se verán avances en el tercer trimestre de la vigencia</t>
  </si>
  <si>
    <t>No se cumplio con la meta establecida en el II trimestre
Conforme a la respuesta de la OAPII se espera ver resultados en el III trimestre</t>
  </si>
  <si>
    <t>No se cumplio con la meta establecida para el segundo trimestre.
Conforme a lo reporado por la OAPII y el area responsable, se verán avances en el tercer trimestre de la vigencia</t>
  </si>
  <si>
    <t>No se cumplío con la meta establecida para el segundo trimestre y no se evidencia acción de mejora que se había definido levantar conforme con los resultados del primer trimestre
Se deben levantar acciones de mejoras para dar cumplimiento a la meta establecidas</t>
  </si>
  <si>
    <t>No se dio cumplimiento a la meta establecida para el II trimestre.
Conforme a lo reporado por la OAPII y el area responsable, se verán avances en el tercer trimestre de la vigencia</t>
  </si>
  <si>
    <t>No se cumplio con la meta establecida para el segundo trimestre
Se precisa que este indicador aún no cumple la meta del cuatrenio como se indica en la respuesta de la OAPII y deben levantarse las acciones de mejora correspondientes que permitan dar cumplimiento a la meta establecida.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</si>
</sst>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 #,##0;[Red]\-&quot;$&quot;\ #,##0"/>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240A]\ #,##0"/>
    <numFmt numFmtId="167" formatCode="_-&quot;$&quot;* #,##0_-;\-&quot;$&quot;* #,##0_-;_-&quot;$&quot;* &quot;-&quot;??_-;_-@_-"/>
    <numFmt numFmtId="168" formatCode="_-&quot;$&quot;* #,##0_-;\-&quot;$&quot;* #,##0_-;_-&quot;$&quot;* &quot;-&quot;??_-;_-@"/>
    <numFmt numFmtId="169" formatCode="dd/mm/yyyy;@"/>
    <numFmt numFmtId="170" formatCode="[$$-240A]\ #,##0.00"/>
    <numFmt numFmtId="171" formatCode="[$$-240A]\ #,##0.0"/>
    <numFmt numFmtId="172" formatCode="_-* #,##0_-;\-* #,##0_-;_-* &quot;-&quot;??_-;_-@_-"/>
    <numFmt numFmtId="173" formatCode="0.000"/>
    <numFmt numFmtId="174" formatCode="&quot;$&quot;#,##0"/>
    <numFmt numFmtId="175" formatCode="0.0000"/>
    <numFmt numFmtId="176" formatCode="0.0"/>
    <numFmt numFmtId="177" formatCode="0.0%"/>
  </numFmts>
  <fonts count="51" x14ac:knownFonts="1">
    <font>
      <sz val="11"/>
      <color theme="1"/>
      <name val="Calibri"/>
      <family val="2"/>
      <scheme val="minor"/>
    </font>
    <font>
      <sz val="11"/>
      <color theme="1"/>
      <name val="Calibri"/>
      <family val="2"/>
      <scheme val="minor"/>
    </font>
    <font>
      <sz val="10"/>
      <color theme="1"/>
      <name val="Segoe UI"/>
      <family val="2"/>
    </font>
    <font>
      <b/>
      <sz val="18"/>
      <name val="Arial Narrow"/>
      <family val="2"/>
    </font>
    <font>
      <sz val="16"/>
      <name val="Arial Narrow"/>
      <family val="2"/>
    </font>
    <font>
      <sz val="10"/>
      <name val="Arial Narrow"/>
      <family val="2"/>
    </font>
    <font>
      <b/>
      <sz val="16"/>
      <name val="Arial Narrow"/>
      <family val="2"/>
    </font>
    <font>
      <b/>
      <sz val="18"/>
      <color theme="0"/>
      <name val="Arial Narrow"/>
      <family val="2"/>
    </font>
    <font>
      <b/>
      <sz val="16"/>
      <color theme="0"/>
      <name val="Arial Narrow"/>
      <family val="2"/>
    </font>
    <font>
      <sz val="16"/>
      <color theme="0"/>
      <name val="Arial Narrow"/>
      <family val="2"/>
    </font>
    <font>
      <sz val="16"/>
      <color theme="1"/>
      <name val="Arial Narrow"/>
      <family val="2"/>
    </font>
    <font>
      <sz val="16"/>
      <color rgb="FFFF0000"/>
      <name val="Arial Narrow"/>
      <family val="2"/>
    </font>
    <font>
      <sz val="16"/>
      <color rgb="FF0000FF"/>
      <name val="Arial Narrow"/>
      <family val="2"/>
    </font>
    <font>
      <sz val="11"/>
      <name val="Arial Narrow"/>
      <family val="2"/>
    </font>
    <font>
      <sz val="11"/>
      <color theme="0" tint="-0.34998626667073579"/>
      <name val="Arial Narrow"/>
      <family val="2"/>
    </font>
    <font>
      <b/>
      <sz val="9"/>
      <color indexed="81"/>
      <name val="Tahoma"/>
      <family val="2"/>
    </font>
    <font>
      <sz val="9"/>
      <color indexed="81"/>
      <name val="Tahoma"/>
      <family val="2"/>
    </font>
    <font>
      <sz val="12"/>
      <color theme="1"/>
      <name val="Arial Narrow"/>
      <family val="2"/>
    </font>
    <font>
      <b/>
      <sz val="16"/>
      <color theme="1"/>
      <name val="Arial Narrow"/>
      <family val="2"/>
    </font>
    <font>
      <sz val="14"/>
      <color theme="1"/>
      <name val="Arial Narrow"/>
      <family val="2"/>
    </font>
    <font>
      <b/>
      <sz val="14"/>
      <color theme="1"/>
      <name val="Arial Narrow"/>
      <family val="2"/>
    </font>
    <font>
      <sz val="14"/>
      <name val="Arial Narrow"/>
      <family val="2"/>
    </font>
    <font>
      <b/>
      <sz val="14"/>
      <name val="Arial Narrow"/>
      <family val="2"/>
    </font>
    <font>
      <sz val="12"/>
      <name val="Arial Narrow"/>
      <family val="2"/>
    </font>
    <font>
      <b/>
      <sz val="14"/>
      <color theme="0"/>
      <name val="Arial Narrow"/>
      <family val="2"/>
    </font>
    <font>
      <b/>
      <sz val="12"/>
      <name val="Arial Narrow"/>
      <family val="2"/>
    </font>
    <font>
      <b/>
      <sz val="12"/>
      <color theme="0"/>
      <name val="Arial Narrow"/>
      <family val="2"/>
    </font>
    <font>
      <sz val="11"/>
      <color theme="1"/>
      <name val="Arial Narrow"/>
      <family val="2"/>
    </font>
    <font>
      <sz val="12"/>
      <color rgb="FFFF0000"/>
      <name val="Arial Narrow"/>
      <family val="2"/>
    </font>
    <font>
      <b/>
      <sz val="14"/>
      <color theme="0"/>
      <name val="Arial"/>
      <family val="2"/>
    </font>
    <font>
      <b/>
      <sz val="12"/>
      <color theme="0"/>
      <name val="Segoe UI"/>
      <family val="2"/>
    </font>
    <font>
      <sz val="10.5"/>
      <color theme="1"/>
      <name val="Segoe UI"/>
      <family val="2"/>
    </font>
    <font>
      <b/>
      <sz val="36"/>
      <color rgb="FFFF0000"/>
      <name val="Arial Narrow"/>
      <family val="2"/>
    </font>
    <font>
      <sz val="36"/>
      <color rgb="FFFF0000"/>
      <name val="Calibri"/>
      <family val="2"/>
      <scheme val="minor"/>
    </font>
    <font>
      <sz val="18"/>
      <name val="Arial Narrow"/>
      <family val="2"/>
    </font>
    <font>
      <sz val="11"/>
      <name val="Arial"/>
      <family val="2"/>
    </font>
    <font>
      <b/>
      <sz val="11"/>
      <name val="Arial"/>
      <family val="2"/>
    </font>
    <font>
      <sz val="11"/>
      <color theme="0"/>
      <name val="Arial"/>
      <family val="2"/>
    </font>
    <font>
      <b/>
      <sz val="11"/>
      <color theme="0"/>
      <name val="Arial"/>
      <family val="2"/>
    </font>
    <font>
      <b/>
      <sz val="20"/>
      <name val="Arial"/>
      <family val="2"/>
    </font>
    <font>
      <sz val="10.5"/>
      <name val="Arial Narrow"/>
      <family val="2"/>
    </font>
    <font>
      <b/>
      <sz val="10.5"/>
      <name val="Arial Narrow"/>
      <family val="2"/>
    </font>
    <font>
      <sz val="9"/>
      <color theme="1"/>
      <name val="Arial Narrow"/>
      <family val="2"/>
    </font>
    <font>
      <b/>
      <sz val="11"/>
      <color theme="1"/>
      <name val="Arial Narrow"/>
      <family val="2"/>
    </font>
    <font>
      <sz val="9"/>
      <name val="Arial Narrow"/>
      <family val="2"/>
    </font>
    <font>
      <b/>
      <sz val="11"/>
      <name val="Arial Narrow"/>
      <family val="2"/>
    </font>
    <font>
      <b/>
      <sz val="9"/>
      <color rgb="FF000000"/>
      <name val="Tahoma"/>
      <family val="2"/>
    </font>
    <font>
      <sz val="9"/>
      <color rgb="FF000000"/>
      <name val="Tahoma"/>
      <family val="2"/>
    </font>
    <font>
      <sz val="16"/>
      <color rgb="FF000000"/>
      <name val="Tahoma"/>
      <family val="2"/>
    </font>
    <font>
      <sz val="16"/>
      <color rgb="FF3366FF"/>
      <name val="Tahoma"/>
      <family val="2"/>
    </font>
    <font>
      <b/>
      <i/>
      <sz val="11"/>
      <name val="Arial Narrow"/>
      <family val="2"/>
    </font>
  </fonts>
  <fills count="20">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rgb="FF3772FF"/>
        <bgColor indexed="64"/>
      </patternFill>
    </fill>
    <fill>
      <patternFill patternType="solid">
        <fgColor rgb="FFFFC000"/>
        <bgColor indexed="64"/>
      </patternFill>
    </fill>
    <fill>
      <patternFill patternType="solid">
        <fgColor theme="9" tint="0.59999389629810485"/>
        <bgColor rgb="FF000000"/>
      </patternFill>
    </fill>
    <fill>
      <patternFill patternType="solid">
        <fgColor theme="9" tint="-0.249977111117893"/>
        <bgColor indexed="64"/>
      </patternFill>
    </fill>
    <fill>
      <patternFill patternType="solid">
        <fgColor theme="5" tint="-0.249977111117893"/>
        <bgColor indexed="64"/>
      </patternFill>
    </fill>
    <fill>
      <patternFill patternType="solid">
        <fgColor theme="5" tint="0.39997558519241921"/>
        <bgColor rgb="FF000000"/>
      </patternFill>
    </fill>
    <fill>
      <patternFill patternType="solid">
        <fgColor rgb="FF0000FF"/>
        <bgColor indexed="64"/>
      </patternFill>
    </fill>
    <fill>
      <patternFill patternType="solid">
        <fgColor theme="4" tint="0.39997558519241921"/>
        <bgColor rgb="FF000000"/>
      </patternFill>
    </fill>
    <fill>
      <patternFill patternType="solid">
        <fgColor rgb="FFFFFF0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3366CC"/>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59999389629810485"/>
        <bgColor indexed="64"/>
      </patternFill>
    </fill>
  </fills>
  <borders count="40">
    <border>
      <left/>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499984740745262"/>
      </left>
      <right style="hair">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top style="hair">
        <color theme="0" tint="-0.34998626667073579"/>
      </top>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theme="1"/>
      </left>
      <right style="hair">
        <color theme="1"/>
      </right>
      <top style="hair">
        <color theme="1"/>
      </top>
      <bottom style="hair">
        <color theme="1"/>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510">
    <xf numFmtId="0" fontId="0" fillId="0" borderId="0" xfId="0"/>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9" fontId="6" fillId="2" borderId="0" xfId="3" applyFont="1" applyFill="1" applyBorder="1" applyAlignment="1">
      <alignment horizontal="center" vertical="center"/>
    </xf>
    <xf numFmtId="0" fontId="4" fillId="0" borderId="0" xfId="0" applyFont="1" applyAlignment="1">
      <alignment horizontal="center" vertical="center" wrapText="1"/>
    </xf>
    <xf numFmtId="0" fontId="4" fillId="2" borderId="0" xfId="0" applyFont="1" applyFill="1" applyAlignment="1">
      <alignment horizontal="center" vertical="center"/>
    </xf>
    <xf numFmtId="0" fontId="9" fillId="2" borderId="0" xfId="0" applyFont="1" applyFill="1" applyAlignment="1">
      <alignment horizontal="center" vertical="center"/>
    </xf>
    <xf numFmtId="0" fontId="4" fillId="0" borderId="3" xfId="0" applyFont="1" applyBorder="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10" fillId="2" borderId="3" xfId="0" applyFont="1" applyFill="1" applyBorder="1" applyAlignment="1">
      <alignment horizontal="center" vertical="center" wrapText="1"/>
    </xf>
    <xf numFmtId="0" fontId="11" fillId="0" borderId="0" xfId="0" applyFont="1" applyAlignment="1">
      <alignment horizontal="center" vertical="center"/>
    </xf>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9" fontId="13" fillId="2" borderId="0" xfId="3" applyFont="1" applyFill="1" applyBorder="1" applyAlignment="1">
      <alignment horizontal="center" vertical="center"/>
    </xf>
    <xf numFmtId="166" fontId="13" fillId="2" borderId="0" xfId="0" applyNumberFormat="1" applyFont="1" applyFill="1" applyAlignment="1">
      <alignment horizontal="center" vertical="center"/>
    </xf>
    <xf numFmtId="0" fontId="13" fillId="0" borderId="0" xfId="0" applyFont="1" applyAlignment="1">
      <alignment horizontal="center" vertical="center"/>
    </xf>
    <xf numFmtId="9" fontId="13" fillId="2" borderId="0" xfId="3" applyFont="1" applyFill="1" applyAlignment="1">
      <alignment horizontal="center" vertical="center"/>
    </xf>
    <xf numFmtId="166" fontId="14" fillId="2" borderId="0" xfId="0" applyNumberFormat="1" applyFont="1" applyFill="1" applyAlignment="1">
      <alignment horizontal="center" vertical="center"/>
    </xf>
    <xf numFmtId="166" fontId="14" fillId="0" borderId="0" xfId="0" applyNumberFormat="1" applyFont="1" applyAlignment="1">
      <alignment horizontal="center" vertical="center"/>
    </xf>
    <xf numFmtId="0" fontId="17" fillId="2" borderId="0" xfId="0" applyFont="1" applyFill="1" applyAlignment="1">
      <alignment wrapText="1"/>
    </xf>
    <xf numFmtId="0" fontId="23" fillId="2" borderId="0" xfId="0" applyFont="1" applyFill="1" applyAlignment="1">
      <alignment wrapText="1"/>
    </xf>
    <xf numFmtId="0" fontId="23" fillId="2" borderId="0" xfId="0" applyFont="1" applyFill="1" applyAlignment="1">
      <alignment horizontal="center" wrapText="1"/>
    </xf>
    <xf numFmtId="0" fontId="23" fillId="2"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26" fillId="11" borderId="3" xfId="0" applyFont="1" applyFill="1" applyBorder="1" applyAlignment="1">
      <alignment horizontal="center" vertical="center" wrapText="1"/>
    </xf>
    <xf numFmtId="0" fontId="27" fillId="0" borderId="0" xfId="0" applyFont="1" applyAlignment="1">
      <alignment horizontal="center" vertical="center" wrapText="1"/>
    </xf>
    <xf numFmtId="0" fontId="17" fillId="0" borderId="0" xfId="0" applyFont="1" applyAlignment="1">
      <alignment wrapText="1"/>
    </xf>
    <xf numFmtId="0" fontId="28" fillId="2" borderId="0" xfId="0" applyFont="1" applyFill="1" applyAlignment="1">
      <alignment wrapText="1"/>
    </xf>
    <xf numFmtId="0" fontId="17" fillId="2" borderId="0" xfId="0" applyFont="1" applyFill="1" applyAlignment="1">
      <alignment horizontal="center" wrapText="1"/>
    </xf>
    <xf numFmtId="0" fontId="17" fillId="2" borderId="0" xfId="0" applyFont="1" applyFill="1" applyAlignment="1">
      <alignment horizontal="center" vertical="center" wrapText="1"/>
    </xf>
    <xf numFmtId="0" fontId="27" fillId="2" borderId="0" xfId="0" applyFont="1" applyFill="1"/>
    <xf numFmtId="0" fontId="27" fillId="2" borderId="15" xfId="0" applyFont="1" applyFill="1" applyBorder="1"/>
    <xf numFmtId="0" fontId="27" fillId="2" borderId="16" xfId="0" applyFont="1" applyFill="1" applyBorder="1"/>
    <xf numFmtId="0" fontId="27" fillId="2" borderId="17" xfId="0" applyFont="1" applyFill="1" applyBorder="1"/>
    <xf numFmtId="0" fontId="27" fillId="2" borderId="18" xfId="0" applyFont="1" applyFill="1" applyBorder="1"/>
    <xf numFmtId="0" fontId="27" fillId="2" borderId="19" xfId="0" applyFont="1" applyFill="1" applyBorder="1"/>
    <xf numFmtId="0" fontId="27" fillId="2" borderId="20" xfId="0" applyFont="1" applyFill="1" applyBorder="1"/>
    <xf numFmtId="0" fontId="27" fillId="2" borderId="21" xfId="0" applyFont="1" applyFill="1" applyBorder="1"/>
    <xf numFmtId="0" fontId="27" fillId="2" borderId="22" xfId="0" applyFont="1" applyFill="1" applyBorder="1"/>
    <xf numFmtId="0" fontId="27" fillId="0" borderId="0" xfId="0" applyFont="1"/>
    <xf numFmtId="0" fontId="13" fillId="0" borderId="25" xfId="0" applyFont="1" applyBorder="1" applyAlignment="1">
      <alignment horizontal="center" vertical="center"/>
    </xf>
    <xf numFmtId="0" fontId="13" fillId="0" borderId="0" xfId="0" applyFont="1" applyAlignment="1">
      <alignment horizontal="center" vertical="center" wrapText="1"/>
    </xf>
    <xf numFmtId="166" fontId="13" fillId="0" borderId="0" xfId="0" applyNumberFormat="1" applyFont="1" applyAlignment="1">
      <alignment horizontal="center" vertical="center"/>
    </xf>
    <xf numFmtId="167" fontId="13" fillId="0" borderId="0" xfId="6" applyNumberFormat="1" applyFont="1" applyFill="1" applyAlignment="1">
      <alignment horizontal="center" vertical="center"/>
    </xf>
    <xf numFmtId="165" fontId="13" fillId="0" borderId="0" xfId="6" applyFont="1" applyFill="1" applyAlignment="1">
      <alignment horizontal="center" vertical="center" wrapText="1"/>
    </xf>
    <xf numFmtId="167" fontId="13" fillId="2" borderId="0" xfId="6" applyNumberFormat="1" applyFont="1" applyFill="1" applyAlignment="1">
      <alignment horizontal="center" vertical="center"/>
    </xf>
    <xf numFmtId="165" fontId="13" fillId="2" borderId="0" xfId="6" applyFont="1" applyFill="1" applyAlignment="1">
      <alignment horizontal="center" vertical="center" wrapText="1"/>
    </xf>
    <xf numFmtId="0" fontId="2" fillId="0" borderId="0" xfId="0" applyFont="1"/>
    <xf numFmtId="0" fontId="3" fillId="2" borderId="0" xfId="0" applyFont="1" applyFill="1" applyAlignment="1">
      <alignment horizontal="center" vertical="center" wrapText="1"/>
    </xf>
    <xf numFmtId="0" fontId="4"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9" fontId="10" fillId="2" borderId="4" xfId="3" applyFont="1" applyFill="1" applyBorder="1" applyAlignment="1">
      <alignment horizontal="center" vertical="center" wrapText="1"/>
    </xf>
    <xf numFmtId="9" fontId="10" fillId="2" borderId="5" xfId="3" applyFont="1" applyFill="1" applyBorder="1" applyAlignment="1">
      <alignment horizontal="center" vertical="center" wrapText="1"/>
    </xf>
    <xf numFmtId="0" fontId="4" fillId="2" borderId="0" xfId="0" applyFont="1" applyFill="1" applyAlignment="1">
      <alignment horizontal="center" vertical="center" wrapText="1"/>
    </xf>
    <xf numFmtId="166" fontId="4" fillId="2" borderId="0" xfId="0" applyNumberFormat="1" applyFont="1" applyFill="1" applyAlignment="1">
      <alignment horizontal="center" vertical="center" wrapText="1"/>
    </xf>
    <xf numFmtId="2" fontId="4" fillId="2" borderId="0" xfId="0" applyNumberFormat="1" applyFont="1" applyFill="1" applyAlignment="1">
      <alignment horizontal="center" vertical="center"/>
    </xf>
    <xf numFmtId="167" fontId="4" fillId="2" borderId="0" xfId="0" applyNumberFormat="1" applyFont="1" applyFill="1" applyAlignment="1">
      <alignment horizontal="center" vertical="center"/>
    </xf>
    <xf numFmtId="168" fontId="4" fillId="0" borderId="31" xfId="0" quotePrefix="1" applyNumberFormat="1" applyFont="1" applyBorder="1" applyAlignment="1">
      <alignment horizontal="center" vertical="center" wrapText="1"/>
    </xf>
    <xf numFmtId="167" fontId="4" fillId="0" borderId="31" xfId="5" quotePrefix="1" applyNumberFormat="1" applyFont="1" applyFill="1" applyBorder="1" applyAlignment="1">
      <alignment horizontal="center" vertical="center" wrapText="1"/>
    </xf>
    <xf numFmtId="166" fontId="4" fillId="0" borderId="31" xfId="0" applyNumberFormat="1" applyFont="1" applyBorder="1" applyAlignment="1">
      <alignment horizontal="center" vertical="center"/>
    </xf>
    <xf numFmtId="166" fontId="4" fillId="0" borderId="31" xfId="0" applyNumberFormat="1" applyFont="1" applyBorder="1" applyAlignment="1">
      <alignment horizontal="center" vertical="center" wrapText="1"/>
    </xf>
    <xf numFmtId="168" fontId="4" fillId="0" borderId="31" xfId="0" applyNumberFormat="1" applyFont="1" applyBorder="1" applyAlignment="1">
      <alignment horizontal="center" vertical="center" wrapText="1"/>
    </xf>
    <xf numFmtId="166" fontId="4" fillId="0" borderId="31" xfId="5" applyNumberFormat="1" applyFont="1" applyFill="1" applyBorder="1" applyAlignment="1">
      <alignment horizontal="center" vertical="center" wrapText="1"/>
    </xf>
    <xf numFmtId="167" fontId="4" fillId="0" borderId="31" xfId="5" applyNumberFormat="1" applyFont="1" applyFill="1" applyBorder="1" applyAlignment="1">
      <alignment horizontal="center" vertical="center" wrapText="1"/>
    </xf>
    <xf numFmtId="166" fontId="4" fillId="2" borderId="31" xfId="0" applyNumberFormat="1" applyFont="1" applyFill="1" applyBorder="1" applyAlignment="1">
      <alignment horizontal="center" vertical="center"/>
    </xf>
    <xf numFmtId="167" fontId="4" fillId="0" borderId="31" xfId="0" applyNumberFormat="1" applyFont="1" applyBorder="1" applyAlignment="1">
      <alignment horizontal="center" vertical="center" wrapText="1"/>
    </xf>
    <xf numFmtId="166" fontId="4" fillId="2" borderId="31" xfId="5" applyNumberFormat="1" applyFont="1" applyFill="1" applyBorder="1" applyAlignment="1">
      <alignment horizontal="center" vertical="center" wrapText="1"/>
    </xf>
    <xf numFmtId="6" fontId="4" fillId="2" borderId="31" xfId="0" applyNumberFormat="1" applyFont="1" applyFill="1" applyBorder="1" applyAlignment="1">
      <alignment horizontal="center" vertical="center" wrapText="1"/>
    </xf>
    <xf numFmtId="167" fontId="4" fillId="0" borderId="31" xfId="0" applyNumberFormat="1" applyFont="1" applyBorder="1" applyAlignment="1">
      <alignment vertical="center" wrapText="1"/>
    </xf>
    <xf numFmtId="166" fontId="4" fillId="0" borderId="31" xfId="0" applyNumberFormat="1" applyFont="1" applyBorder="1" applyAlignment="1">
      <alignment horizontal="right" vertical="center" wrapText="1"/>
    </xf>
    <xf numFmtId="166" fontId="4" fillId="2" borderId="31" xfId="0" applyNumberFormat="1" applyFont="1" applyFill="1" applyBorder="1" applyAlignment="1">
      <alignment horizontal="center" vertical="center" wrapText="1"/>
    </xf>
    <xf numFmtId="168" fontId="4" fillId="2" borderId="31" xfId="0" applyNumberFormat="1" applyFont="1" applyFill="1" applyBorder="1" applyAlignment="1">
      <alignment horizontal="center" vertical="center" wrapText="1"/>
    </xf>
    <xf numFmtId="166" fontId="4" fillId="2" borderId="31" xfId="0" applyNumberFormat="1" applyFont="1" applyFill="1" applyBorder="1" applyAlignment="1">
      <alignment horizontal="right" vertical="center" wrapText="1"/>
    </xf>
    <xf numFmtId="165" fontId="4" fillId="0" borderId="31" xfId="5" applyFont="1" applyFill="1" applyBorder="1" applyAlignment="1">
      <alignment horizontal="center" vertical="center" wrapText="1"/>
    </xf>
    <xf numFmtId="165" fontId="4" fillId="2" borderId="31" xfId="5" applyFont="1" applyFill="1" applyBorder="1" applyAlignment="1">
      <alignment horizontal="center" vertical="center" wrapText="1"/>
    </xf>
    <xf numFmtId="166" fontId="4" fillId="0" borderId="31" xfId="6" applyNumberFormat="1" applyFont="1" applyFill="1" applyBorder="1" applyAlignment="1">
      <alignment horizontal="center" vertical="center" wrapText="1"/>
    </xf>
    <xf numFmtId="167" fontId="4" fillId="2" borderId="31" xfId="6" applyNumberFormat="1" applyFont="1" applyFill="1" applyBorder="1" applyAlignment="1">
      <alignment horizontal="center" vertical="center" wrapText="1"/>
    </xf>
    <xf numFmtId="166" fontId="4" fillId="2" borderId="31" xfId="6" applyNumberFormat="1" applyFont="1" applyFill="1" applyBorder="1" applyAlignment="1">
      <alignment horizontal="center" vertical="center" wrapText="1"/>
    </xf>
    <xf numFmtId="0" fontId="4" fillId="2" borderId="31" xfId="0" quotePrefix="1" applyFont="1" applyFill="1" applyBorder="1" applyAlignment="1">
      <alignment horizontal="center" vertical="center" wrapText="1"/>
    </xf>
    <xf numFmtId="164" fontId="4" fillId="0" borderId="31" xfId="7" quotePrefix="1" applyFont="1" applyFill="1" applyBorder="1" applyAlignment="1">
      <alignment horizontal="center" vertical="center" wrapText="1"/>
    </xf>
    <xf numFmtId="167" fontId="4" fillId="0" borderId="31" xfId="6" applyNumberFormat="1" applyFont="1" applyFill="1" applyBorder="1" applyAlignment="1">
      <alignment horizontal="center" vertical="center" wrapText="1"/>
    </xf>
    <xf numFmtId="0" fontId="4" fillId="0" borderId="31" xfId="2" quotePrefix="1" applyNumberFormat="1" applyFont="1" applyFill="1" applyBorder="1" applyAlignment="1">
      <alignment horizontal="center" vertical="center" wrapText="1"/>
    </xf>
    <xf numFmtId="166" fontId="4" fillId="0" borderId="31" xfId="6" quotePrefix="1" applyNumberFormat="1" applyFont="1" applyFill="1" applyBorder="1" applyAlignment="1">
      <alignment horizontal="center" vertical="center" wrapText="1"/>
    </xf>
    <xf numFmtId="167" fontId="4" fillId="0" borderId="31" xfId="6" quotePrefix="1" applyNumberFormat="1" applyFont="1" applyFill="1" applyBorder="1" applyAlignment="1">
      <alignment horizontal="center" vertical="center" wrapText="1"/>
    </xf>
    <xf numFmtId="167" fontId="4" fillId="2" borderId="31" xfId="5" applyNumberFormat="1" applyFont="1" applyFill="1" applyBorder="1" applyAlignment="1">
      <alignment horizontal="center" vertical="center" wrapText="1"/>
    </xf>
    <xf numFmtId="166" fontId="4" fillId="2" borderId="31" xfId="6" quotePrefix="1" applyNumberFormat="1" applyFont="1" applyFill="1" applyBorder="1" applyAlignment="1">
      <alignment horizontal="center" vertical="center" wrapText="1"/>
    </xf>
    <xf numFmtId="0" fontId="12" fillId="0" borderId="0" xfId="0" applyFont="1" applyAlignment="1">
      <alignment horizontal="center" vertical="center"/>
    </xf>
    <xf numFmtId="165" fontId="4" fillId="0" borderId="31" xfId="6" applyFont="1" applyFill="1" applyBorder="1" applyAlignment="1">
      <alignment horizontal="center" vertical="center" wrapText="1"/>
    </xf>
    <xf numFmtId="174" fontId="4" fillId="2" borderId="31" xfId="6" applyNumberFormat="1" applyFont="1" applyFill="1" applyBorder="1" applyAlignment="1">
      <alignment horizontal="center" vertical="center" wrapText="1"/>
    </xf>
    <xf numFmtId="170" fontId="4" fillId="2" borderId="31" xfId="5" applyNumberFormat="1" applyFont="1" applyFill="1" applyBorder="1" applyAlignment="1">
      <alignment horizontal="center" vertical="center" wrapText="1"/>
    </xf>
    <xf numFmtId="49" fontId="4" fillId="0" borderId="31" xfId="6" applyNumberFormat="1" applyFont="1" applyFill="1" applyBorder="1" applyAlignment="1">
      <alignment horizontal="center" vertical="center" wrapText="1"/>
    </xf>
    <xf numFmtId="167" fontId="4" fillId="0" borderId="31" xfId="6" applyNumberFormat="1" applyFont="1" applyFill="1" applyBorder="1" applyAlignment="1">
      <alignment horizontal="center" vertical="center"/>
    </xf>
    <xf numFmtId="0" fontId="4" fillId="0" borderId="31" xfId="0" quotePrefix="1" applyFont="1" applyBorder="1" applyAlignment="1">
      <alignment horizontal="center" vertical="center"/>
    </xf>
    <xf numFmtId="171" fontId="4" fillId="0" borderId="31" xfId="6" applyNumberFormat="1" applyFont="1" applyFill="1" applyBorder="1" applyAlignment="1">
      <alignment horizontal="center" vertical="center" wrapText="1"/>
    </xf>
    <xf numFmtId="0" fontId="35" fillId="2" borderId="0" xfId="0" applyFont="1" applyFill="1"/>
    <xf numFmtId="0" fontId="35" fillId="0" borderId="0" xfId="0" applyFont="1"/>
    <xf numFmtId="164" fontId="35" fillId="0" borderId="0" xfId="0" applyNumberFormat="1" applyFont="1"/>
    <xf numFmtId="0" fontId="35" fillId="15" borderId="32" xfId="0" applyFont="1" applyFill="1" applyBorder="1" applyAlignment="1">
      <alignment horizontal="justify" vertical="center" wrapText="1"/>
    </xf>
    <xf numFmtId="0" fontId="35" fillId="0" borderId="35" xfId="0" applyFont="1" applyBorder="1" applyAlignment="1">
      <alignment horizontal="justify" vertical="center"/>
    </xf>
    <xf numFmtId="0" fontId="35" fillId="0" borderId="35" xfId="0" applyFont="1" applyBorder="1" applyAlignment="1">
      <alignment horizontal="justify" vertical="center" wrapText="1"/>
    </xf>
    <xf numFmtId="0" fontId="35" fillId="2" borderId="32" xfId="0" applyFont="1" applyFill="1" applyBorder="1" applyAlignment="1">
      <alignment vertical="center"/>
    </xf>
    <xf numFmtId="0" fontId="35" fillId="2" borderId="32" xfId="0" applyFont="1" applyFill="1" applyBorder="1" applyAlignment="1">
      <alignment vertical="center" wrapText="1"/>
    </xf>
    <xf numFmtId="0" fontId="36" fillId="2" borderId="0" xfId="0" applyFont="1" applyFill="1" applyAlignment="1">
      <alignment horizontal="left" vertical="center"/>
    </xf>
    <xf numFmtId="0" fontId="36" fillId="2" borderId="0" xfId="0" applyFont="1" applyFill="1" applyAlignment="1">
      <alignment horizontal="center" vertical="center"/>
    </xf>
    <xf numFmtId="0" fontId="36" fillId="2" borderId="8" xfId="0" applyFont="1" applyFill="1" applyBorder="1" applyAlignment="1">
      <alignment horizontal="center" vertical="center"/>
    </xf>
    <xf numFmtId="0" fontId="30" fillId="5" borderId="36" xfId="0" applyFont="1" applyFill="1" applyBorder="1" applyAlignment="1">
      <alignment horizontal="center" vertical="center"/>
    </xf>
    <xf numFmtId="0" fontId="30" fillId="5" borderId="36" xfId="0" applyFont="1" applyFill="1" applyBorder="1" applyAlignment="1">
      <alignment horizontal="center" vertical="center" wrapText="1"/>
    </xf>
    <xf numFmtId="0" fontId="31" fillId="0" borderId="0" xfId="0" applyFont="1"/>
    <xf numFmtId="0" fontId="17" fillId="0" borderId="0" xfId="0" applyFont="1" applyAlignment="1">
      <alignment horizontal="center" wrapText="1"/>
    </xf>
    <xf numFmtId="0" fontId="17" fillId="0" borderId="0" xfId="0" applyFont="1" applyAlignment="1">
      <alignment horizontal="center" vertical="center" wrapText="1"/>
    </xf>
    <xf numFmtId="9" fontId="27" fillId="0" borderId="0" xfId="3" applyFont="1" applyFill="1" applyBorder="1" applyAlignment="1">
      <alignment horizontal="center" vertical="center" wrapText="1"/>
    </xf>
    <xf numFmtId="1" fontId="27" fillId="0" borderId="0" xfId="0" applyNumberFormat="1" applyFont="1" applyAlignment="1">
      <alignment horizontal="center" vertical="center" wrapText="1"/>
    </xf>
    <xf numFmtId="172" fontId="17" fillId="0" borderId="0" xfId="1" applyNumberFormat="1" applyFont="1" applyFill="1" applyBorder="1" applyAlignment="1">
      <alignment horizontal="center" wrapText="1"/>
    </xf>
    <xf numFmtId="9" fontId="43" fillId="0" borderId="0" xfId="3" applyFont="1" applyFill="1" applyBorder="1" applyAlignment="1">
      <alignment horizontal="center" vertical="center" wrapText="1"/>
    </xf>
    <xf numFmtId="0" fontId="28" fillId="0" borderId="0" xfId="0" applyFont="1" applyAlignment="1">
      <alignment wrapText="1"/>
    </xf>
    <xf numFmtId="0" fontId="28" fillId="0" borderId="0" xfId="0" applyFont="1" applyAlignment="1">
      <alignment vertical="center" wrapText="1"/>
    </xf>
    <xf numFmtId="9" fontId="45" fillId="2" borderId="3" xfId="3" applyFont="1" applyFill="1" applyBorder="1" applyAlignment="1">
      <alignment horizontal="center" vertical="center" wrapText="1"/>
    </xf>
    <xf numFmtId="9" fontId="13" fillId="2" borderId="3" xfId="3" applyFont="1" applyFill="1" applyBorder="1" applyAlignment="1">
      <alignment horizontal="center" vertical="center" wrapText="1"/>
    </xf>
    <xf numFmtId="9" fontId="45" fillId="0" borderId="3" xfId="3" applyFont="1" applyFill="1" applyBorder="1" applyAlignment="1">
      <alignment horizontal="center" vertical="center" wrapText="1"/>
    </xf>
    <xf numFmtId="0" fontId="23" fillId="0" borderId="3"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0" borderId="3" xfId="0" applyFont="1" applyBorder="1" applyAlignment="1">
      <alignment horizontal="center" vertical="center" wrapText="1"/>
    </xf>
    <xf numFmtId="9" fontId="13" fillId="2" borderId="3" xfId="3" applyFont="1" applyFill="1" applyBorder="1" applyAlignment="1">
      <alignment horizontal="justify" vertical="center" wrapText="1"/>
    </xf>
    <xf numFmtId="0" fontId="23" fillId="2" borderId="3" xfId="0" applyFont="1" applyFill="1" applyBorder="1" applyAlignment="1">
      <alignment horizontal="center" vertical="center" wrapText="1"/>
    </xf>
    <xf numFmtId="1" fontId="13" fillId="0" borderId="3" xfId="1" applyNumberFormat="1" applyFont="1" applyFill="1" applyBorder="1" applyAlignment="1">
      <alignment horizontal="center" vertical="center" wrapText="1"/>
    </xf>
    <xf numFmtId="9" fontId="13" fillId="0" borderId="3" xfId="1" applyNumberFormat="1" applyFont="1" applyFill="1" applyBorder="1" applyAlignment="1">
      <alignment horizontal="center" vertical="center" wrapText="1"/>
    </xf>
    <xf numFmtId="2" fontId="13" fillId="0" borderId="3" xfId="1" applyNumberFormat="1" applyFont="1" applyFill="1" applyBorder="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9" fontId="10" fillId="2" borderId="6" xfId="3" applyFont="1" applyFill="1" applyBorder="1" applyAlignment="1">
      <alignment horizontal="center" vertical="center" wrapText="1"/>
    </xf>
    <xf numFmtId="9" fontId="10" fillId="2" borderId="3" xfId="0" applyNumberFormat="1" applyFont="1" applyFill="1" applyBorder="1" applyAlignment="1">
      <alignment horizontal="center" vertical="center" wrapText="1"/>
    </xf>
    <xf numFmtId="9" fontId="10" fillId="2" borderId="4"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9" fontId="10" fillId="2" borderId="3" xfId="3" applyFont="1" applyFill="1" applyBorder="1" applyAlignment="1">
      <alignment horizontal="center" vertical="center" wrapText="1"/>
    </xf>
    <xf numFmtId="10" fontId="10" fillId="2" borderId="4" xfId="3" applyNumberFormat="1" applyFont="1" applyFill="1" applyBorder="1" applyAlignment="1">
      <alignment horizontal="center" vertical="center" wrapText="1"/>
    </xf>
    <xf numFmtId="0" fontId="10" fillId="2" borderId="6" xfId="0" quotePrefix="1" applyFont="1" applyFill="1" applyBorder="1" applyAlignment="1">
      <alignment horizontal="center" vertical="center" wrapText="1"/>
    </xf>
    <xf numFmtId="10" fontId="10" fillId="2" borderId="6" xfId="0" applyNumberFormat="1" applyFont="1" applyFill="1" applyBorder="1" applyAlignment="1">
      <alignment horizontal="center" vertical="center" wrapText="1"/>
    </xf>
    <xf numFmtId="9" fontId="10" fillId="2" borderId="3" xfId="3" applyFont="1" applyFill="1" applyBorder="1" applyAlignment="1">
      <alignment horizontal="center" vertical="center"/>
    </xf>
    <xf numFmtId="0" fontId="10" fillId="2" borderId="3" xfId="0" applyFont="1" applyFill="1" applyBorder="1" applyAlignment="1">
      <alignment vertical="center" wrapText="1"/>
    </xf>
    <xf numFmtId="9" fontId="10" fillId="2" borderId="5" xfId="3" applyFont="1" applyFill="1" applyBorder="1" applyAlignment="1">
      <alignment horizontal="center" vertical="center"/>
    </xf>
    <xf numFmtId="9" fontId="10" fillId="2" borderId="4" xfId="3" applyFont="1" applyFill="1" applyBorder="1" applyAlignment="1">
      <alignment horizontal="center" vertical="center"/>
    </xf>
    <xf numFmtId="1" fontId="10" fillId="2" borderId="3" xfId="3" applyNumberFormat="1" applyFont="1" applyFill="1" applyBorder="1" applyAlignment="1">
      <alignment horizontal="center" vertical="center" wrapText="1"/>
    </xf>
    <xf numFmtId="0" fontId="10" fillId="2" borderId="4" xfId="0" applyFont="1" applyFill="1" applyBorder="1" applyAlignment="1">
      <alignment vertical="center" wrapText="1"/>
    </xf>
    <xf numFmtId="2" fontId="10" fillId="2" borderId="3" xfId="0" applyNumberFormat="1" applyFont="1" applyFill="1" applyBorder="1" applyAlignment="1">
      <alignment vertical="center" wrapText="1"/>
    </xf>
    <xf numFmtId="173" fontId="10" fillId="2" borderId="3"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wrapText="1"/>
    </xf>
    <xf numFmtId="1" fontId="10" fillId="2" borderId="3" xfId="0" applyNumberFormat="1" applyFont="1" applyFill="1" applyBorder="1" applyAlignment="1">
      <alignment horizontal="center" vertical="center" wrapText="1"/>
    </xf>
    <xf numFmtId="1" fontId="10" fillId="2" borderId="6" xfId="3"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9" fontId="10" fillId="2" borderId="3" xfId="0" applyNumberFormat="1" applyFont="1" applyFill="1" applyBorder="1" applyAlignment="1">
      <alignment horizontal="center" vertical="center"/>
    </xf>
    <xf numFmtId="9" fontId="10" fillId="2" borderId="5" xfId="0" applyNumberFormat="1" applyFont="1" applyFill="1" applyBorder="1" applyAlignment="1">
      <alignment horizontal="center" vertical="center"/>
    </xf>
    <xf numFmtId="0" fontId="35" fillId="15" borderId="29" xfId="0" applyFont="1" applyFill="1" applyBorder="1" applyAlignment="1">
      <alignment horizontal="center" vertical="center" wrapText="1"/>
    </xf>
    <xf numFmtId="0" fontId="35" fillId="15" borderId="32" xfId="0" applyFont="1" applyFill="1" applyBorder="1" applyAlignment="1">
      <alignment horizontal="center" vertical="center" wrapText="1"/>
    </xf>
    <xf numFmtId="0" fontId="35" fillId="15" borderId="32" xfId="0" applyFont="1" applyFill="1" applyBorder="1" applyAlignment="1">
      <alignment horizontal="left" vertical="center" wrapText="1"/>
    </xf>
    <xf numFmtId="0" fontId="35" fillId="2" borderId="29"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35" fillId="2" borderId="32" xfId="0" applyFont="1" applyFill="1" applyBorder="1" applyAlignment="1">
      <alignment horizontal="justify" vertical="center" wrapText="1"/>
    </xf>
    <xf numFmtId="0" fontId="40" fillId="0" borderId="36" xfId="0" applyFont="1" applyBorder="1" applyAlignment="1">
      <alignment horizontal="justify" vertical="center" wrapText="1"/>
    </xf>
    <xf numFmtId="0" fontId="4" fillId="0" borderId="31"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0" borderId="31" xfId="0" applyFont="1" applyBorder="1" applyAlignment="1">
      <alignment horizontal="center" vertical="center"/>
    </xf>
    <xf numFmtId="0" fontId="4" fillId="2" borderId="31" xfId="0" applyFont="1" applyFill="1" applyBorder="1" applyAlignment="1">
      <alignment horizontal="center" vertical="center"/>
    </xf>
    <xf numFmtId="6" fontId="4" fillId="0" borderId="31" xfId="0" applyNumberFormat="1" applyFont="1" applyBorder="1" applyAlignment="1">
      <alignment horizontal="center" vertical="center" wrapText="1"/>
    </xf>
    <xf numFmtId="0" fontId="4" fillId="0" borderId="31" xfId="0" quotePrefix="1" applyFont="1" applyBorder="1" applyAlignment="1">
      <alignment horizontal="center" vertical="center" wrapText="1"/>
    </xf>
    <xf numFmtId="0" fontId="9" fillId="5" borderId="31" xfId="0" applyFont="1" applyFill="1" applyBorder="1" applyAlignment="1">
      <alignment horizontal="center" vertical="center" wrapText="1"/>
    </xf>
    <xf numFmtId="167" fontId="9" fillId="5" borderId="31" xfId="6" applyNumberFormat="1" applyFont="1" applyFill="1" applyBorder="1" applyAlignment="1">
      <alignment horizontal="center" vertical="center" wrapText="1"/>
    </xf>
    <xf numFmtId="0" fontId="4" fillId="2" borderId="2" xfId="0" applyFont="1" applyFill="1" applyBorder="1" applyAlignment="1">
      <alignment horizontal="center" vertical="center"/>
    </xf>
    <xf numFmtId="1" fontId="13" fillId="0" borderId="4" xfId="1" applyNumberFormat="1" applyFont="1" applyFill="1" applyBorder="1" applyAlignment="1">
      <alignment horizontal="center" vertical="center" wrapText="1"/>
    </xf>
    <xf numFmtId="0" fontId="6" fillId="0" borderId="0" xfId="0" applyFont="1" applyAlignment="1">
      <alignment horizontal="center" vertical="center" wrapText="1"/>
    </xf>
    <xf numFmtId="0" fontId="25" fillId="12" borderId="3" xfId="0" applyFont="1" applyFill="1" applyBorder="1" applyAlignment="1">
      <alignment horizontal="center" vertical="center" wrapText="1"/>
    </xf>
    <xf numFmtId="9" fontId="13" fillId="0" borderId="4" xfId="1" applyNumberFormat="1" applyFont="1" applyFill="1" applyBorder="1" applyAlignment="1">
      <alignment horizontal="center" vertical="center" wrapText="1"/>
    </xf>
    <xf numFmtId="10" fontId="10" fillId="2" borderId="4" xfId="0" applyNumberFormat="1" applyFont="1" applyFill="1" applyBorder="1" applyAlignment="1">
      <alignment horizontal="center" vertical="center" wrapText="1"/>
    </xf>
    <xf numFmtId="0" fontId="17" fillId="2" borderId="0" xfId="0" applyFont="1" applyFill="1" applyAlignment="1">
      <alignment horizontal="justify" wrapText="1"/>
    </xf>
    <xf numFmtId="0" fontId="17" fillId="0" borderId="0" xfId="0" applyFont="1" applyAlignment="1">
      <alignment horizontal="justify" wrapText="1"/>
    </xf>
    <xf numFmtId="0" fontId="42" fillId="0" borderId="0" xfId="0" applyFont="1" applyAlignment="1">
      <alignment horizontal="justify" vertical="center" wrapText="1"/>
    </xf>
    <xf numFmtId="9" fontId="13" fillId="0" borderId="3" xfId="3" applyFont="1" applyFill="1" applyBorder="1" applyAlignment="1">
      <alignment horizontal="center" vertical="center" wrapText="1"/>
    </xf>
    <xf numFmtId="172" fontId="23" fillId="0" borderId="3" xfId="1" applyNumberFormat="1" applyFont="1" applyFill="1" applyBorder="1" applyAlignment="1">
      <alignment horizontal="center" wrapText="1"/>
    </xf>
    <xf numFmtId="9" fontId="13" fillId="0" borderId="3" xfId="0" applyNumberFormat="1" applyFont="1" applyBorder="1" applyAlignment="1">
      <alignment horizontal="center" vertical="center" wrapText="1"/>
    </xf>
    <xf numFmtId="10" fontId="13" fillId="2" borderId="3" xfId="3" applyNumberFormat="1" applyFont="1" applyFill="1" applyBorder="1" applyAlignment="1">
      <alignment horizontal="center" vertical="center" wrapText="1"/>
    </xf>
    <xf numFmtId="10" fontId="13" fillId="0" borderId="3" xfId="3" applyNumberFormat="1" applyFont="1" applyFill="1" applyBorder="1" applyAlignment="1">
      <alignment horizontal="center" vertical="center" wrapText="1"/>
    </xf>
    <xf numFmtId="10" fontId="13" fillId="0" borderId="3" xfId="0" applyNumberFormat="1" applyFont="1" applyBorder="1" applyAlignment="1">
      <alignment horizontal="center" vertical="center" wrapText="1"/>
    </xf>
    <xf numFmtId="10" fontId="23" fillId="0" borderId="3" xfId="1" applyNumberFormat="1" applyFont="1" applyFill="1" applyBorder="1" applyAlignment="1">
      <alignment horizontal="center" wrapText="1"/>
    </xf>
    <xf numFmtId="10" fontId="45" fillId="0" borderId="3" xfId="3" applyNumberFormat="1" applyFont="1" applyFill="1" applyBorder="1" applyAlignment="1">
      <alignment horizontal="center" vertical="center" wrapText="1"/>
    </xf>
    <xf numFmtId="0" fontId="44" fillId="2" borderId="3" xfId="0" applyFont="1" applyFill="1" applyBorder="1" applyAlignment="1">
      <alignment horizontal="justify" vertical="center" wrapText="1"/>
    </xf>
    <xf numFmtId="1" fontId="13" fillId="0" borderId="3" xfId="0" applyNumberFormat="1" applyFont="1" applyBorder="1" applyAlignment="1">
      <alignment horizontal="center" vertical="center" wrapText="1"/>
    </xf>
    <xf numFmtId="2" fontId="23" fillId="0" borderId="3" xfId="1" applyNumberFormat="1" applyFont="1" applyFill="1" applyBorder="1" applyAlignment="1">
      <alignment horizontal="center" wrapText="1"/>
    </xf>
    <xf numFmtId="1" fontId="45" fillId="0" borderId="3" xfId="3" applyNumberFormat="1" applyFont="1" applyFill="1" applyBorder="1" applyAlignment="1">
      <alignment horizontal="center" vertical="center" wrapText="1"/>
    </xf>
    <xf numFmtId="2" fontId="45" fillId="0" borderId="3" xfId="3" applyNumberFormat="1" applyFont="1" applyFill="1" applyBorder="1" applyAlignment="1">
      <alignment horizontal="center" vertical="center" wrapText="1"/>
    </xf>
    <xf numFmtId="1" fontId="13" fillId="2" borderId="3" xfId="3" applyNumberFormat="1" applyFont="1" applyFill="1" applyBorder="1" applyAlignment="1">
      <alignment horizontal="center" vertical="center" wrapText="1"/>
    </xf>
    <xf numFmtId="1" fontId="23" fillId="0" borderId="3" xfId="1" applyNumberFormat="1" applyFont="1" applyFill="1" applyBorder="1" applyAlignment="1">
      <alignment horizontal="center" wrapText="1"/>
    </xf>
    <xf numFmtId="0" fontId="44" fillId="0" borderId="3" xfId="0" applyFont="1" applyBorder="1" applyAlignment="1">
      <alignment horizontal="justify" vertical="center" wrapText="1"/>
    </xf>
    <xf numFmtId="9" fontId="13" fillId="0" borderId="3" xfId="3" applyFont="1" applyFill="1" applyBorder="1" applyAlignment="1">
      <alignment horizontal="justify" vertical="center" wrapText="1"/>
    </xf>
    <xf numFmtId="9" fontId="13" fillId="0" borderId="4" xfId="3" applyFont="1" applyFill="1" applyBorder="1" applyAlignment="1">
      <alignment horizontal="center" vertical="center" wrapText="1"/>
    </xf>
    <xf numFmtId="1" fontId="13" fillId="0" borderId="4" xfId="0" applyNumberFormat="1" applyFont="1" applyBorder="1" applyAlignment="1">
      <alignment horizontal="center" vertical="center" wrapText="1"/>
    </xf>
    <xf numFmtId="0" fontId="23" fillId="2" borderId="4" xfId="0" applyFont="1" applyFill="1" applyBorder="1" applyAlignment="1">
      <alignment horizontal="center" vertical="center" wrapText="1"/>
    </xf>
    <xf numFmtId="2" fontId="13" fillId="0" borderId="4" xfId="0" applyNumberFormat="1" applyFont="1" applyBorder="1" applyAlignment="1">
      <alignment horizontal="center" vertical="center" wrapText="1"/>
    </xf>
    <xf numFmtId="175" fontId="23" fillId="0" borderId="3" xfId="1" applyNumberFormat="1" applyFont="1" applyFill="1" applyBorder="1" applyAlignment="1">
      <alignment horizontal="center" wrapText="1"/>
    </xf>
    <xf numFmtId="176" fontId="45" fillId="0" borderId="3" xfId="3" applyNumberFormat="1" applyFont="1" applyFill="1" applyBorder="1" applyAlignment="1">
      <alignment horizontal="center" vertical="center" wrapText="1"/>
    </xf>
    <xf numFmtId="175" fontId="45" fillId="0" borderId="3" xfId="3" applyNumberFormat="1" applyFont="1" applyFill="1" applyBorder="1" applyAlignment="1">
      <alignment horizontal="center" vertical="center" wrapText="1"/>
    </xf>
    <xf numFmtId="2" fontId="13" fillId="2" borderId="3" xfId="3" applyNumberFormat="1" applyFont="1" applyFill="1" applyBorder="1" applyAlignment="1">
      <alignment horizontal="center" vertical="center" wrapText="1"/>
    </xf>
    <xf numFmtId="2" fontId="45" fillId="2" borderId="3" xfId="3" applyNumberFormat="1" applyFont="1" applyFill="1" applyBorder="1" applyAlignment="1">
      <alignment horizontal="center" vertical="center" wrapText="1"/>
    </xf>
    <xf numFmtId="1" fontId="13" fillId="0" borderId="3" xfId="3" applyNumberFormat="1" applyFont="1" applyFill="1" applyBorder="1" applyAlignment="1">
      <alignment horizontal="center" vertical="center" wrapText="1"/>
    </xf>
    <xf numFmtId="176" fontId="13" fillId="0" borderId="4" xfId="0" applyNumberFormat="1" applyFont="1" applyBorder="1" applyAlignment="1">
      <alignment horizontal="center" vertical="center" wrapText="1"/>
    </xf>
    <xf numFmtId="2" fontId="13" fillId="2" borderId="3" xfId="1" applyNumberFormat="1" applyFont="1" applyFill="1" applyBorder="1" applyAlignment="1">
      <alignment horizontal="center" vertical="center" wrapText="1"/>
    </xf>
    <xf numFmtId="2" fontId="13" fillId="0" borderId="3" xfId="3" applyNumberFormat="1" applyFont="1" applyFill="1" applyBorder="1" applyAlignment="1">
      <alignment horizontal="center" vertical="center" wrapText="1"/>
    </xf>
    <xf numFmtId="1" fontId="13" fillId="2" borderId="3" xfId="1" applyNumberFormat="1" applyFont="1" applyFill="1" applyBorder="1" applyAlignment="1">
      <alignment horizontal="center" vertical="center" wrapText="1"/>
    </xf>
    <xf numFmtId="9" fontId="13" fillId="2" borderId="3" xfId="1" applyNumberFormat="1" applyFont="1" applyFill="1" applyBorder="1" applyAlignment="1">
      <alignment horizontal="center" vertical="center" wrapText="1"/>
    </xf>
    <xf numFmtId="9" fontId="45" fillId="0" borderId="4" xfId="3" applyFont="1" applyFill="1" applyBorder="1" applyAlignment="1">
      <alignment horizontal="center" vertical="center" wrapText="1"/>
    </xf>
    <xf numFmtId="9" fontId="13" fillId="2" borderId="4" xfId="3" applyFont="1" applyFill="1" applyBorder="1" applyAlignment="1">
      <alignment horizontal="center" vertical="center" wrapText="1"/>
    </xf>
    <xf numFmtId="1" fontId="45" fillId="0" borderId="4" xfId="3" applyNumberFormat="1" applyFont="1" applyFill="1" applyBorder="1" applyAlignment="1">
      <alignment horizontal="center" vertical="center" wrapText="1"/>
    </xf>
    <xf numFmtId="1" fontId="13" fillId="2" borderId="4" xfId="3" applyNumberFormat="1" applyFont="1" applyFill="1" applyBorder="1" applyAlignment="1">
      <alignment horizontal="center" vertical="center" wrapText="1"/>
    </xf>
    <xf numFmtId="1" fontId="45" fillId="2" borderId="4" xfId="3" applyNumberFormat="1" applyFont="1" applyFill="1" applyBorder="1" applyAlignment="1">
      <alignment horizontal="center" vertical="center" wrapText="1"/>
    </xf>
    <xf numFmtId="1" fontId="13" fillId="0" borderId="4" xfId="3" applyNumberFormat="1" applyFont="1" applyFill="1" applyBorder="1" applyAlignment="1">
      <alignment horizontal="center" vertical="center" wrapText="1"/>
    </xf>
    <xf numFmtId="0" fontId="6" fillId="0" borderId="0" xfId="0" applyFont="1" applyAlignment="1">
      <alignment horizontal="justify" vertical="center" wrapText="1"/>
    </xf>
    <xf numFmtId="0" fontId="23" fillId="2" borderId="0" xfId="0" applyFont="1" applyFill="1" applyAlignment="1">
      <alignment horizontal="justify" vertical="center" wrapText="1"/>
    </xf>
    <xf numFmtId="0" fontId="19" fillId="2" borderId="3" xfId="0" applyFont="1" applyFill="1" applyBorder="1" applyAlignment="1">
      <alignment horizontal="justify" vertical="center" wrapText="1"/>
    </xf>
    <xf numFmtId="0" fontId="21" fillId="2" borderId="3" xfId="0" applyFont="1" applyFill="1" applyBorder="1" applyAlignment="1">
      <alignment horizontal="justify" vertical="center" wrapText="1"/>
    </xf>
    <xf numFmtId="164" fontId="4" fillId="2" borderId="31" xfId="7" quotePrefix="1" applyFont="1" applyFill="1" applyBorder="1" applyAlignment="1">
      <alignment horizontal="center" vertical="center" wrapText="1"/>
    </xf>
    <xf numFmtId="14" fontId="40" fillId="0" borderId="36" xfId="0" applyNumberFormat="1" applyFont="1" applyBorder="1" applyAlignment="1">
      <alignment horizontal="center" vertical="center" wrapText="1"/>
    </xf>
    <xf numFmtId="0" fontId="40" fillId="0" borderId="36" xfId="0" applyFont="1" applyBorder="1" applyAlignment="1">
      <alignment horizontal="center" vertical="center" wrapText="1"/>
    </xf>
    <xf numFmtId="0" fontId="40" fillId="0" borderId="36" xfId="0" applyFont="1" applyBorder="1" applyAlignment="1">
      <alignment horizontal="center" vertical="center"/>
    </xf>
    <xf numFmtId="0" fontId="11" fillId="2" borderId="4" xfId="0" applyFont="1" applyFill="1" applyBorder="1" applyAlignment="1">
      <alignment horizontal="center" vertical="center" wrapText="1"/>
    </xf>
    <xf numFmtId="1" fontId="11" fillId="2" borderId="6" xfId="3"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xf>
    <xf numFmtId="9" fontId="11" fillId="18" borderId="3" xfId="3" applyFont="1" applyFill="1" applyBorder="1" applyAlignment="1">
      <alignment horizontal="center" vertical="center" wrapText="1"/>
    </xf>
    <xf numFmtId="9" fontId="11" fillId="2" borderId="4" xfId="3" applyFont="1" applyFill="1" applyBorder="1" applyAlignment="1">
      <alignment horizontal="center" vertical="center" wrapText="1"/>
    </xf>
    <xf numFmtId="9" fontId="11" fillId="18" borderId="4" xfId="3"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9" fontId="4" fillId="17" borderId="3" xfId="3" applyFont="1" applyFill="1" applyBorder="1" applyAlignment="1">
      <alignment horizontal="center" vertical="center" wrapText="1"/>
    </xf>
    <xf numFmtId="9" fontId="4" fillId="2" borderId="3" xfId="3" applyFont="1" applyFill="1" applyBorder="1" applyAlignment="1">
      <alignment horizontal="center" vertical="center" wrapText="1"/>
    </xf>
    <xf numFmtId="1" fontId="4" fillId="2" borderId="3" xfId="3" applyNumberFormat="1" applyFont="1" applyFill="1" applyBorder="1" applyAlignment="1">
      <alignment horizontal="center" vertical="center" wrapText="1"/>
    </xf>
    <xf numFmtId="0" fontId="27" fillId="2" borderId="0" xfId="0" applyFont="1" applyFill="1" applyAlignment="1">
      <alignment horizontal="center"/>
    </xf>
    <xf numFmtId="0" fontId="35" fillId="15" borderId="29" xfId="0" applyFont="1" applyFill="1" applyBorder="1" applyAlignment="1">
      <alignment horizontal="center" vertical="center" wrapText="1"/>
    </xf>
    <xf numFmtId="0" fontId="35" fillId="15" borderId="33" xfId="0" applyFont="1" applyFill="1" applyBorder="1" applyAlignment="1">
      <alignment horizontal="center" vertical="center" wrapText="1"/>
    </xf>
    <xf numFmtId="0" fontId="35" fillId="15" borderId="32"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35" fillId="15" borderId="32" xfId="0" applyFont="1" applyFill="1" applyBorder="1" applyAlignment="1">
      <alignment horizontal="left" vertical="center" wrapText="1"/>
    </xf>
    <xf numFmtId="0" fontId="35" fillId="15" borderId="29" xfId="0" applyFont="1" applyFill="1" applyBorder="1" applyAlignment="1">
      <alignment horizontal="left" vertical="center" wrapText="1"/>
    </xf>
    <xf numFmtId="0" fontId="35" fillId="15" borderId="34" xfId="0" applyFont="1" applyFill="1" applyBorder="1" applyAlignment="1">
      <alignment horizontal="left" vertical="center" wrapText="1"/>
    </xf>
    <xf numFmtId="0" fontId="35" fillId="2" borderId="32" xfId="0" applyFont="1" applyFill="1" applyBorder="1" applyAlignment="1">
      <alignment horizontal="left" vertical="center" wrapText="1"/>
    </xf>
    <xf numFmtId="0" fontId="35" fillId="2" borderId="32" xfId="0" applyFont="1" applyFill="1" applyBorder="1" applyAlignment="1">
      <alignment horizontal="justify" vertical="center" wrapText="1"/>
    </xf>
    <xf numFmtId="0" fontId="35" fillId="15" borderId="34" xfId="0" applyFont="1" applyFill="1" applyBorder="1" applyAlignment="1">
      <alignment horizontal="center" vertical="center" wrapText="1"/>
    </xf>
    <xf numFmtId="0" fontId="35" fillId="15" borderId="33" xfId="0" applyFont="1" applyFill="1" applyBorder="1" applyAlignment="1">
      <alignment horizontal="left" vertical="center" wrapText="1"/>
    </xf>
    <xf numFmtId="0" fontId="35" fillId="0" borderId="32" xfId="0" applyFont="1" applyBorder="1" applyAlignment="1">
      <alignment horizontal="center" vertical="center" wrapText="1"/>
    </xf>
    <xf numFmtId="0" fontId="35" fillId="15" borderId="32" xfId="0" quotePrefix="1" applyFont="1" applyFill="1" applyBorder="1" applyAlignment="1">
      <alignment horizontal="left" vertical="center" wrapText="1"/>
    </xf>
    <xf numFmtId="0" fontId="38" fillId="16" borderId="32" xfId="0" applyFont="1" applyFill="1" applyBorder="1" applyAlignment="1">
      <alignment horizontal="center" vertical="center" wrapText="1"/>
    </xf>
    <xf numFmtId="0" fontId="37" fillId="16" borderId="3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9" fillId="0" borderId="3" xfId="0" applyFont="1" applyBorder="1" applyAlignment="1">
      <alignment horizontal="center" vertical="center" wrapText="1"/>
    </xf>
    <xf numFmtId="0" fontId="4" fillId="0" borderId="31" xfId="0" applyFont="1" applyBorder="1" applyAlignment="1">
      <alignment horizontal="center" vertical="center" wrapText="1"/>
    </xf>
    <xf numFmtId="0" fontId="4" fillId="2" borderId="31" xfId="0" applyFont="1" applyFill="1" applyBorder="1" applyAlignment="1">
      <alignment horizontal="center" vertical="center" wrapText="1"/>
    </xf>
    <xf numFmtId="14" fontId="4" fillId="0" borderId="31" xfId="0" applyNumberFormat="1" applyFont="1" applyBorder="1" applyAlignment="1">
      <alignment horizontal="center" vertical="center" wrapText="1"/>
    </xf>
    <xf numFmtId="14" fontId="4" fillId="0" borderId="31" xfId="0" quotePrefix="1" applyNumberFormat="1" applyFont="1" applyBorder="1" applyAlignment="1">
      <alignment horizontal="center" vertical="center" wrapText="1"/>
    </xf>
    <xf numFmtId="14" fontId="4" fillId="0" borderId="31" xfId="0" applyNumberFormat="1" applyFont="1" applyBorder="1" applyAlignment="1">
      <alignment horizontal="center" vertical="center"/>
    </xf>
    <xf numFmtId="0" fontId="4" fillId="0" borderId="31" xfId="0" applyFont="1" applyBorder="1" applyAlignment="1">
      <alignment horizontal="center" vertical="center"/>
    </xf>
    <xf numFmtId="169" fontId="4" fillId="0" borderId="31" xfId="0" applyNumberFormat="1" applyFont="1" applyBorder="1" applyAlignment="1">
      <alignment horizontal="center" vertical="center" wrapText="1"/>
    </xf>
    <xf numFmtId="0" fontId="4" fillId="2" borderId="31" xfId="0" applyFont="1" applyFill="1" applyBorder="1" applyAlignment="1">
      <alignment horizontal="center" vertical="center"/>
    </xf>
    <xf numFmtId="9" fontId="4" fillId="2" borderId="31" xfId="0" applyNumberFormat="1" applyFont="1" applyFill="1" applyBorder="1" applyAlignment="1">
      <alignment horizontal="center" vertical="center" wrapText="1"/>
    </xf>
    <xf numFmtId="0" fontId="4" fillId="13" borderId="31" xfId="0" applyFont="1" applyFill="1" applyBorder="1" applyAlignment="1">
      <alignment horizontal="center" vertical="center" wrapText="1"/>
    </xf>
    <xf numFmtId="6" fontId="4" fillId="0" borderId="31" xfId="0" applyNumberFormat="1" applyFont="1" applyBorder="1" applyAlignment="1">
      <alignment horizontal="center" vertical="center" wrapText="1"/>
    </xf>
    <xf numFmtId="0" fontId="4" fillId="0" borderId="31" xfId="0" quotePrefix="1" applyFont="1" applyBorder="1" applyAlignment="1">
      <alignment horizontal="center" vertical="center" wrapText="1"/>
    </xf>
    <xf numFmtId="0" fontId="4" fillId="14" borderId="31" xfId="0" applyFont="1" applyFill="1" applyBorder="1" applyAlignment="1">
      <alignment horizontal="center" vertical="center" wrapText="1"/>
    </xf>
    <xf numFmtId="0" fontId="9" fillId="5" borderId="31" xfId="0" applyFont="1" applyFill="1" applyBorder="1" applyAlignment="1">
      <alignment horizontal="center" vertical="center" wrapText="1"/>
    </xf>
    <xf numFmtId="167" fontId="9" fillId="5" borderId="31" xfId="6" applyNumberFormat="1" applyFont="1" applyFill="1" applyBorder="1" applyAlignment="1">
      <alignment horizontal="center" vertical="center" wrapText="1"/>
    </xf>
    <xf numFmtId="165" fontId="9" fillId="5" borderId="31" xfId="6" applyFont="1" applyFill="1" applyBorder="1" applyAlignment="1">
      <alignment horizontal="center" vertical="center" wrapText="1"/>
    </xf>
    <xf numFmtId="0" fontId="5" fillId="2"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2" borderId="0" xfId="0" applyFont="1" applyFill="1" applyAlignment="1">
      <alignment horizontal="center" vertical="center"/>
    </xf>
    <xf numFmtId="0" fontId="4" fillId="2" borderId="2" xfId="0" applyFont="1" applyFill="1" applyBorder="1" applyAlignment="1">
      <alignment horizontal="center" vertical="center"/>
    </xf>
    <xf numFmtId="165" fontId="4" fillId="2" borderId="2" xfId="6" applyFont="1" applyFill="1" applyBorder="1" applyAlignment="1">
      <alignment horizontal="center" vertical="center"/>
    </xf>
    <xf numFmtId="14" fontId="40" fillId="0" borderId="36" xfId="0" applyNumberFormat="1" applyFont="1" applyBorder="1" applyAlignment="1">
      <alignment horizontal="center" vertical="center" wrapText="1"/>
    </xf>
    <xf numFmtId="0" fontId="40" fillId="0" borderId="36" xfId="0" applyFont="1" applyBorder="1" applyAlignment="1">
      <alignment horizontal="center" vertical="center" wrapText="1"/>
    </xf>
    <xf numFmtId="0" fontId="40" fillId="0" borderId="36" xfId="0" applyFont="1" applyBorder="1" applyAlignment="1">
      <alignment horizontal="center" vertical="center"/>
    </xf>
    <xf numFmtId="0" fontId="29" fillId="5" borderId="26"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9" fillId="5" borderId="28" xfId="0" applyFont="1" applyFill="1" applyBorder="1" applyAlignment="1">
      <alignment horizontal="center" vertical="center" wrapText="1"/>
    </xf>
    <xf numFmtId="14" fontId="13" fillId="0" borderId="36" xfId="0" applyNumberFormat="1" applyFont="1" applyBorder="1" applyAlignment="1">
      <alignment horizontal="center" vertical="center" wrapText="1"/>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40" fillId="0" borderId="36" xfId="0" applyFont="1" applyBorder="1" applyAlignment="1">
      <alignment horizontal="justify" vertical="center" wrapText="1"/>
    </xf>
    <xf numFmtId="0" fontId="18" fillId="0" borderId="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Alignment="1">
      <alignment horizontal="center" vertical="center" wrapText="1"/>
    </xf>
    <xf numFmtId="0" fontId="18" fillId="0" borderId="1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8" fillId="0" borderId="0" xfId="0" applyFont="1" applyAlignment="1">
      <alignment horizontal="center" vertical="center" wrapText="1"/>
    </xf>
    <xf numFmtId="0" fontId="8" fillId="11" borderId="8" xfId="0" applyFont="1" applyFill="1" applyBorder="1" applyAlignment="1">
      <alignment horizontal="center" vertical="center" wrapText="1"/>
    </xf>
    <xf numFmtId="0" fontId="8" fillId="11" borderId="0" xfId="0" applyFont="1" applyFill="1" applyAlignment="1">
      <alignment horizontal="center" vertical="center" wrapText="1"/>
    </xf>
    <xf numFmtId="0" fontId="6" fillId="0" borderId="0" xfId="0" applyFont="1" applyAlignment="1">
      <alignment horizontal="center" vertical="center" wrapText="1"/>
    </xf>
    <xf numFmtId="0" fontId="24" fillId="11" borderId="3" xfId="0" applyFont="1" applyFill="1" applyBorder="1" applyAlignment="1">
      <alignment horizontal="center" vertical="center" wrapText="1"/>
    </xf>
    <xf numFmtId="0" fontId="25" fillId="12" borderId="3"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1" fontId="45" fillId="0" borderId="4" xfId="3" applyNumberFormat="1" applyFont="1" applyFill="1" applyBorder="1" applyAlignment="1">
      <alignment horizontal="center" vertical="center" wrapText="1"/>
    </xf>
    <xf numFmtId="1" fontId="45" fillId="0" borderId="6" xfId="3" applyNumberFormat="1" applyFont="1" applyFill="1" applyBorder="1" applyAlignment="1">
      <alignment horizontal="center" vertical="center" wrapText="1"/>
    </xf>
    <xf numFmtId="1" fontId="45" fillId="0" borderId="5" xfId="3" applyNumberFormat="1" applyFont="1" applyFill="1" applyBorder="1" applyAlignment="1">
      <alignment horizontal="center" vertical="center" wrapText="1"/>
    </xf>
    <xf numFmtId="1" fontId="13" fillId="2" borderId="4" xfId="3" applyNumberFormat="1" applyFont="1" applyFill="1" applyBorder="1" applyAlignment="1">
      <alignment horizontal="center" vertical="center" wrapText="1"/>
    </xf>
    <xf numFmtId="1" fontId="13" fillId="2" borderId="6" xfId="3" applyNumberFormat="1" applyFont="1" applyFill="1" applyBorder="1" applyAlignment="1">
      <alignment horizontal="center" vertical="center" wrapText="1"/>
    </xf>
    <xf numFmtId="1" fontId="13" fillId="2" borderId="5" xfId="3" applyNumberFormat="1" applyFont="1" applyFill="1" applyBorder="1" applyAlignment="1">
      <alignment horizontal="center" vertical="center" wrapText="1"/>
    </xf>
    <xf numFmtId="9" fontId="13" fillId="0" borderId="4" xfId="3" applyFont="1" applyFill="1" applyBorder="1" applyAlignment="1">
      <alignment horizontal="center" vertical="center" wrapText="1"/>
    </xf>
    <xf numFmtId="9" fontId="13" fillId="0" borderId="6" xfId="3" applyFont="1" applyFill="1" applyBorder="1" applyAlignment="1">
      <alignment horizontal="center" vertical="center" wrapText="1"/>
    </xf>
    <xf numFmtId="9" fontId="13" fillId="0" borderId="5" xfId="3" applyFont="1" applyFill="1" applyBorder="1" applyAlignment="1">
      <alignment horizontal="center" vertical="center" wrapText="1"/>
    </xf>
    <xf numFmtId="9" fontId="13" fillId="0" borderId="4" xfId="3" applyFont="1" applyFill="1" applyBorder="1" applyAlignment="1">
      <alignment horizontal="justify" vertical="center" wrapText="1"/>
    </xf>
    <xf numFmtId="9" fontId="13" fillId="0" borderId="6" xfId="3" applyFont="1" applyFill="1" applyBorder="1" applyAlignment="1">
      <alignment horizontal="justify" vertical="center" wrapText="1"/>
    </xf>
    <xf numFmtId="9" fontId="13" fillId="0" borderId="5" xfId="3" applyFont="1" applyFill="1" applyBorder="1" applyAlignment="1">
      <alignment horizontal="justify" vertical="center" wrapText="1"/>
    </xf>
    <xf numFmtId="1" fontId="13" fillId="0" borderId="4" xfId="1" applyNumberFormat="1" applyFont="1" applyFill="1" applyBorder="1" applyAlignment="1">
      <alignment horizontal="center" vertical="center" wrapText="1"/>
    </xf>
    <xf numFmtId="1" fontId="13" fillId="0" borderId="5" xfId="1" applyNumberFormat="1" applyFont="1" applyFill="1" applyBorder="1" applyAlignment="1">
      <alignment horizontal="center" vertical="center" wrapText="1"/>
    </xf>
    <xf numFmtId="1" fontId="13" fillId="2" borderId="4" xfId="0" applyNumberFormat="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1" fontId="13" fillId="0" borderId="4"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9" fontId="13" fillId="2" borderId="4" xfId="3" applyFont="1" applyFill="1" applyBorder="1" applyAlignment="1">
      <alignment horizontal="center" vertical="center" wrapText="1"/>
    </xf>
    <xf numFmtId="9" fontId="13" fillId="2" borderId="5" xfId="3" applyFont="1" applyFill="1" applyBorder="1" applyAlignment="1">
      <alignment horizontal="center" vertical="center" wrapText="1"/>
    </xf>
    <xf numFmtId="9" fontId="13" fillId="2" borderId="4" xfId="3" applyFont="1" applyFill="1" applyBorder="1" applyAlignment="1">
      <alignment horizontal="justify" vertical="center" wrapText="1"/>
    </xf>
    <xf numFmtId="9" fontId="13" fillId="2" borderId="6" xfId="3" applyFont="1" applyFill="1" applyBorder="1" applyAlignment="1">
      <alignment horizontal="justify" vertical="center" wrapText="1"/>
    </xf>
    <xf numFmtId="9" fontId="13" fillId="2" borderId="5" xfId="3" applyFont="1" applyFill="1" applyBorder="1" applyAlignment="1">
      <alignment horizontal="justify" vertical="center" wrapText="1"/>
    </xf>
    <xf numFmtId="0" fontId="44" fillId="0" borderId="4" xfId="0" applyFont="1" applyBorder="1" applyAlignment="1">
      <alignment horizontal="justify" vertical="center" wrapText="1"/>
    </xf>
    <xf numFmtId="0" fontId="44" fillId="0" borderId="6" xfId="0" applyFont="1" applyBorder="1" applyAlignment="1">
      <alignment horizontal="justify" vertical="center" wrapText="1"/>
    </xf>
    <xf numFmtId="0" fontId="44" fillId="0" borderId="5" xfId="0" applyFont="1" applyBorder="1" applyAlignment="1">
      <alignment horizontal="justify" vertical="center" wrapText="1"/>
    </xf>
    <xf numFmtId="1" fontId="13" fillId="0" borderId="4" xfId="3" applyNumberFormat="1" applyFont="1" applyFill="1" applyBorder="1" applyAlignment="1">
      <alignment horizontal="center" vertical="center" wrapText="1"/>
    </xf>
    <xf numFmtId="1" fontId="13" fillId="0" borderId="6" xfId="3" applyNumberFormat="1" applyFont="1" applyFill="1" applyBorder="1" applyAlignment="1">
      <alignment horizontal="center" vertical="center" wrapText="1"/>
    </xf>
    <xf numFmtId="1" fontId="13" fillId="0" borderId="5" xfId="3" applyNumberFormat="1" applyFont="1" applyFill="1" applyBorder="1" applyAlignment="1">
      <alignment horizontal="center" vertical="center" wrapText="1"/>
    </xf>
    <xf numFmtId="1" fontId="13" fillId="0" borderId="6" xfId="1" applyNumberFormat="1" applyFont="1" applyFill="1" applyBorder="1" applyAlignment="1">
      <alignment horizontal="center" vertical="center" wrapText="1"/>
    </xf>
    <xf numFmtId="1" fontId="13" fillId="0" borderId="6" xfId="0" applyNumberFormat="1" applyFont="1" applyBorder="1" applyAlignment="1">
      <alignment horizontal="center" vertical="center" wrapText="1"/>
    </xf>
    <xf numFmtId="0" fontId="44" fillId="2" borderId="4" xfId="0" applyFont="1" applyFill="1" applyBorder="1" applyAlignment="1">
      <alignment horizontal="justify" vertical="center" wrapText="1"/>
    </xf>
    <xf numFmtId="0" fontId="44" fillId="2" borderId="6" xfId="0" applyFont="1" applyFill="1" applyBorder="1" applyAlignment="1">
      <alignment horizontal="justify" vertical="center" wrapText="1"/>
    </xf>
    <xf numFmtId="0" fontId="44" fillId="2" borderId="5" xfId="0" applyFont="1" applyFill="1" applyBorder="1" applyAlignment="1">
      <alignment horizontal="justify" vertical="center" wrapText="1"/>
    </xf>
    <xf numFmtId="10" fontId="13" fillId="2" borderId="4" xfId="3" applyNumberFormat="1" applyFont="1" applyFill="1" applyBorder="1" applyAlignment="1">
      <alignment horizontal="center" vertical="center" wrapText="1"/>
    </xf>
    <xf numFmtId="10" fontId="13" fillId="2" borderId="5" xfId="3" applyNumberFormat="1" applyFont="1" applyFill="1" applyBorder="1" applyAlignment="1">
      <alignment horizontal="center" vertical="center" wrapText="1"/>
    </xf>
    <xf numFmtId="9" fontId="45" fillId="0" borderId="4" xfId="3" applyFont="1" applyFill="1" applyBorder="1" applyAlignment="1">
      <alignment horizontal="center" vertical="center" wrapText="1"/>
    </xf>
    <xf numFmtId="9" fontId="45" fillId="0" borderId="5" xfId="3" applyFont="1" applyFill="1" applyBorder="1" applyAlignment="1">
      <alignment horizontal="center" vertical="center" wrapText="1"/>
    </xf>
    <xf numFmtId="9" fontId="13" fillId="0" borderId="4" xfId="1" applyNumberFormat="1" applyFont="1" applyFill="1" applyBorder="1" applyAlignment="1">
      <alignment horizontal="center" vertical="center" wrapText="1"/>
    </xf>
    <xf numFmtId="9" fontId="13" fillId="0" borderId="5" xfId="1" applyNumberFormat="1" applyFont="1" applyFill="1" applyBorder="1" applyAlignment="1">
      <alignment horizontal="center" vertical="center" wrapText="1"/>
    </xf>
    <xf numFmtId="1" fontId="13" fillId="2" borderId="4" xfId="1" applyNumberFormat="1" applyFont="1" applyFill="1" applyBorder="1" applyAlignment="1">
      <alignment horizontal="center" vertical="center" wrapText="1"/>
    </xf>
    <xf numFmtId="1" fontId="13" fillId="2" borderId="6" xfId="1" applyNumberFormat="1" applyFont="1" applyFill="1" applyBorder="1" applyAlignment="1">
      <alignment horizontal="center" vertical="center" wrapText="1"/>
    </xf>
    <xf numFmtId="1" fontId="13" fillId="2" borderId="5" xfId="1"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5" xfId="0" applyFont="1" applyFill="1" applyBorder="1" applyAlignment="1">
      <alignment horizontal="center" vertical="center" wrapText="1"/>
    </xf>
    <xf numFmtId="1" fontId="23" fillId="0" borderId="4" xfId="1" applyNumberFormat="1" applyFont="1" applyFill="1" applyBorder="1" applyAlignment="1">
      <alignment horizontal="center" wrapText="1"/>
    </xf>
    <xf numFmtId="1" fontId="23" fillId="0" borderId="6" xfId="1" applyNumberFormat="1" applyFont="1" applyFill="1" applyBorder="1" applyAlignment="1">
      <alignment horizontal="center" wrapText="1"/>
    </xf>
    <xf numFmtId="1" fontId="23" fillId="0" borderId="5" xfId="1" applyNumberFormat="1" applyFont="1" applyFill="1" applyBorder="1" applyAlignment="1">
      <alignment horizontal="center" wrapText="1"/>
    </xf>
    <xf numFmtId="9" fontId="45" fillId="0" borderId="6" xfId="3" applyFont="1" applyFill="1" applyBorder="1" applyAlignment="1">
      <alignment horizontal="center" vertical="center" wrapText="1"/>
    </xf>
    <xf numFmtId="9" fontId="13" fillId="2" borderId="6" xfId="3" applyFont="1" applyFill="1" applyBorder="1" applyAlignment="1">
      <alignment horizontal="center" vertical="center" wrapText="1"/>
    </xf>
    <xf numFmtId="0" fontId="13" fillId="0" borderId="3" xfId="0" applyFont="1" applyBorder="1" applyAlignment="1">
      <alignment horizontal="center" vertical="center" wrapText="1"/>
    </xf>
    <xf numFmtId="172" fontId="23" fillId="0" borderId="4" xfId="1" applyNumberFormat="1" applyFont="1" applyFill="1" applyBorder="1" applyAlignment="1">
      <alignment horizontal="center" wrapText="1"/>
    </xf>
    <xf numFmtId="172" fontId="23" fillId="0" borderId="6" xfId="1" applyNumberFormat="1" applyFont="1" applyFill="1" applyBorder="1" applyAlignment="1">
      <alignment horizontal="center" wrapText="1"/>
    </xf>
    <xf numFmtId="172" fontId="23" fillId="0" borderId="5" xfId="1" applyNumberFormat="1" applyFont="1" applyFill="1" applyBorder="1" applyAlignment="1">
      <alignment horizontal="center" wrapText="1"/>
    </xf>
    <xf numFmtId="9" fontId="13" fillId="0" borderId="4" xfId="0" applyNumberFormat="1" applyFont="1" applyBorder="1" applyAlignment="1">
      <alignment horizontal="center" vertical="center" wrapText="1"/>
    </xf>
    <xf numFmtId="9" fontId="13" fillId="0" borderId="6" xfId="0" applyNumberFormat="1" applyFont="1" applyBorder="1" applyAlignment="1">
      <alignment horizontal="center" vertical="center" wrapText="1"/>
    </xf>
    <xf numFmtId="9" fontId="13" fillId="0" borderId="5"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17" fillId="2" borderId="0" xfId="0" applyFont="1" applyFill="1" applyAlignment="1">
      <alignment horizontal="left" vertical="center" wrapText="1"/>
    </xf>
    <xf numFmtId="0" fontId="17" fillId="2" borderId="0" xfId="0" applyFont="1" applyFill="1" applyAlignment="1">
      <alignment horizontal="left" vertical="top" wrapText="1"/>
    </xf>
    <xf numFmtId="0" fontId="23" fillId="2" borderId="0" xfId="0" applyFont="1" applyFill="1" applyAlignment="1">
      <alignment horizontal="left" vertical="top" wrapText="1"/>
    </xf>
    <xf numFmtId="0" fontId="44" fillId="2" borderId="7" xfId="0" applyFont="1" applyFill="1" applyBorder="1" applyAlignment="1">
      <alignment horizontal="justify" vertical="center" wrapText="1"/>
    </xf>
    <xf numFmtId="9" fontId="10" fillId="2" borderId="4" xfId="0" applyNumberFormat="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4" fillId="0" borderId="0" xfId="0" applyFont="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2" fontId="10" fillId="2" borderId="4" xfId="0" applyNumberFormat="1" applyFont="1" applyFill="1" applyBorder="1" applyAlignment="1">
      <alignment horizontal="center" vertical="center" wrapText="1"/>
    </xf>
    <xf numFmtId="2" fontId="10" fillId="2" borderId="6" xfId="0" applyNumberFormat="1"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wrapText="1"/>
    </xf>
    <xf numFmtId="1" fontId="10" fillId="2" borderId="6" xfId="0" applyNumberFormat="1"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9" fontId="10" fillId="2" borderId="4" xfId="3" applyFont="1" applyFill="1" applyBorder="1" applyAlignment="1">
      <alignment horizontal="center" vertical="center" wrapText="1"/>
    </xf>
    <xf numFmtId="9" fontId="10" fillId="2" borderId="6" xfId="3" applyFont="1" applyFill="1" applyBorder="1" applyAlignment="1">
      <alignment horizontal="center" vertical="center" wrapText="1"/>
    </xf>
    <xf numFmtId="9" fontId="10" fillId="2" borderId="5" xfId="3" applyFont="1" applyFill="1" applyBorder="1" applyAlignment="1">
      <alignment horizontal="center" vertical="center" wrapText="1"/>
    </xf>
    <xf numFmtId="1" fontId="10" fillId="2" borderId="4" xfId="3" applyNumberFormat="1" applyFont="1" applyFill="1" applyBorder="1" applyAlignment="1">
      <alignment horizontal="center" vertical="center" wrapText="1"/>
    </xf>
    <xf numFmtId="1" fontId="10" fillId="2" borderId="6" xfId="3" applyNumberFormat="1" applyFont="1" applyFill="1" applyBorder="1" applyAlignment="1">
      <alignment horizontal="center" vertical="center" wrapText="1"/>
    </xf>
    <xf numFmtId="1" fontId="10" fillId="2" borderId="5" xfId="3" applyNumberFormat="1" applyFont="1" applyFill="1" applyBorder="1" applyAlignment="1">
      <alignment horizontal="center" vertical="center" wrapText="1"/>
    </xf>
    <xf numFmtId="9" fontId="11" fillId="2" borderId="4" xfId="3" applyFont="1" applyFill="1" applyBorder="1" applyAlignment="1">
      <alignment horizontal="center" vertical="center" wrapText="1"/>
    </xf>
    <xf numFmtId="9" fontId="11" fillId="2" borderId="6" xfId="3" applyFont="1" applyFill="1" applyBorder="1" applyAlignment="1">
      <alignment horizontal="center" vertical="center" wrapText="1"/>
    </xf>
    <xf numFmtId="9" fontId="11" fillId="2" borderId="5" xfId="3" applyFont="1" applyFill="1" applyBorder="1" applyAlignment="1">
      <alignment horizontal="center" vertical="center" wrapText="1"/>
    </xf>
    <xf numFmtId="9" fontId="4" fillId="19" borderId="4" xfId="3" applyFont="1" applyFill="1" applyBorder="1" applyAlignment="1">
      <alignment horizontal="center" vertical="center" wrapText="1"/>
    </xf>
    <xf numFmtId="9" fontId="4" fillId="19" borderId="6" xfId="3" applyFont="1" applyFill="1" applyBorder="1" applyAlignment="1">
      <alignment horizontal="center" vertical="center" wrapText="1"/>
    </xf>
    <xf numFmtId="9" fontId="4" fillId="19" borderId="5" xfId="3" applyFont="1" applyFill="1" applyBorder="1" applyAlignment="1">
      <alignment horizontal="center" vertical="center" wrapText="1"/>
    </xf>
    <xf numFmtId="9" fontId="4" fillId="2" borderId="4" xfId="3" applyFont="1" applyFill="1" applyBorder="1" applyAlignment="1">
      <alignment horizontal="center" vertical="center" wrapText="1"/>
    </xf>
    <xf numFmtId="9" fontId="4" fillId="2" borderId="6" xfId="3" applyFont="1" applyFill="1" applyBorder="1" applyAlignment="1">
      <alignment horizontal="center" vertical="center" wrapText="1"/>
    </xf>
    <xf numFmtId="9" fontId="4" fillId="2" borderId="5" xfId="3"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73" fontId="10" fillId="2" borderId="4" xfId="0" applyNumberFormat="1" applyFont="1" applyFill="1" applyBorder="1" applyAlignment="1">
      <alignment horizontal="center" vertical="center" wrapText="1"/>
    </xf>
    <xf numFmtId="173" fontId="10" fillId="2" borderId="6" xfId="0" applyNumberFormat="1" applyFont="1" applyFill="1" applyBorder="1" applyAlignment="1">
      <alignment horizontal="center" vertical="center" wrapText="1"/>
    </xf>
    <xf numFmtId="173" fontId="10" fillId="2" borderId="5"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6"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9" fontId="4" fillId="2" borderId="4" xfId="0" applyNumberFormat="1" applyFont="1" applyFill="1" applyBorder="1" applyAlignment="1">
      <alignment horizontal="center" vertical="center" wrapText="1"/>
    </xf>
    <xf numFmtId="9" fontId="4" fillId="2" borderId="6" xfId="0" applyNumberFormat="1" applyFont="1" applyFill="1" applyBorder="1" applyAlignment="1">
      <alignment horizontal="center" vertical="center" wrapText="1"/>
    </xf>
    <xf numFmtId="9" fontId="4" fillId="2" borderId="5" xfId="0" applyNumberFormat="1" applyFont="1" applyFill="1" applyBorder="1" applyAlignment="1">
      <alignment horizontal="center" vertical="center" wrapText="1"/>
    </xf>
    <xf numFmtId="9" fontId="10" fillId="2" borderId="3" xfId="0" applyNumberFormat="1" applyFont="1" applyFill="1" applyBorder="1" applyAlignment="1">
      <alignment horizontal="center" vertical="center" wrapText="1"/>
    </xf>
    <xf numFmtId="0" fontId="11" fillId="18" borderId="4" xfId="0" applyFont="1" applyFill="1" applyBorder="1" applyAlignment="1">
      <alignment horizontal="center" vertical="center" wrapText="1"/>
    </xf>
    <xf numFmtId="0" fontId="11" fillId="18" borderId="5" xfId="0" applyFont="1" applyFill="1" applyBorder="1" applyAlignment="1">
      <alignment horizontal="center" vertical="center" wrapText="1"/>
    </xf>
    <xf numFmtId="0" fontId="11" fillId="18"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33" fillId="0" borderId="30" xfId="0" applyFont="1" applyBorder="1" applyAlignment="1">
      <alignment horizontal="center" vertical="center"/>
    </xf>
    <xf numFmtId="0" fontId="33" fillId="0" borderId="0" xfId="0" applyFont="1" applyAlignment="1">
      <alignment horizontal="center" vertical="center"/>
    </xf>
    <xf numFmtId="9" fontId="4" fillId="2" borderId="3" xfId="3" applyFont="1" applyFill="1" applyBorder="1" applyAlignment="1">
      <alignment horizontal="center" vertical="center" wrapText="1"/>
    </xf>
    <xf numFmtId="9" fontId="10" fillId="2" borderId="4" xfId="3" applyFont="1" applyFill="1" applyBorder="1" applyAlignment="1">
      <alignment horizontal="center" vertical="center"/>
    </xf>
    <xf numFmtId="9" fontId="10" fillId="2" borderId="5" xfId="3" applyFont="1" applyFill="1" applyBorder="1" applyAlignment="1">
      <alignment horizontal="center" vertical="center"/>
    </xf>
    <xf numFmtId="9" fontId="10" fillId="2" borderId="3" xfId="3" applyFont="1" applyFill="1" applyBorder="1" applyAlignment="1">
      <alignment horizontal="center" vertical="center" wrapText="1"/>
    </xf>
    <xf numFmtId="9" fontId="10" fillId="2" borderId="10" xfId="3" applyFont="1" applyFill="1" applyBorder="1" applyAlignment="1">
      <alignment horizontal="center" vertical="center" wrapText="1"/>
    </xf>
    <xf numFmtId="9" fontId="10" fillId="2" borderId="11" xfId="3" applyFont="1" applyFill="1" applyBorder="1" applyAlignment="1">
      <alignment horizontal="center" vertical="center" wrapText="1"/>
    </xf>
    <xf numFmtId="177" fontId="10" fillId="2" borderId="3" xfId="3" applyNumberFormat="1" applyFont="1" applyFill="1" applyBorder="1" applyAlignment="1">
      <alignment horizontal="center" vertical="center" wrapText="1"/>
    </xf>
    <xf numFmtId="177" fontId="10" fillId="2" borderId="4" xfId="3" applyNumberFormat="1" applyFont="1" applyFill="1" applyBorder="1" applyAlignment="1">
      <alignment horizontal="center" vertical="center"/>
    </xf>
    <xf numFmtId="177" fontId="10" fillId="2" borderId="5" xfId="3" applyNumberFormat="1" applyFont="1" applyFill="1" applyBorder="1" applyAlignment="1">
      <alignment horizontal="center" vertical="center"/>
    </xf>
    <xf numFmtId="10" fontId="10" fillId="2" borderId="3" xfId="3" applyNumberFormat="1" applyFont="1" applyFill="1" applyBorder="1" applyAlignment="1">
      <alignment horizontal="center" vertical="center" wrapText="1"/>
    </xf>
    <xf numFmtId="0" fontId="6" fillId="13"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1" fontId="10" fillId="2" borderId="3" xfId="3" applyNumberFormat="1" applyFont="1" applyFill="1" applyBorder="1" applyAlignment="1">
      <alignment horizontal="center" vertical="center" wrapText="1"/>
    </xf>
    <xf numFmtId="0" fontId="10" fillId="2" borderId="6" xfId="0" quotePrefix="1" applyFont="1" applyFill="1" applyBorder="1" applyAlignment="1">
      <alignment horizontal="center" vertical="center" wrapText="1"/>
    </xf>
    <xf numFmtId="9" fontId="10" fillId="2" borderId="4" xfId="0" applyNumberFormat="1" applyFont="1" applyFill="1" applyBorder="1" applyAlignment="1">
      <alignment horizontal="center" vertical="center"/>
    </xf>
    <xf numFmtId="0" fontId="10" fillId="2" borderId="5" xfId="0" applyFont="1" applyFill="1" applyBorder="1" applyAlignment="1">
      <alignment horizontal="center" vertical="center"/>
    </xf>
    <xf numFmtId="9" fontId="11" fillId="2" borderId="3" xfId="3" applyFont="1" applyFill="1" applyBorder="1" applyAlignment="1">
      <alignment horizontal="center" vertical="center" wrapText="1"/>
    </xf>
    <xf numFmtId="10" fontId="10" fillId="2" borderId="4" xfId="3" applyNumberFormat="1" applyFont="1" applyFill="1" applyBorder="1" applyAlignment="1">
      <alignment horizontal="center" vertical="center" wrapText="1"/>
    </xf>
    <xf numFmtId="10" fontId="10" fillId="2" borderId="6" xfId="3" applyNumberFormat="1" applyFont="1" applyFill="1" applyBorder="1" applyAlignment="1">
      <alignment horizontal="center" vertical="center" wrapText="1"/>
    </xf>
    <xf numFmtId="10" fontId="10" fillId="2" borderId="5" xfId="3" applyNumberFormat="1" applyFont="1" applyFill="1" applyBorder="1" applyAlignment="1">
      <alignment horizontal="center" vertical="center" wrapText="1"/>
    </xf>
    <xf numFmtId="0" fontId="4" fillId="2" borderId="6" xfId="0" applyFont="1" applyFill="1" applyBorder="1" applyAlignment="1">
      <alignment horizontal="center" vertical="center"/>
    </xf>
    <xf numFmtId="9" fontId="10" fillId="2" borderId="3" xfId="0" applyNumberFormat="1" applyFont="1" applyFill="1" applyBorder="1" applyAlignment="1">
      <alignment horizontal="center" vertical="center"/>
    </xf>
    <xf numFmtId="0" fontId="10" fillId="2" borderId="3" xfId="0" applyFont="1" applyFill="1" applyBorder="1" applyAlignment="1">
      <alignment horizontal="center" vertical="center"/>
    </xf>
    <xf numFmtId="9" fontId="10" fillId="2" borderId="3" xfId="3" applyFont="1" applyFill="1" applyBorder="1" applyAlignment="1">
      <alignment horizontal="center" vertical="center"/>
    </xf>
    <xf numFmtId="9" fontId="10" fillId="2" borderId="6"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9" fontId="11" fillId="2" borderId="6" xfId="0" applyNumberFormat="1" applyFont="1" applyFill="1" applyBorder="1" applyAlignment="1">
      <alignment horizontal="center" vertical="center" wrapText="1"/>
    </xf>
    <xf numFmtId="9" fontId="11" fillId="2" borderId="5" xfId="0" applyNumberFormat="1" applyFont="1" applyFill="1" applyBorder="1" applyAlignment="1">
      <alignment horizontal="center" vertical="center" wrapText="1"/>
    </xf>
    <xf numFmtId="0" fontId="10" fillId="2" borderId="4" xfId="0" quotePrefix="1" applyFont="1" applyFill="1" applyBorder="1" applyAlignment="1">
      <alignment horizontal="center" vertical="center" wrapText="1"/>
    </xf>
    <xf numFmtId="0" fontId="10" fillId="2" borderId="5" xfId="0" quotePrefix="1"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0" fillId="2" borderId="5" xfId="1"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3" fontId="11" fillId="2" borderId="4" xfId="0" applyNumberFormat="1"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6" fillId="10" borderId="3" xfId="0" applyFont="1" applyFill="1" applyBorder="1" applyAlignment="1">
      <alignment horizontal="center" vertical="center" wrapText="1"/>
    </xf>
    <xf numFmtId="9" fontId="11" fillId="2" borderId="3" xfId="0" applyNumberFormat="1" applyFont="1" applyFill="1" applyBorder="1" applyAlignment="1">
      <alignment horizontal="center" vertical="center" wrapText="1"/>
    </xf>
    <xf numFmtId="9" fontId="6" fillId="10" borderId="3" xfId="3"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3" borderId="3" xfId="0" applyFont="1" applyFill="1" applyBorder="1" applyAlignment="1">
      <alignment horizontal="center" vertical="center"/>
    </xf>
    <xf numFmtId="0" fontId="7" fillId="4" borderId="3" xfId="0" applyFont="1" applyFill="1" applyBorder="1" applyAlignment="1">
      <alignment horizontal="center" vertical="center"/>
    </xf>
    <xf numFmtId="1" fontId="10" fillId="2" borderId="3" xfId="0" applyNumberFormat="1" applyFont="1" applyFill="1" applyBorder="1" applyAlignment="1">
      <alignment horizontal="center" vertical="center" wrapText="1"/>
    </xf>
    <xf numFmtId="10" fontId="10" fillId="2" borderId="4" xfId="0" applyNumberFormat="1" applyFont="1" applyFill="1" applyBorder="1" applyAlignment="1">
      <alignment horizontal="center" vertical="center" wrapText="1"/>
    </xf>
    <xf numFmtId="10" fontId="10" fillId="2" borderId="6" xfId="0" applyNumberFormat="1" applyFont="1" applyFill="1" applyBorder="1" applyAlignment="1">
      <alignment horizontal="center" vertical="center" wrapText="1"/>
    </xf>
    <xf numFmtId="10" fontId="10" fillId="2" borderId="5" xfId="0" applyNumberFormat="1" applyFont="1" applyFill="1" applyBorder="1" applyAlignment="1">
      <alignment horizontal="center" vertical="center" wrapText="1"/>
    </xf>
    <xf numFmtId="9" fontId="11" fillId="18" borderId="3" xfId="3" applyFont="1" applyFill="1" applyBorder="1" applyAlignment="1">
      <alignment horizontal="center" vertical="center" wrapText="1"/>
    </xf>
    <xf numFmtId="9" fontId="4" fillId="17" borderId="3" xfId="3" applyFont="1" applyFill="1" applyBorder="1" applyAlignment="1">
      <alignment horizontal="center" vertical="center" wrapText="1"/>
    </xf>
    <xf numFmtId="177" fontId="11" fillId="2" borderId="3" xfId="3" applyNumberFormat="1" applyFont="1" applyFill="1" applyBorder="1" applyAlignment="1">
      <alignment horizontal="center" vertical="center" wrapText="1"/>
    </xf>
  </cellXfs>
  <cellStyles count="8">
    <cellStyle name="Millares" xfId="1" builtinId="3"/>
    <cellStyle name="Millares [0]" xfId="2" builtinId="6"/>
    <cellStyle name="Moneda [0] 2" xfId="7" xr:uid="{00000000-0005-0000-0000-000002000000}"/>
    <cellStyle name="Moneda 12" xfId="6" xr:uid="{00000000-0005-0000-0000-000003000000}"/>
    <cellStyle name="Moneda 2" xfId="4" xr:uid="{00000000-0005-0000-0000-000004000000}"/>
    <cellStyle name="Moneda 7" xfId="5" xr:uid="{00000000-0005-0000-0000-000005000000}"/>
    <cellStyle name="Normal" xfId="0" builtinId="0"/>
    <cellStyle name="Porcentaje"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47063</xdr:colOff>
      <xdr:row>2</xdr:row>
      <xdr:rowOff>33056</xdr:rowOff>
    </xdr:from>
    <xdr:to>
      <xdr:col>9</xdr:col>
      <xdr:colOff>28015</xdr:colOff>
      <xdr:row>6</xdr:row>
      <xdr:rowOff>71156</xdr:rowOff>
    </xdr:to>
    <xdr:sp macro="" textlink="">
      <xdr:nvSpPr>
        <xdr:cNvPr id="2" name="Text Box 6">
          <a:extLst>
            <a:ext uri="{FF2B5EF4-FFF2-40B4-BE49-F238E27FC236}">
              <a16:creationId xmlns:a16="http://schemas.microsoft.com/office/drawing/2014/main" id="{314F085C-018A-42A5-BB2B-7017AC18218C}"/>
            </a:ext>
          </a:extLst>
        </xdr:cNvPr>
        <xdr:cNvSpPr txBox="1">
          <a:spLocks noChangeArrowheads="1"/>
        </xdr:cNvSpPr>
      </xdr:nvSpPr>
      <xdr:spPr bwMode="auto">
        <a:xfrm>
          <a:off x="3618938" y="461681"/>
          <a:ext cx="1343027" cy="8763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anose="020B0606020202030204" pitchFamily="34" charset="0"/>
              <a:cs typeface="Arial" panose="020B0604020202020204" pitchFamily="34" charset="0"/>
            </a:rPr>
            <a:t>2022</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110273</xdr:colOff>
      <xdr:row>30</xdr:row>
      <xdr:rowOff>130506</xdr:rowOff>
    </xdr:from>
    <xdr:to>
      <xdr:col>8</xdr:col>
      <xdr:colOff>399945</xdr:colOff>
      <xdr:row>32</xdr:row>
      <xdr:rowOff>137584</xdr:rowOff>
    </xdr:to>
    <xdr:sp macro="" textlink="">
      <xdr:nvSpPr>
        <xdr:cNvPr id="3" name="Text Box 9">
          <a:extLst>
            <a:ext uri="{FF2B5EF4-FFF2-40B4-BE49-F238E27FC236}">
              <a16:creationId xmlns:a16="http://schemas.microsoft.com/office/drawing/2014/main" id="{4672EC38-D98D-47CA-8E5A-73AC1CC81D03}"/>
            </a:ext>
          </a:extLst>
        </xdr:cNvPr>
        <xdr:cNvSpPr txBox="1">
          <a:spLocks noChangeArrowheads="1"/>
        </xdr:cNvSpPr>
      </xdr:nvSpPr>
      <xdr:spPr bwMode="auto">
        <a:xfrm>
          <a:off x="719873" y="5931231"/>
          <a:ext cx="3852022" cy="42617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Narrow" panose="020B0606020202030204" pitchFamily="34" charset="0"/>
              <a:cs typeface="Arial" panose="020B0604020202020204" pitchFamily="34" charset="0"/>
            </a:rPr>
            <a:t>Versión 03 del 11 de agosto de 2022</a:t>
          </a:r>
        </a:p>
      </xdr:txBody>
    </xdr:sp>
    <xdr:clientData/>
  </xdr:twoCellAnchor>
  <xdr:twoCellAnchor>
    <xdr:from>
      <xdr:col>1</xdr:col>
      <xdr:colOff>268381</xdr:colOff>
      <xdr:row>16</xdr:row>
      <xdr:rowOff>211666</xdr:rowOff>
    </xdr:from>
    <xdr:to>
      <xdr:col>9</xdr:col>
      <xdr:colOff>88900</xdr:colOff>
      <xdr:row>24</xdr:row>
      <xdr:rowOff>159683</xdr:rowOff>
    </xdr:to>
    <xdr:sp macro="" textlink="">
      <xdr:nvSpPr>
        <xdr:cNvPr id="4" name="Rectangle 11">
          <a:extLst>
            <a:ext uri="{FF2B5EF4-FFF2-40B4-BE49-F238E27FC236}">
              <a16:creationId xmlns:a16="http://schemas.microsoft.com/office/drawing/2014/main" id="{1303CCAE-3DA1-4409-B47C-2D57EFADC41D}"/>
            </a:ext>
          </a:extLst>
        </xdr:cNvPr>
        <xdr:cNvSpPr>
          <a:spLocks noChangeArrowheads="1"/>
        </xdr:cNvSpPr>
      </xdr:nvSpPr>
      <xdr:spPr bwMode="auto">
        <a:xfrm>
          <a:off x="335056" y="3307291"/>
          <a:ext cx="4687794" cy="1624417"/>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000" b="1" i="0" u="none" strike="noStrike" baseline="0">
              <a:solidFill>
                <a:srgbClr val="FFFFFF"/>
              </a:solidFill>
              <a:latin typeface="Arial Narrow" panose="020B0606020202030204" pitchFamily="34" charset="0"/>
              <a:cs typeface="Arial" panose="020B0604020202020204" pitchFamily="34" charset="0"/>
            </a:rPr>
            <a:t>PLAN DE ACCIÓN INSTITUCIONAL</a:t>
          </a:r>
        </a:p>
        <a:p>
          <a:pPr algn="ctr" rtl="0">
            <a:defRPr sz="1000"/>
          </a:pPr>
          <a:r>
            <a:rPr lang="en-US" sz="2000" b="1" i="0" u="none" strike="noStrike" baseline="0">
              <a:solidFill>
                <a:srgbClr val="FFFFFF"/>
              </a:solidFill>
              <a:latin typeface="Arial Narrow" panose="020B0606020202030204" pitchFamily="34" charset="0"/>
              <a:cs typeface="Arial" panose="020B0604020202020204" pitchFamily="34" charset="0"/>
            </a:rPr>
            <a:t>2022</a:t>
          </a:r>
        </a:p>
      </xdr:txBody>
    </xdr:sp>
    <xdr:clientData/>
  </xdr:twoCellAnchor>
  <xdr:twoCellAnchor editAs="oneCell">
    <xdr:from>
      <xdr:col>2</xdr:col>
      <xdr:colOff>211665</xdr:colOff>
      <xdr:row>39</xdr:row>
      <xdr:rowOff>95250</xdr:rowOff>
    </xdr:from>
    <xdr:to>
      <xdr:col>8</xdr:col>
      <xdr:colOff>328082</xdr:colOff>
      <xdr:row>42</xdr:row>
      <xdr:rowOff>102276</xdr:rowOff>
    </xdr:to>
    <xdr:pic>
      <xdr:nvPicPr>
        <xdr:cNvPr id="5" name="Imagen 4">
          <a:extLst>
            <a:ext uri="{FF2B5EF4-FFF2-40B4-BE49-F238E27FC236}">
              <a16:creationId xmlns:a16="http://schemas.microsoft.com/office/drawing/2014/main" id="{40DD2CD6-0111-4168-B413-8D5D7E2397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1265" y="7553325"/>
          <a:ext cx="3678767" cy="635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226219</xdr:colOff>
      <xdr:row>0</xdr:row>
      <xdr:rowOff>47625</xdr:rowOff>
    </xdr:from>
    <xdr:to>
      <xdr:col>2</xdr:col>
      <xdr:colOff>2667000</xdr:colOff>
      <xdr:row>2</xdr:row>
      <xdr:rowOff>225379</xdr:rowOff>
    </xdr:to>
    <xdr:pic>
      <xdr:nvPicPr>
        <xdr:cNvPr id="2" name="Imagen 1">
          <a:extLst>
            <a:ext uri="{FF2B5EF4-FFF2-40B4-BE49-F238E27FC236}">
              <a16:creationId xmlns:a16="http://schemas.microsoft.com/office/drawing/2014/main" id="{424D81C2-6521-42A9-BAD7-848B29E8E0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119" y="47625"/>
          <a:ext cx="4764881" cy="8349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1171575</xdr:colOff>
      <xdr:row>0</xdr:row>
      <xdr:rowOff>47625</xdr:rowOff>
    </xdr:from>
    <xdr:to>
      <xdr:col>2</xdr:col>
      <xdr:colOff>1181100</xdr:colOff>
      <xdr:row>2</xdr:row>
      <xdr:rowOff>270623</xdr:rowOff>
    </xdr:to>
    <xdr:pic>
      <xdr:nvPicPr>
        <xdr:cNvPr id="2" name="Imagen 1">
          <a:extLst>
            <a:ext uri="{FF2B5EF4-FFF2-40B4-BE49-F238E27FC236}">
              <a16:creationId xmlns:a16="http://schemas.microsoft.com/office/drawing/2014/main" id="{ADAE8387-B054-4225-97A6-5D4229B4CB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1575" y="47625"/>
          <a:ext cx="4762500" cy="8325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2</xdr:col>
      <xdr:colOff>115046</xdr:colOff>
      <xdr:row>2</xdr:row>
      <xdr:rowOff>245532</xdr:rowOff>
    </xdr:to>
    <xdr:pic>
      <xdr:nvPicPr>
        <xdr:cNvPr id="2" name="Imagen 1">
          <a:extLst>
            <a:ext uri="{FF2B5EF4-FFF2-40B4-BE49-F238E27FC236}">
              <a16:creationId xmlns:a16="http://schemas.microsoft.com/office/drawing/2014/main" id="{502D485C-AFDC-4AD0-B5DC-71D1684016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14300"/>
          <a:ext cx="3896471" cy="7408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119063</xdr:colOff>
      <xdr:row>0</xdr:row>
      <xdr:rowOff>250772</xdr:rowOff>
    </xdr:from>
    <xdr:ext cx="4333874" cy="1201790"/>
    <xdr:pic>
      <xdr:nvPicPr>
        <xdr:cNvPr id="2" name="Imagen 1">
          <a:extLst>
            <a:ext uri="{FF2B5EF4-FFF2-40B4-BE49-F238E27FC236}">
              <a16:creationId xmlns:a16="http://schemas.microsoft.com/office/drawing/2014/main" id="{908C49E4-85D4-46EF-B098-D4E542162706}"/>
            </a:ext>
          </a:extLst>
        </xdr:cNvPr>
        <xdr:cNvPicPr/>
      </xdr:nvPicPr>
      <xdr:blipFill>
        <a:blip xmlns:r="http://schemas.openxmlformats.org/officeDocument/2006/relationships" r:embed="rId1"/>
        <a:stretch>
          <a:fillRect/>
        </a:stretch>
      </xdr:blipFill>
      <xdr:spPr>
        <a:xfrm>
          <a:off x="119063" y="250772"/>
          <a:ext cx="4333874" cy="120179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697E-CDB7-4295-BB86-D7B33ABE586C}">
  <sheetPr>
    <tabColor rgb="FFFFC000"/>
  </sheetPr>
  <dimension ref="B1:M102"/>
  <sheetViews>
    <sheetView zoomScale="90" zoomScaleNormal="90" zoomScaleSheetLayoutView="148" workbookViewId="0"/>
  </sheetViews>
  <sheetFormatPr baseColWidth="10" defaultColWidth="11.42578125" defaultRowHeight="16.5" x14ac:dyDescent="0.3"/>
  <cols>
    <col min="1" max="1" width="1" style="34" customWidth="1"/>
    <col min="2" max="2" width="8.140625" style="34" customWidth="1"/>
    <col min="3" max="5" width="8" style="34" customWidth="1"/>
    <col min="6" max="6" width="11.42578125" style="34"/>
    <col min="7" max="8" width="9" style="34" customWidth="1"/>
    <col min="9" max="10" width="11.42578125" style="34"/>
    <col min="11" max="11" width="1.7109375" style="34" customWidth="1"/>
    <col min="12" max="16384" width="11.42578125" style="34"/>
  </cols>
  <sheetData>
    <row r="1" spans="2:10" ht="17.25" thickBot="1" x14ac:dyDescent="0.35"/>
    <row r="2" spans="2:10" x14ac:dyDescent="0.3">
      <c r="B2" s="35"/>
      <c r="C2" s="36"/>
      <c r="D2" s="36"/>
      <c r="E2" s="36"/>
      <c r="F2" s="36"/>
      <c r="G2" s="36"/>
      <c r="H2" s="36"/>
      <c r="I2" s="36"/>
      <c r="J2" s="37"/>
    </row>
    <row r="3" spans="2:10" x14ac:dyDescent="0.3">
      <c r="B3" s="38"/>
      <c r="J3" s="39"/>
    </row>
    <row r="4" spans="2:10" x14ac:dyDescent="0.3">
      <c r="B4" s="38"/>
      <c r="J4" s="39"/>
    </row>
    <row r="5" spans="2:10" x14ac:dyDescent="0.3">
      <c r="B5" s="38"/>
      <c r="J5" s="39"/>
    </row>
    <row r="6" spans="2:10" x14ac:dyDescent="0.3">
      <c r="B6" s="38"/>
      <c r="J6" s="39"/>
    </row>
    <row r="7" spans="2:10" x14ac:dyDescent="0.3">
      <c r="B7" s="38"/>
      <c r="J7" s="39"/>
    </row>
    <row r="8" spans="2:10" x14ac:dyDescent="0.3">
      <c r="B8" s="38"/>
      <c r="J8" s="39"/>
    </row>
    <row r="9" spans="2:10" x14ac:dyDescent="0.3">
      <c r="B9" s="38"/>
      <c r="J9" s="39"/>
    </row>
    <row r="10" spans="2:10" x14ac:dyDescent="0.3">
      <c r="B10" s="38"/>
      <c r="J10" s="39"/>
    </row>
    <row r="11" spans="2:10" x14ac:dyDescent="0.3">
      <c r="B11" s="38"/>
      <c r="J11" s="39"/>
    </row>
    <row r="12" spans="2:10" x14ac:dyDescent="0.3">
      <c r="B12" s="38"/>
      <c r="J12" s="39"/>
    </row>
    <row r="13" spans="2:10" x14ac:dyDescent="0.3">
      <c r="B13" s="38"/>
      <c r="J13" s="39"/>
    </row>
    <row r="14" spans="2:10" ht="6" customHeight="1" x14ac:dyDescent="0.3">
      <c r="B14" s="38"/>
      <c r="J14" s="39"/>
    </row>
    <row r="15" spans="2:10" ht="6" customHeight="1" x14ac:dyDescent="0.3">
      <c r="B15" s="38"/>
      <c r="J15" s="39"/>
    </row>
    <row r="16" spans="2:10" x14ac:dyDescent="0.3">
      <c r="B16" s="38"/>
      <c r="J16" s="39"/>
    </row>
    <row r="17" spans="2:10" x14ac:dyDescent="0.3">
      <c r="B17" s="38"/>
      <c r="J17" s="39"/>
    </row>
    <row r="18" spans="2:10" x14ac:dyDescent="0.3">
      <c r="B18" s="38"/>
      <c r="J18" s="39"/>
    </row>
    <row r="19" spans="2:10" x14ac:dyDescent="0.3">
      <c r="B19" s="38"/>
      <c r="J19" s="39"/>
    </row>
    <row r="20" spans="2:10" x14ac:dyDescent="0.3">
      <c r="B20" s="38"/>
      <c r="J20" s="39"/>
    </row>
    <row r="21" spans="2:10" x14ac:dyDescent="0.3">
      <c r="B21" s="38"/>
      <c r="J21" s="39"/>
    </row>
    <row r="22" spans="2:10" x14ac:dyDescent="0.3">
      <c r="B22" s="38"/>
      <c r="J22" s="39"/>
    </row>
    <row r="23" spans="2:10" x14ac:dyDescent="0.3">
      <c r="B23" s="38"/>
      <c r="J23" s="39"/>
    </row>
    <row r="24" spans="2:10" x14ac:dyDescent="0.3">
      <c r="B24" s="38"/>
      <c r="J24" s="39"/>
    </row>
    <row r="25" spans="2:10" x14ac:dyDescent="0.3">
      <c r="B25" s="38"/>
      <c r="J25" s="39"/>
    </row>
    <row r="26" spans="2:10" x14ac:dyDescent="0.3">
      <c r="B26" s="38"/>
      <c r="J26" s="39"/>
    </row>
    <row r="27" spans="2:10" ht="7.5" customHeight="1" x14ac:dyDescent="0.3">
      <c r="B27" s="38"/>
      <c r="J27" s="39"/>
    </row>
    <row r="28" spans="2:10" ht="7.5" customHeight="1" x14ac:dyDescent="0.3">
      <c r="B28" s="38"/>
      <c r="J28" s="39"/>
    </row>
    <row r="29" spans="2:10" x14ac:dyDescent="0.3">
      <c r="B29" s="38"/>
      <c r="E29" s="242"/>
      <c r="F29" s="242"/>
      <c r="G29" s="242"/>
      <c r="J29" s="39"/>
    </row>
    <row r="30" spans="2:10" x14ac:dyDescent="0.3">
      <c r="B30" s="38"/>
      <c r="J30" s="39"/>
    </row>
    <row r="31" spans="2:10" x14ac:dyDescent="0.3">
      <c r="B31" s="38"/>
      <c r="J31" s="39"/>
    </row>
    <row r="32" spans="2:10" x14ac:dyDescent="0.3">
      <c r="B32" s="38"/>
      <c r="J32" s="39"/>
    </row>
    <row r="33" spans="2:13" x14ac:dyDescent="0.3">
      <c r="B33" s="38"/>
      <c r="J33" s="39"/>
    </row>
    <row r="34" spans="2:13" x14ac:dyDescent="0.3">
      <c r="B34" s="38"/>
      <c r="J34" s="39"/>
    </row>
    <row r="35" spans="2:13" x14ac:dyDescent="0.3">
      <c r="B35" s="38"/>
      <c r="J35" s="39"/>
    </row>
    <row r="36" spans="2:13" x14ac:dyDescent="0.3">
      <c r="B36" s="38"/>
      <c r="J36" s="39"/>
    </row>
    <row r="37" spans="2:13" x14ac:dyDescent="0.3">
      <c r="B37" s="38"/>
      <c r="J37" s="39"/>
    </row>
    <row r="38" spans="2:13" ht="7.5" customHeight="1" x14ac:dyDescent="0.3">
      <c r="B38" s="38"/>
      <c r="J38" s="39"/>
    </row>
    <row r="39" spans="2:13" ht="7.5" customHeight="1" x14ac:dyDescent="0.3">
      <c r="B39" s="38"/>
      <c r="J39" s="39"/>
    </row>
    <row r="40" spans="2:13" x14ac:dyDescent="0.3">
      <c r="B40" s="38"/>
      <c r="J40" s="39"/>
    </row>
    <row r="41" spans="2:13" x14ac:dyDescent="0.3">
      <c r="B41" s="38"/>
      <c r="J41" s="39"/>
    </row>
    <row r="42" spans="2:13" x14ac:dyDescent="0.3">
      <c r="B42" s="38"/>
      <c r="J42" s="39"/>
    </row>
    <row r="43" spans="2:13" x14ac:dyDescent="0.3">
      <c r="B43" s="38"/>
      <c r="J43" s="39"/>
    </row>
    <row r="44" spans="2:13" x14ac:dyDescent="0.3">
      <c r="B44" s="38"/>
      <c r="J44" s="39"/>
    </row>
    <row r="45" spans="2:13" x14ac:dyDescent="0.3">
      <c r="B45" s="38"/>
      <c r="J45" s="39"/>
    </row>
    <row r="46" spans="2:13" ht="17.25" thickBot="1" x14ac:dyDescent="0.35">
      <c r="B46" s="40"/>
      <c r="C46" s="41"/>
      <c r="D46" s="41"/>
      <c r="E46" s="41"/>
      <c r="F46" s="41"/>
      <c r="G46" s="41"/>
      <c r="H46" s="41"/>
      <c r="I46" s="41"/>
      <c r="J46" s="42"/>
      <c r="M46" s="43"/>
    </row>
    <row r="102" spans="3:3" x14ac:dyDescent="0.3">
      <c r="C102" s="34" t="s">
        <v>244</v>
      </c>
    </row>
  </sheetData>
  <mergeCells count="1">
    <mergeCell ref="E29:G29"/>
  </mergeCells>
  <printOptions horizontalCentered="1" verticalCentered="1"/>
  <pageMargins left="0.39370078740157483" right="0.39370078740157483" top="0.39370078740157483" bottom="0.39370078740157483" header="0.31496062992125984" footer="0.31496062992125984"/>
  <pageSetup scale="106" orientation="portrait" r:id="rId1"/>
  <headerFooter differentFirst="1">
    <oddFooter>&amp;R&amp;"Arial,Negrita"&amp;12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C2639-8FBA-4C87-8D0D-6583C324DEFC}">
  <sheetPr>
    <tabColor rgb="FF00B050"/>
  </sheetPr>
  <dimension ref="A1:K77"/>
  <sheetViews>
    <sheetView showGridLines="0" zoomScale="80" zoomScaleNormal="80" zoomScaleSheetLayoutView="50" workbookViewId="0">
      <selection sqref="A1:C3"/>
    </sheetView>
  </sheetViews>
  <sheetFormatPr baseColWidth="10" defaultColWidth="11.5703125" defaultRowHeight="14.25" x14ac:dyDescent="0.2"/>
  <cols>
    <col min="1" max="1" width="5.140625" style="98" customWidth="1"/>
    <col min="2" max="2" width="34.85546875" style="98" customWidth="1"/>
    <col min="3" max="3" width="50.28515625" style="98" customWidth="1"/>
    <col min="4" max="4" width="31" style="98" customWidth="1"/>
    <col min="5" max="5" width="32.28515625" style="98" customWidth="1"/>
    <col min="6" max="6" width="62" style="98" customWidth="1"/>
    <col min="7" max="7" width="45.5703125" style="98" customWidth="1"/>
    <col min="8" max="8" width="21.5703125" style="98" customWidth="1"/>
    <col min="9" max="9" width="29.42578125" style="98" customWidth="1"/>
    <col min="10" max="10" width="30.85546875" style="98" customWidth="1"/>
    <col min="11" max="11" width="16.85546875" style="98" bestFit="1" customWidth="1"/>
    <col min="12" max="12" width="18.42578125" style="98" bestFit="1" customWidth="1"/>
    <col min="13" max="16384" width="11.5703125" style="98"/>
  </cols>
  <sheetData>
    <row r="1" spans="1:10" ht="23.25" customHeight="1" x14ac:dyDescent="0.2">
      <c r="A1" s="261"/>
      <c r="B1" s="261"/>
      <c r="C1" s="261"/>
      <c r="D1" s="262" t="s">
        <v>724</v>
      </c>
      <c r="E1" s="262"/>
      <c r="F1" s="262"/>
      <c r="G1" s="262"/>
      <c r="H1" s="262"/>
      <c r="I1" s="262"/>
      <c r="J1" s="53" t="s">
        <v>0</v>
      </c>
    </row>
    <row r="2" spans="1:10" ht="28.5" customHeight="1" x14ac:dyDescent="0.2">
      <c r="A2" s="261"/>
      <c r="B2" s="261"/>
      <c r="C2" s="261"/>
      <c r="D2" s="262"/>
      <c r="E2" s="262"/>
      <c r="F2" s="262"/>
      <c r="G2" s="262"/>
      <c r="H2" s="262"/>
      <c r="I2" s="262"/>
      <c r="J2" s="8" t="s">
        <v>257</v>
      </c>
    </row>
    <row r="3" spans="1:10" ht="24" customHeight="1" x14ac:dyDescent="0.2">
      <c r="A3" s="261"/>
      <c r="B3" s="261"/>
      <c r="C3" s="261"/>
      <c r="D3" s="262"/>
      <c r="E3" s="262"/>
      <c r="F3" s="262"/>
      <c r="G3" s="262"/>
      <c r="H3" s="262"/>
      <c r="I3" s="262"/>
      <c r="J3" s="8" t="s">
        <v>258</v>
      </c>
    </row>
    <row r="5" spans="1:10" ht="15" x14ac:dyDescent="0.2">
      <c r="A5" s="108"/>
      <c r="B5" s="107"/>
      <c r="C5" s="107"/>
      <c r="D5" s="107"/>
      <c r="E5" s="107"/>
      <c r="F5" s="106"/>
      <c r="G5" s="107"/>
      <c r="H5" s="107"/>
      <c r="I5" s="106"/>
      <c r="J5" s="106"/>
    </row>
    <row r="6" spans="1:10" ht="36" customHeight="1" x14ac:dyDescent="0.2">
      <c r="A6" s="259" t="s">
        <v>543</v>
      </c>
      <c r="B6" s="259" t="s">
        <v>542</v>
      </c>
      <c r="C6" s="259" t="s">
        <v>541</v>
      </c>
      <c r="D6" s="259" t="s">
        <v>540</v>
      </c>
      <c r="E6" s="259" t="s">
        <v>539</v>
      </c>
      <c r="F6" s="259" t="s">
        <v>538</v>
      </c>
      <c r="G6" s="259" t="s">
        <v>537</v>
      </c>
      <c r="H6" s="259" t="s">
        <v>22</v>
      </c>
      <c r="I6" s="259" t="s">
        <v>536</v>
      </c>
      <c r="J6" s="259" t="s">
        <v>31</v>
      </c>
    </row>
    <row r="7" spans="1:10" ht="36" customHeight="1" x14ac:dyDescent="0.2">
      <c r="A7" s="260"/>
      <c r="B7" s="260"/>
      <c r="C7" s="260"/>
      <c r="D7" s="260"/>
      <c r="E7" s="260"/>
      <c r="F7" s="260"/>
      <c r="G7" s="260"/>
      <c r="H7" s="260"/>
      <c r="I7" s="259"/>
      <c r="J7" s="260"/>
    </row>
    <row r="8" spans="1:10" s="99" customFormat="1" ht="64.5" customHeight="1" x14ac:dyDescent="0.2">
      <c r="A8" s="245">
        <v>1</v>
      </c>
      <c r="B8" s="250" t="s">
        <v>535</v>
      </c>
      <c r="C8" s="245" t="s">
        <v>480</v>
      </c>
      <c r="D8" s="243" t="s">
        <v>479</v>
      </c>
      <c r="E8" s="245" t="s">
        <v>181</v>
      </c>
      <c r="F8" s="101" t="s">
        <v>534</v>
      </c>
      <c r="G8" s="245" t="s">
        <v>533</v>
      </c>
      <c r="H8" s="245" t="s">
        <v>476</v>
      </c>
      <c r="I8" s="245" t="s">
        <v>532</v>
      </c>
      <c r="J8" s="245" t="s">
        <v>183</v>
      </c>
    </row>
    <row r="9" spans="1:10" s="99" customFormat="1" ht="64.5" customHeight="1" x14ac:dyDescent="0.2">
      <c r="A9" s="245"/>
      <c r="B9" s="250"/>
      <c r="C9" s="245"/>
      <c r="D9" s="244"/>
      <c r="E9" s="245"/>
      <c r="F9" s="101" t="s">
        <v>185</v>
      </c>
      <c r="G9" s="245"/>
      <c r="H9" s="245"/>
      <c r="I9" s="245"/>
      <c r="J9" s="245"/>
    </row>
    <row r="10" spans="1:10" s="99" customFormat="1" ht="64.5" customHeight="1" x14ac:dyDescent="0.2">
      <c r="A10" s="245"/>
      <c r="B10" s="250"/>
      <c r="C10" s="245"/>
      <c r="D10" s="244"/>
      <c r="E10" s="245"/>
      <c r="F10" s="101" t="s">
        <v>531</v>
      </c>
      <c r="G10" s="245"/>
      <c r="H10" s="245"/>
      <c r="I10" s="245"/>
      <c r="J10" s="245"/>
    </row>
    <row r="11" spans="1:10" s="99" customFormat="1" ht="64.5" customHeight="1" x14ac:dyDescent="0.2">
      <c r="A11" s="245"/>
      <c r="B11" s="250"/>
      <c r="C11" s="245"/>
      <c r="D11" s="255"/>
      <c r="E11" s="245"/>
      <c r="F11" s="101" t="s">
        <v>232</v>
      </c>
      <c r="G11" s="245"/>
      <c r="H11" s="245"/>
      <c r="I11" s="245"/>
      <c r="J11" s="245"/>
    </row>
    <row r="12" spans="1:10" s="99" customFormat="1" ht="65.25" customHeight="1" x14ac:dyDescent="0.2">
      <c r="A12" s="249">
        <v>2</v>
      </c>
      <c r="B12" s="254" t="s">
        <v>530</v>
      </c>
      <c r="C12" s="249" t="s">
        <v>480</v>
      </c>
      <c r="D12" s="246" t="s">
        <v>479</v>
      </c>
      <c r="E12" s="249" t="s">
        <v>168</v>
      </c>
      <c r="F12" s="167" t="s">
        <v>175</v>
      </c>
      <c r="G12" s="249" t="s">
        <v>529</v>
      </c>
      <c r="H12" s="249" t="s">
        <v>476</v>
      </c>
      <c r="I12" s="257" t="s">
        <v>475</v>
      </c>
      <c r="J12" s="249" t="s">
        <v>173</v>
      </c>
    </row>
    <row r="13" spans="1:10" s="99" customFormat="1" ht="58.5" customHeight="1" x14ac:dyDescent="0.2">
      <c r="A13" s="249"/>
      <c r="B13" s="254"/>
      <c r="C13" s="249"/>
      <c r="D13" s="247"/>
      <c r="E13" s="249"/>
      <c r="F13" s="167" t="s">
        <v>172</v>
      </c>
      <c r="G13" s="249"/>
      <c r="H13" s="249"/>
      <c r="I13" s="257"/>
      <c r="J13" s="249"/>
    </row>
    <row r="14" spans="1:10" s="99" customFormat="1" ht="58.5" customHeight="1" x14ac:dyDescent="0.2">
      <c r="A14" s="249"/>
      <c r="B14" s="254"/>
      <c r="C14" s="249"/>
      <c r="D14" s="248"/>
      <c r="E14" s="249"/>
      <c r="F14" s="167" t="s">
        <v>176</v>
      </c>
      <c r="G14" s="249"/>
      <c r="H14" s="249"/>
      <c r="I14" s="257"/>
      <c r="J14" s="249"/>
    </row>
    <row r="15" spans="1:10" s="99" customFormat="1" ht="70.5" customHeight="1" x14ac:dyDescent="0.2">
      <c r="A15" s="245">
        <v>3</v>
      </c>
      <c r="B15" s="258" t="s">
        <v>528</v>
      </c>
      <c r="C15" s="245" t="s">
        <v>480</v>
      </c>
      <c r="D15" s="243" t="s">
        <v>479</v>
      </c>
      <c r="E15" s="245" t="s">
        <v>194</v>
      </c>
      <c r="F15" s="101" t="s">
        <v>199</v>
      </c>
      <c r="G15" s="245" t="s">
        <v>493</v>
      </c>
      <c r="H15" s="245" t="s">
        <v>476</v>
      </c>
      <c r="I15" s="245" t="s">
        <v>475</v>
      </c>
      <c r="J15" s="245" t="s">
        <v>197</v>
      </c>
    </row>
    <row r="16" spans="1:10" s="99" customFormat="1" ht="64.5" customHeight="1" x14ac:dyDescent="0.2">
      <c r="A16" s="245"/>
      <c r="B16" s="250"/>
      <c r="C16" s="245"/>
      <c r="D16" s="255"/>
      <c r="E16" s="245"/>
      <c r="F16" s="101" t="s">
        <v>176</v>
      </c>
      <c r="G16" s="245"/>
      <c r="H16" s="245"/>
      <c r="I16" s="245"/>
      <c r="J16" s="245"/>
    </row>
    <row r="17" spans="1:10" s="99" customFormat="1" ht="73.5" customHeight="1" x14ac:dyDescent="0.2">
      <c r="A17" s="249">
        <v>4</v>
      </c>
      <c r="B17" s="254" t="s">
        <v>527</v>
      </c>
      <c r="C17" s="249" t="s">
        <v>480</v>
      </c>
      <c r="D17" s="246" t="s">
        <v>479</v>
      </c>
      <c r="E17" s="249" t="s">
        <v>194</v>
      </c>
      <c r="F17" s="104" t="s">
        <v>200</v>
      </c>
      <c r="G17" s="249" t="s">
        <v>493</v>
      </c>
      <c r="H17" s="249" t="s">
        <v>476</v>
      </c>
      <c r="I17" s="257" t="s">
        <v>475</v>
      </c>
      <c r="J17" s="249" t="s">
        <v>197</v>
      </c>
    </row>
    <row r="18" spans="1:10" s="99" customFormat="1" ht="69.75" customHeight="1" x14ac:dyDescent="0.2">
      <c r="A18" s="249"/>
      <c r="B18" s="254"/>
      <c r="C18" s="249"/>
      <c r="D18" s="248"/>
      <c r="E18" s="249"/>
      <c r="F18" s="167" t="s">
        <v>176</v>
      </c>
      <c r="G18" s="249"/>
      <c r="H18" s="249"/>
      <c r="I18" s="257"/>
      <c r="J18" s="249"/>
    </row>
    <row r="19" spans="1:10" s="99" customFormat="1" ht="69.75" customHeight="1" x14ac:dyDescent="0.2">
      <c r="A19" s="245">
        <v>5</v>
      </c>
      <c r="B19" s="250" t="s">
        <v>526</v>
      </c>
      <c r="C19" s="245" t="s">
        <v>480</v>
      </c>
      <c r="D19" s="243" t="s">
        <v>479</v>
      </c>
      <c r="E19" s="245" t="s">
        <v>194</v>
      </c>
      <c r="F19" s="101" t="s">
        <v>201</v>
      </c>
      <c r="G19" s="245" t="s">
        <v>508</v>
      </c>
      <c r="H19" s="245" t="s">
        <v>476</v>
      </c>
      <c r="I19" s="245" t="s">
        <v>475</v>
      </c>
      <c r="J19" s="245" t="s">
        <v>197</v>
      </c>
    </row>
    <row r="20" spans="1:10" s="99" customFormat="1" ht="88.5" customHeight="1" x14ac:dyDescent="0.2">
      <c r="A20" s="245"/>
      <c r="B20" s="250"/>
      <c r="C20" s="245"/>
      <c r="D20" s="255"/>
      <c r="E20" s="245"/>
      <c r="F20" s="101" t="s">
        <v>176</v>
      </c>
      <c r="G20" s="245"/>
      <c r="H20" s="245"/>
      <c r="I20" s="245"/>
      <c r="J20" s="245"/>
    </row>
    <row r="21" spans="1:10" s="99" customFormat="1" ht="60.75" customHeight="1" x14ac:dyDescent="0.2">
      <c r="A21" s="249">
        <v>6</v>
      </c>
      <c r="B21" s="254" t="s">
        <v>525</v>
      </c>
      <c r="C21" s="249" t="s">
        <v>480</v>
      </c>
      <c r="D21" s="246" t="s">
        <v>479</v>
      </c>
      <c r="E21" s="249" t="s">
        <v>194</v>
      </c>
      <c r="F21" s="105" t="s">
        <v>507</v>
      </c>
      <c r="G21" s="249" t="s">
        <v>524</v>
      </c>
      <c r="H21" s="249" t="s">
        <v>476</v>
      </c>
      <c r="I21" s="257" t="s">
        <v>523</v>
      </c>
      <c r="J21" s="249" t="s">
        <v>197</v>
      </c>
    </row>
    <row r="22" spans="1:10" s="99" customFormat="1" ht="63.75" customHeight="1" x14ac:dyDescent="0.2">
      <c r="A22" s="249"/>
      <c r="B22" s="254"/>
      <c r="C22" s="249"/>
      <c r="D22" s="247"/>
      <c r="E22" s="249"/>
      <c r="F22" s="167" t="s">
        <v>202</v>
      </c>
      <c r="G22" s="249"/>
      <c r="H22" s="249"/>
      <c r="I22" s="257"/>
      <c r="J22" s="249"/>
    </row>
    <row r="23" spans="1:10" s="99" customFormat="1" ht="63.75" customHeight="1" x14ac:dyDescent="0.2">
      <c r="A23" s="249"/>
      <c r="B23" s="254"/>
      <c r="C23" s="249"/>
      <c r="D23" s="248"/>
      <c r="E23" s="249"/>
      <c r="F23" s="167" t="s">
        <v>176</v>
      </c>
      <c r="G23" s="249"/>
      <c r="H23" s="249"/>
      <c r="I23" s="257"/>
      <c r="J23" s="249"/>
    </row>
    <row r="24" spans="1:10" s="99" customFormat="1" ht="72.75" customHeight="1" x14ac:dyDescent="0.2">
      <c r="A24" s="245">
        <v>7</v>
      </c>
      <c r="B24" s="250" t="s">
        <v>522</v>
      </c>
      <c r="C24" s="245" t="s">
        <v>480</v>
      </c>
      <c r="D24" s="243" t="s">
        <v>479</v>
      </c>
      <c r="E24" s="245" t="s">
        <v>194</v>
      </c>
      <c r="F24" s="101" t="s">
        <v>509</v>
      </c>
      <c r="G24" s="245" t="s">
        <v>508</v>
      </c>
      <c r="H24" s="245" t="s">
        <v>476</v>
      </c>
      <c r="I24" s="245" t="s">
        <v>475</v>
      </c>
      <c r="J24" s="245" t="s">
        <v>197</v>
      </c>
    </row>
    <row r="25" spans="1:10" s="99" customFormat="1" ht="72" customHeight="1" x14ac:dyDescent="0.2">
      <c r="A25" s="245"/>
      <c r="B25" s="250"/>
      <c r="C25" s="245"/>
      <c r="D25" s="244"/>
      <c r="E25" s="245"/>
      <c r="F25" s="101" t="s">
        <v>203</v>
      </c>
      <c r="G25" s="245"/>
      <c r="H25" s="245"/>
      <c r="I25" s="245"/>
      <c r="J25" s="245"/>
    </row>
    <row r="26" spans="1:10" s="99" customFormat="1" ht="83.25" customHeight="1" x14ac:dyDescent="0.2">
      <c r="A26" s="245"/>
      <c r="B26" s="250"/>
      <c r="C26" s="245"/>
      <c r="D26" s="255"/>
      <c r="E26" s="245"/>
      <c r="F26" s="101" t="s">
        <v>176</v>
      </c>
      <c r="G26" s="245"/>
      <c r="H26" s="245"/>
      <c r="I26" s="245"/>
      <c r="J26" s="245"/>
    </row>
    <row r="27" spans="1:10" s="99" customFormat="1" ht="71.25" customHeight="1" x14ac:dyDescent="0.2">
      <c r="A27" s="249">
        <v>8</v>
      </c>
      <c r="B27" s="254" t="s">
        <v>521</v>
      </c>
      <c r="C27" s="249" t="s">
        <v>480</v>
      </c>
      <c r="D27" s="246" t="s">
        <v>479</v>
      </c>
      <c r="E27" s="249" t="s">
        <v>194</v>
      </c>
      <c r="F27" s="104" t="s">
        <v>204</v>
      </c>
      <c r="G27" s="249" t="s">
        <v>520</v>
      </c>
      <c r="H27" s="249" t="s">
        <v>476</v>
      </c>
      <c r="I27" s="249" t="s">
        <v>475</v>
      </c>
      <c r="J27" s="249" t="s">
        <v>197</v>
      </c>
    </row>
    <row r="28" spans="1:10" s="99" customFormat="1" ht="72.75" customHeight="1" x14ac:dyDescent="0.2">
      <c r="A28" s="249"/>
      <c r="B28" s="254"/>
      <c r="C28" s="249"/>
      <c r="D28" s="248"/>
      <c r="E28" s="249"/>
      <c r="F28" s="167" t="s">
        <v>176</v>
      </c>
      <c r="G28" s="249"/>
      <c r="H28" s="249"/>
      <c r="I28" s="249"/>
      <c r="J28" s="249"/>
    </row>
    <row r="29" spans="1:10" s="99" customFormat="1" ht="69.75" customHeight="1" x14ac:dyDescent="0.2">
      <c r="A29" s="243">
        <v>9</v>
      </c>
      <c r="B29" s="243" t="s">
        <v>519</v>
      </c>
      <c r="C29" s="243" t="s">
        <v>480</v>
      </c>
      <c r="D29" s="243" t="s">
        <v>479</v>
      </c>
      <c r="E29" s="243" t="s">
        <v>213</v>
      </c>
      <c r="F29" s="101" t="s">
        <v>518</v>
      </c>
      <c r="G29" s="245" t="s">
        <v>517</v>
      </c>
      <c r="H29" s="245" t="s">
        <v>476</v>
      </c>
      <c r="I29" s="245" t="s">
        <v>475</v>
      </c>
      <c r="J29" s="245" t="s">
        <v>215</v>
      </c>
    </row>
    <row r="30" spans="1:10" s="99" customFormat="1" ht="49.5" customHeight="1" x14ac:dyDescent="0.2">
      <c r="A30" s="244"/>
      <c r="B30" s="244"/>
      <c r="C30" s="244"/>
      <c r="D30" s="244"/>
      <c r="E30" s="244"/>
      <c r="F30" s="101" t="s">
        <v>219</v>
      </c>
      <c r="G30" s="245"/>
      <c r="H30" s="245"/>
      <c r="I30" s="245"/>
      <c r="J30" s="245"/>
    </row>
    <row r="31" spans="1:10" s="99" customFormat="1" ht="46.5" customHeight="1" x14ac:dyDescent="0.2">
      <c r="A31" s="244"/>
      <c r="B31" s="244"/>
      <c r="C31" s="244"/>
      <c r="D31" s="244"/>
      <c r="E31" s="244"/>
      <c r="F31" s="101" t="s">
        <v>220</v>
      </c>
      <c r="G31" s="245"/>
      <c r="H31" s="245"/>
      <c r="I31" s="245"/>
      <c r="J31" s="245"/>
    </row>
    <row r="32" spans="1:10" s="99" customFormat="1" ht="47.25" customHeight="1" x14ac:dyDescent="0.2">
      <c r="A32" s="244"/>
      <c r="B32" s="244"/>
      <c r="C32" s="244"/>
      <c r="D32" s="244"/>
      <c r="E32" s="244"/>
      <c r="F32" s="101" t="s">
        <v>176</v>
      </c>
      <c r="G32" s="245"/>
      <c r="H32" s="245"/>
      <c r="I32" s="245"/>
      <c r="J32" s="245"/>
    </row>
    <row r="33" spans="1:10" s="99" customFormat="1" ht="54.75" customHeight="1" x14ac:dyDescent="0.2">
      <c r="A33" s="244"/>
      <c r="B33" s="244"/>
      <c r="C33" s="244"/>
      <c r="D33" s="244"/>
      <c r="E33" s="255"/>
      <c r="F33" s="101" t="s">
        <v>180</v>
      </c>
      <c r="G33" s="245"/>
      <c r="H33" s="245"/>
      <c r="I33" s="245"/>
      <c r="J33" s="245"/>
    </row>
    <row r="34" spans="1:10" s="99" customFormat="1" ht="73.5" customHeight="1" x14ac:dyDescent="0.2">
      <c r="A34" s="244"/>
      <c r="B34" s="244"/>
      <c r="C34" s="244"/>
      <c r="D34" s="244"/>
      <c r="E34" s="243" t="s">
        <v>226</v>
      </c>
      <c r="F34" s="101" t="s">
        <v>511</v>
      </c>
      <c r="G34" s="243" t="s">
        <v>516</v>
      </c>
      <c r="H34" s="243" t="s">
        <v>476</v>
      </c>
      <c r="I34" s="243" t="s">
        <v>475</v>
      </c>
      <c r="J34" s="243" t="s">
        <v>229</v>
      </c>
    </row>
    <row r="35" spans="1:10" s="99" customFormat="1" ht="73.5" customHeight="1" x14ac:dyDescent="0.2">
      <c r="A35" s="244"/>
      <c r="B35" s="244"/>
      <c r="C35" s="244"/>
      <c r="D35" s="244"/>
      <c r="E35" s="255"/>
      <c r="F35" s="101" t="s">
        <v>180</v>
      </c>
      <c r="G35" s="255"/>
      <c r="H35" s="255"/>
      <c r="I35" s="255"/>
      <c r="J35" s="255"/>
    </row>
    <row r="36" spans="1:10" s="99" customFormat="1" ht="64.5" customHeight="1" x14ac:dyDescent="0.2">
      <c r="A36" s="244"/>
      <c r="B36" s="244"/>
      <c r="C36" s="244"/>
      <c r="D36" s="244"/>
      <c r="E36" s="243" t="s">
        <v>515</v>
      </c>
      <c r="F36" s="101" t="s">
        <v>514</v>
      </c>
      <c r="G36" s="245" t="s">
        <v>513</v>
      </c>
      <c r="H36" s="245" t="s">
        <v>476</v>
      </c>
      <c r="I36" s="245" t="s">
        <v>475</v>
      </c>
      <c r="J36" s="245" t="s">
        <v>512</v>
      </c>
    </row>
    <row r="37" spans="1:10" s="99" customFormat="1" ht="54.75" customHeight="1" x14ac:dyDescent="0.2">
      <c r="A37" s="244"/>
      <c r="B37" s="244"/>
      <c r="C37" s="244"/>
      <c r="D37" s="244"/>
      <c r="E37" s="244"/>
      <c r="F37" s="101" t="s">
        <v>511</v>
      </c>
      <c r="G37" s="245"/>
      <c r="H37" s="245"/>
      <c r="I37" s="245"/>
      <c r="J37" s="245"/>
    </row>
    <row r="38" spans="1:10" s="99" customFormat="1" ht="54.75" customHeight="1" x14ac:dyDescent="0.2">
      <c r="A38" s="244"/>
      <c r="B38" s="244"/>
      <c r="C38" s="244"/>
      <c r="D38" s="244"/>
      <c r="E38" s="244"/>
      <c r="F38" s="101" t="s">
        <v>510</v>
      </c>
      <c r="G38" s="245"/>
      <c r="H38" s="245"/>
      <c r="I38" s="245"/>
      <c r="J38" s="245"/>
    </row>
    <row r="39" spans="1:10" s="99" customFormat="1" ht="54.75" customHeight="1" x14ac:dyDescent="0.2">
      <c r="A39" s="244"/>
      <c r="B39" s="244"/>
      <c r="C39" s="244"/>
      <c r="D39" s="244"/>
      <c r="E39" s="243" t="s">
        <v>194</v>
      </c>
      <c r="F39" s="101" t="s">
        <v>509</v>
      </c>
      <c r="G39" s="243" t="s">
        <v>508</v>
      </c>
      <c r="H39" s="245" t="s">
        <v>476</v>
      </c>
      <c r="I39" s="243" t="s">
        <v>475</v>
      </c>
      <c r="J39" s="243" t="s">
        <v>197</v>
      </c>
    </row>
    <row r="40" spans="1:10" s="99" customFormat="1" ht="54.75" customHeight="1" x14ac:dyDescent="0.2">
      <c r="A40" s="244"/>
      <c r="B40" s="244"/>
      <c r="C40" s="244"/>
      <c r="D40" s="244"/>
      <c r="E40" s="244"/>
      <c r="F40" s="101" t="s">
        <v>507</v>
      </c>
      <c r="G40" s="244"/>
      <c r="H40" s="245"/>
      <c r="I40" s="244"/>
      <c r="J40" s="244"/>
    </row>
    <row r="41" spans="1:10" s="99" customFormat="1" ht="54.75" customHeight="1" x14ac:dyDescent="0.2">
      <c r="A41" s="244"/>
      <c r="B41" s="244"/>
      <c r="C41" s="244"/>
      <c r="D41" s="244"/>
      <c r="E41" s="244"/>
      <c r="F41" s="101" t="s">
        <v>198</v>
      </c>
      <c r="G41" s="244"/>
      <c r="H41" s="245"/>
      <c r="I41" s="244"/>
      <c r="J41" s="244"/>
    </row>
    <row r="42" spans="1:10" s="99" customFormat="1" ht="54.75" customHeight="1" x14ac:dyDescent="0.2">
      <c r="A42" s="244"/>
      <c r="B42" s="244"/>
      <c r="C42" s="244"/>
      <c r="D42" s="244"/>
      <c r="E42" s="244"/>
      <c r="F42" s="101" t="s">
        <v>176</v>
      </c>
      <c r="G42" s="244"/>
      <c r="H42" s="245"/>
      <c r="I42" s="244"/>
      <c r="J42" s="244"/>
    </row>
    <row r="43" spans="1:10" s="99" customFormat="1" ht="45" customHeight="1" x14ac:dyDescent="0.2">
      <c r="A43" s="244"/>
      <c r="B43" s="244"/>
      <c r="C43" s="244"/>
      <c r="D43" s="244"/>
      <c r="E43" s="243" t="s">
        <v>189</v>
      </c>
      <c r="F43" s="101" t="s">
        <v>506</v>
      </c>
      <c r="G43" s="245" t="s">
        <v>505</v>
      </c>
      <c r="H43" s="245" t="s">
        <v>476</v>
      </c>
      <c r="I43" s="245" t="s">
        <v>475</v>
      </c>
      <c r="J43" s="245" t="s">
        <v>191</v>
      </c>
    </row>
    <row r="44" spans="1:10" s="99" customFormat="1" ht="45" customHeight="1" x14ac:dyDescent="0.2">
      <c r="A44" s="244"/>
      <c r="B44" s="244"/>
      <c r="C44" s="244"/>
      <c r="D44" s="244"/>
      <c r="E44" s="244"/>
      <c r="F44" s="101" t="s">
        <v>176</v>
      </c>
      <c r="G44" s="245"/>
      <c r="H44" s="245"/>
      <c r="I44" s="245"/>
      <c r="J44" s="245"/>
    </row>
    <row r="45" spans="1:10" s="99" customFormat="1" ht="45" customHeight="1" x14ac:dyDescent="0.2">
      <c r="A45" s="244"/>
      <c r="B45" s="244"/>
      <c r="C45" s="244"/>
      <c r="D45" s="244" t="s">
        <v>504</v>
      </c>
      <c r="E45" s="243" t="s">
        <v>222</v>
      </c>
      <c r="F45" s="101" t="s">
        <v>224</v>
      </c>
      <c r="G45" s="245" t="s">
        <v>503</v>
      </c>
      <c r="H45" s="245" t="s">
        <v>476</v>
      </c>
      <c r="I45" s="245" t="s">
        <v>475</v>
      </c>
      <c r="J45" s="245" t="s">
        <v>225</v>
      </c>
    </row>
    <row r="46" spans="1:10" s="99" customFormat="1" ht="45" customHeight="1" x14ac:dyDescent="0.2">
      <c r="A46" s="244"/>
      <c r="B46" s="244"/>
      <c r="C46" s="244"/>
      <c r="D46" s="244"/>
      <c r="E46" s="244"/>
      <c r="F46" s="101" t="s">
        <v>471</v>
      </c>
      <c r="G46" s="245"/>
      <c r="H46" s="245"/>
      <c r="I46" s="245"/>
      <c r="J46" s="245"/>
    </row>
    <row r="47" spans="1:10" s="99" customFormat="1" ht="45" customHeight="1" x14ac:dyDescent="0.2">
      <c r="A47" s="244"/>
      <c r="B47" s="244"/>
      <c r="C47" s="244"/>
      <c r="D47" s="244"/>
      <c r="E47" s="244"/>
      <c r="F47" s="101" t="s">
        <v>176</v>
      </c>
      <c r="G47" s="245"/>
      <c r="H47" s="245"/>
      <c r="I47" s="245"/>
      <c r="J47" s="245"/>
    </row>
    <row r="48" spans="1:10" s="99" customFormat="1" ht="39.75" customHeight="1" x14ac:dyDescent="0.2">
      <c r="A48" s="249">
        <v>10</v>
      </c>
      <c r="B48" s="254" t="s">
        <v>502</v>
      </c>
      <c r="C48" s="249" t="s">
        <v>480</v>
      </c>
      <c r="D48" s="246" t="s">
        <v>479</v>
      </c>
      <c r="E48" s="249" t="s">
        <v>205</v>
      </c>
      <c r="F48" s="103" t="s">
        <v>209</v>
      </c>
      <c r="G48" s="249" t="s">
        <v>501</v>
      </c>
      <c r="H48" s="249" t="s">
        <v>476</v>
      </c>
      <c r="I48" s="249" t="s">
        <v>475</v>
      </c>
      <c r="J48" s="249" t="s">
        <v>208</v>
      </c>
    </row>
    <row r="49" spans="1:11" s="99" customFormat="1" ht="39.75" customHeight="1" x14ac:dyDescent="0.2">
      <c r="A49" s="249"/>
      <c r="B49" s="254"/>
      <c r="C49" s="249"/>
      <c r="D49" s="247"/>
      <c r="E49" s="249"/>
      <c r="F49" s="103" t="s">
        <v>211</v>
      </c>
      <c r="G49" s="249"/>
      <c r="H49" s="249"/>
      <c r="I49" s="249"/>
      <c r="J49" s="249"/>
    </row>
    <row r="50" spans="1:11" s="99" customFormat="1" ht="39.75" customHeight="1" x14ac:dyDescent="0.2">
      <c r="A50" s="249"/>
      <c r="B50" s="254"/>
      <c r="C50" s="249"/>
      <c r="D50" s="247"/>
      <c r="E50" s="249"/>
      <c r="F50" s="103" t="s">
        <v>488</v>
      </c>
      <c r="G50" s="249"/>
      <c r="H50" s="249"/>
      <c r="I50" s="249"/>
      <c r="J50" s="249"/>
    </row>
    <row r="51" spans="1:11" s="99" customFormat="1" ht="39.75" customHeight="1" x14ac:dyDescent="0.2">
      <c r="A51" s="249"/>
      <c r="B51" s="254"/>
      <c r="C51" s="249"/>
      <c r="D51" s="247"/>
      <c r="E51" s="249"/>
      <c r="F51" s="103" t="s">
        <v>207</v>
      </c>
      <c r="G51" s="249"/>
      <c r="H51" s="249"/>
      <c r="I51" s="249"/>
      <c r="J51" s="249"/>
    </row>
    <row r="52" spans="1:11" s="99" customFormat="1" ht="39.75" customHeight="1" x14ac:dyDescent="0.2">
      <c r="A52" s="249"/>
      <c r="B52" s="254"/>
      <c r="C52" s="249"/>
      <c r="D52" s="247"/>
      <c r="E52" s="249"/>
      <c r="F52" s="103" t="s">
        <v>232</v>
      </c>
      <c r="G52" s="249"/>
      <c r="H52" s="249"/>
      <c r="I52" s="249"/>
      <c r="J52" s="249"/>
    </row>
    <row r="53" spans="1:11" s="99" customFormat="1" ht="39.75" customHeight="1" x14ac:dyDescent="0.2">
      <c r="A53" s="249"/>
      <c r="B53" s="254"/>
      <c r="C53" s="249"/>
      <c r="D53" s="248"/>
      <c r="E53" s="249"/>
      <c r="F53" s="102" t="s">
        <v>180</v>
      </c>
      <c r="G53" s="249"/>
      <c r="H53" s="249"/>
      <c r="I53" s="249"/>
      <c r="J53" s="249"/>
      <c r="K53" s="100"/>
    </row>
    <row r="54" spans="1:11" s="99" customFormat="1" ht="156" customHeight="1" x14ac:dyDescent="0.2">
      <c r="A54" s="163">
        <v>11</v>
      </c>
      <c r="B54" s="164" t="s">
        <v>500</v>
      </c>
      <c r="C54" s="163" t="s">
        <v>480</v>
      </c>
      <c r="D54" s="162" t="s">
        <v>479</v>
      </c>
      <c r="E54" s="163" t="s">
        <v>205</v>
      </c>
      <c r="F54" s="101" t="s">
        <v>209</v>
      </c>
      <c r="G54" s="163" t="s">
        <v>499</v>
      </c>
      <c r="H54" s="163" t="s">
        <v>476</v>
      </c>
      <c r="I54" s="163" t="s">
        <v>475</v>
      </c>
      <c r="J54" s="163" t="s">
        <v>208</v>
      </c>
    </row>
    <row r="55" spans="1:11" s="99" customFormat="1" ht="111" customHeight="1" x14ac:dyDescent="0.2">
      <c r="A55" s="166">
        <v>12</v>
      </c>
      <c r="B55" s="167" t="s">
        <v>498</v>
      </c>
      <c r="C55" s="166" t="s">
        <v>480</v>
      </c>
      <c r="D55" s="165" t="s">
        <v>479</v>
      </c>
      <c r="E55" s="166" t="s">
        <v>205</v>
      </c>
      <c r="F55" s="167" t="s">
        <v>209</v>
      </c>
      <c r="G55" s="166" t="s">
        <v>477</v>
      </c>
      <c r="H55" s="166" t="s">
        <v>476</v>
      </c>
      <c r="I55" s="166" t="s">
        <v>475</v>
      </c>
      <c r="J55" s="166" t="s">
        <v>208</v>
      </c>
    </row>
    <row r="56" spans="1:11" s="99" customFormat="1" ht="63.75" customHeight="1" x14ac:dyDescent="0.2">
      <c r="A56" s="243">
        <v>13</v>
      </c>
      <c r="B56" s="251" t="s">
        <v>497</v>
      </c>
      <c r="C56" s="243" t="s">
        <v>480</v>
      </c>
      <c r="D56" s="243" t="s">
        <v>479</v>
      </c>
      <c r="E56" s="245" t="s">
        <v>213</v>
      </c>
      <c r="F56" s="101" t="s">
        <v>484</v>
      </c>
      <c r="G56" s="245" t="s">
        <v>496</v>
      </c>
      <c r="H56" s="243" t="s">
        <v>476</v>
      </c>
      <c r="I56" s="245" t="s">
        <v>475</v>
      </c>
      <c r="J56" s="245" t="s">
        <v>215</v>
      </c>
    </row>
    <row r="57" spans="1:11" s="99" customFormat="1" ht="54.75" customHeight="1" x14ac:dyDescent="0.2">
      <c r="A57" s="244"/>
      <c r="B57" s="256"/>
      <c r="C57" s="244"/>
      <c r="D57" s="244"/>
      <c r="E57" s="245"/>
      <c r="F57" s="101" t="s">
        <v>176</v>
      </c>
      <c r="G57" s="245"/>
      <c r="H57" s="255"/>
      <c r="I57" s="245"/>
      <c r="J57" s="245"/>
      <c r="K57" s="100"/>
    </row>
    <row r="58" spans="1:11" s="99" customFormat="1" ht="48" customHeight="1" x14ac:dyDescent="0.2">
      <c r="A58" s="244"/>
      <c r="B58" s="256"/>
      <c r="C58" s="244"/>
      <c r="D58" s="244"/>
      <c r="E58" s="245" t="s">
        <v>181</v>
      </c>
      <c r="F58" s="101" t="s">
        <v>187</v>
      </c>
      <c r="G58" s="245" t="s">
        <v>493</v>
      </c>
      <c r="H58" s="243" t="s">
        <v>476</v>
      </c>
      <c r="I58" s="245" t="s">
        <v>475</v>
      </c>
      <c r="J58" s="245" t="s">
        <v>183</v>
      </c>
    </row>
    <row r="59" spans="1:11" s="99" customFormat="1" ht="48" customHeight="1" x14ac:dyDescent="0.2">
      <c r="A59" s="255"/>
      <c r="B59" s="252"/>
      <c r="C59" s="255"/>
      <c r="D59" s="255"/>
      <c r="E59" s="245"/>
      <c r="F59" s="101" t="s">
        <v>232</v>
      </c>
      <c r="G59" s="245"/>
      <c r="H59" s="255"/>
      <c r="I59" s="245"/>
      <c r="J59" s="245"/>
      <c r="K59" s="100"/>
    </row>
    <row r="60" spans="1:11" s="99" customFormat="1" ht="53.25" customHeight="1" x14ac:dyDescent="0.2">
      <c r="A60" s="249">
        <v>14</v>
      </c>
      <c r="B60" s="254" t="s">
        <v>495</v>
      </c>
      <c r="C60" s="249" t="s">
        <v>480</v>
      </c>
      <c r="D60" s="246" t="s">
        <v>479</v>
      </c>
      <c r="E60" s="249" t="s">
        <v>181</v>
      </c>
      <c r="F60" s="167" t="s">
        <v>494</v>
      </c>
      <c r="G60" s="249" t="s">
        <v>493</v>
      </c>
      <c r="H60" s="246" t="s">
        <v>476</v>
      </c>
      <c r="I60" s="249" t="s">
        <v>475</v>
      </c>
      <c r="J60" s="249" t="s">
        <v>183</v>
      </c>
    </row>
    <row r="61" spans="1:11" s="99" customFormat="1" ht="47.25" customHeight="1" x14ac:dyDescent="0.2">
      <c r="A61" s="249"/>
      <c r="B61" s="254"/>
      <c r="C61" s="249"/>
      <c r="D61" s="247"/>
      <c r="E61" s="249"/>
      <c r="F61" s="167" t="s">
        <v>232</v>
      </c>
      <c r="G61" s="249"/>
      <c r="H61" s="247"/>
      <c r="I61" s="249"/>
      <c r="J61" s="249"/>
      <c r="K61" s="100"/>
    </row>
    <row r="62" spans="1:11" s="99" customFormat="1" ht="51.75" customHeight="1" x14ac:dyDescent="0.2">
      <c r="A62" s="249"/>
      <c r="B62" s="254"/>
      <c r="C62" s="249"/>
      <c r="D62" s="248"/>
      <c r="E62" s="249"/>
      <c r="F62" s="167" t="s">
        <v>180</v>
      </c>
      <c r="G62" s="249"/>
      <c r="H62" s="248"/>
      <c r="I62" s="249"/>
      <c r="J62" s="249"/>
      <c r="K62" s="100"/>
    </row>
    <row r="63" spans="1:11" s="99" customFormat="1" ht="63" customHeight="1" x14ac:dyDescent="0.2">
      <c r="A63" s="243">
        <v>15</v>
      </c>
      <c r="B63" s="243" t="s">
        <v>492</v>
      </c>
      <c r="C63" s="243" t="s">
        <v>480</v>
      </c>
      <c r="D63" s="243" t="s">
        <v>479</v>
      </c>
      <c r="E63" s="243" t="s">
        <v>205</v>
      </c>
      <c r="F63" s="101" t="s">
        <v>211</v>
      </c>
      <c r="G63" s="243" t="s">
        <v>491</v>
      </c>
      <c r="H63" s="243" t="s">
        <v>476</v>
      </c>
      <c r="I63" s="243" t="s">
        <v>475</v>
      </c>
      <c r="J63" s="243" t="s">
        <v>208</v>
      </c>
    </row>
    <row r="64" spans="1:11" s="99" customFormat="1" ht="63" customHeight="1" x14ac:dyDescent="0.2">
      <c r="A64" s="255"/>
      <c r="B64" s="255"/>
      <c r="C64" s="255"/>
      <c r="D64" s="255"/>
      <c r="E64" s="255"/>
      <c r="F64" s="101" t="s">
        <v>488</v>
      </c>
      <c r="G64" s="255"/>
      <c r="H64" s="255"/>
      <c r="I64" s="255"/>
      <c r="J64" s="255"/>
    </row>
    <row r="65" spans="1:11" s="99" customFormat="1" ht="41.25" customHeight="1" x14ac:dyDescent="0.2">
      <c r="A65" s="249">
        <v>16</v>
      </c>
      <c r="B65" s="254" t="s">
        <v>490</v>
      </c>
      <c r="C65" s="249" t="s">
        <v>480</v>
      </c>
      <c r="D65" s="246" t="s">
        <v>479</v>
      </c>
      <c r="E65" s="249" t="s">
        <v>205</v>
      </c>
      <c r="F65" s="103" t="s">
        <v>209</v>
      </c>
      <c r="G65" s="249" t="s">
        <v>489</v>
      </c>
      <c r="H65" s="246" t="s">
        <v>476</v>
      </c>
      <c r="I65" s="249" t="s">
        <v>475</v>
      </c>
      <c r="J65" s="249" t="s">
        <v>208</v>
      </c>
    </row>
    <row r="66" spans="1:11" s="99" customFormat="1" ht="41.25" customHeight="1" x14ac:dyDescent="0.2">
      <c r="A66" s="249"/>
      <c r="B66" s="254"/>
      <c r="C66" s="249"/>
      <c r="D66" s="247"/>
      <c r="E66" s="249"/>
      <c r="F66" s="103" t="s">
        <v>207</v>
      </c>
      <c r="G66" s="249"/>
      <c r="H66" s="247"/>
      <c r="I66" s="249"/>
      <c r="J66" s="249"/>
      <c r="K66" s="100"/>
    </row>
    <row r="67" spans="1:11" s="99" customFormat="1" ht="41.25" customHeight="1" x14ac:dyDescent="0.2">
      <c r="A67" s="249"/>
      <c r="B67" s="254"/>
      <c r="C67" s="249"/>
      <c r="D67" s="247"/>
      <c r="E67" s="249"/>
      <c r="F67" s="103" t="s">
        <v>488</v>
      </c>
      <c r="G67" s="249"/>
      <c r="H67" s="247"/>
      <c r="I67" s="249"/>
      <c r="J67" s="249"/>
      <c r="K67" s="100"/>
    </row>
    <row r="68" spans="1:11" s="99" customFormat="1" ht="41.25" customHeight="1" x14ac:dyDescent="0.2">
      <c r="A68" s="249"/>
      <c r="B68" s="254"/>
      <c r="C68" s="249"/>
      <c r="D68" s="247"/>
      <c r="E68" s="249"/>
      <c r="F68" s="103" t="s">
        <v>211</v>
      </c>
      <c r="G68" s="249"/>
      <c r="H68" s="247"/>
      <c r="I68" s="249"/>
      <c r="J68" s="249"/>
      <c r="K68" s="100"/>
    </row>
    <row r="69" spans="1:11" s="99" customFormat="1" ht="41.25" customHeight="1" x14ac:dyDescent="0.2">
      <c r="A69" s="249"/>
      <c r="B69" s="254"/>
      <c r="C69" s="249"/>
      <c r="D69" s="247"/>
      <c r="E69" s="249"/>
      <c r="F69" s="103" t="s">
        <v>232</v>
      </c>
      <c r="G69" s="249"/>
      <c r="H69" s="247"/>
      <c r="I69" s="249"/>
      <c r="J69" s="249"/>
      <c r="K69" s="100"/>
    </row>
    <row r="70" spans="1:11" s="99" customFormat="1" ht="41.25" customHeight="1" x14ac:dyDescent="0.2">
      <c r="A70" s="249"/>
      <c r="B70" s="254"/>
      <c r="C70" s="249"/>
      <c r="D70" s="248"/>
      <c r="E70" s="249"/>
      <c r="F70" s="102" t="s">
        <v>180</v>
      </c>
      <c r="G70" s="249"/>
      <c r="H70" s="248"/>
      <c r="I70" s="249"/>
      <c r="J70" s="249"/>
      <c r="K70" s="100"/>
    </row>
    <row r="71" spans="1:11" s="99" customFormat="1" ht="63" customHeight="1" x14ac:dyDescent="0.2">
      <c r="A71" s="245">
        <v>17</v>
      </c>
      <c r="B71" s="250" t="s">
        <v>487</v>
      </c>
      <c r="C71" s="245" t="s">
        <v>480</v>
      </c>
      <c r="D71" s="243" t="s">
        <v>479</v>
      </c>
      <c r="E71" s="245" t="s">
        <v>213</v>
      </c>
      <c r="F71" s="101" t="s">
        <v>218</v>
      </c>
      <c r="G71" s="245" t="s">
        <v>486</v>
      </c>
      <c r="H71" s="243" t="s">
        <v>476</v>
      </c>
      <c r="I71" s="245" t="s">
        <v>475</v>
      </c>
      <c r="J71" s="245" t="s">
        <v>482</v>
      </c>
    </row>
    <row r="72" spans="1:11" s="99" customFormat="1" ht="63" customHeight="1" x14ac:dyDescent="0.2">
      <c r="A72" s="245"/>
      <c r="B72" s="250"/>
      <c r="C72" s="245"/>
      <c r="D72" s="244"/>
      <c r="E72" s="245"/>
      <c r="F72" s="101" t="s">
        <v>220</v>
      </c>
      <c r="G72" s="245"/>
      <c r="H72" s="244"/>
      <c r="I72" s="245"/>
      <c r="J72" s="245"/>
      <c r="K72" s="100"/>
    </row>
    <row r="73" spans="1:11" s="99" customFormat="1" ht="51.75" customHeight="1" x14ac:dyDescent="0.2">
      <c r="A73" s="249">
        <v>18</v>
      </c>
      <c r="B73" s="253" t="s">
        <v>485</v>
      </c>
      <c r="C73" s="249" t="s">
        <v>480</v>
      </c>
      <c r="D73" s="246" t="s">
        <v>479</v>
      </c>
      <c r="E73" s="249" t="s">
        <v>213</v>
      </c>
      <c r="F73" s="167" t="s">
        <v>484</v>
      </c>
      <c r="G73" s="249" t="s">
        <v>483</v>
      </c>
      <c r="H73" s="246" t="s">
        <v>476</v>
      </c>
      <c r="I73" s="249" t="s">
        <v>475</v>
      </c>
      <c r="J73" s="249" t="s">
        <v>482</v>
      </c>
    </row>
    <row r="74" spans="1:11" s="99" customFormat="1" ht="51.75" customHeight="1" x14ac:dyDescent="0.2">
      <c r="A74" s="249"/>
      <c r="B74" s="253"/>
      <c r="C74" s="249"/>
      <c r="D74" s="247"/>
      <c r="E74" s="249"/>
      <c r="F74" s="167" t="s">
        <v>176</v>
      </c>
      <c r="G74" s="249"/>
      <c r="H74" s="247"/>
      <c r="I74" s="249"/>
      <c r="J74" s="249"/>
      <c r="K74" s="100"/>
    </row>
    <row r="75" spans="1:11" s="99" customFormat="1" ht="51.75" customHeight="1" x14ac:dyDescent="0.2">
      <c r="A75" s="249"/>
      <c r="B75" s="253"/>
      <c r="C75" s="249"/>
      <c r="D75" s="248"/>
      <c r="E75" s="249"/>
      <c r="F75" s="167" t="s">
        <v>220</v>
      </c>
      <c r="G75" s="249"/>
      <c r="H75" s="248"/>
      <c r="I75" s="249"/>
      <c r="J75" s="249"/>
      <c r="K75" s="100"/>
    </row>
    <row r="76" spans="1:11" s="99" customFormat="1" ht="63" customHeight="1" x14ac:dyDescent="0.2">
      <c r="A76" s="245">
        <v>19</v>
      </c>
      <c r="B76" s="250" t="s">
        <v>481</v>
      </c>
      <c r="C76" s="245" t="s">
        <v>480</v>
      </c>
      <c r="D76" s="243" t="s">
        <v>479</v>
      </c>
      <c r="E76" s="245" t="s">
        <v>478</v>
      </c>
      <c r="F76" s="251" t="s">
        <v>221</v>
      </c>
      <c r="G76" s="245" t="s">
        <v>477</v>
      </c>
      <c r="H76" s="243" t="s">
        <v>476</v>
      </c>
      <c r="I76" s="245" t="s">
        <v>475</v>
      </c>
      <c r="J76" s="245" t="s">
        <v>474</v>
      </c>
    </row>
    <row r="77" spans="1:11" s="99" customFormat="1" ht="63" customHeight="1" x14ac:dyDescent="0.2">
      <c r="A77" s="245"/>
      <c r="B77" s="250"/>
      <c r="C77" s="245"/>
      <c r="D77" s="244"/>
      <c r="E77" s="245"/>
      <c r="F77" s="252"/>
      <c r="G77" s="245"/>
      <c r="H77" s="244"/>
      <c r="I77" s="245"/>
      <c r="J77" s="245"/>
      <c r="K77" s="100"/>
    </row>
  </sheetData>
  <mergeCells count="196">
    <mergeCell ref="A1:C3"/>
    <mergeCell ref="D1:I3"/>
    <mergeCell ref="A6:A7"/>
    <mergeCell ref="B6:B7"/>
    <mergeCell ref="C6:C7"/>
    <mergeCell ref="D6:D7"/>
    <mergeCell ref="E6:E7"/>
    <mergeCell ref="F6:F7"/>
    <mergeCell ref="G6:G7"/>
    <mergeCell ref="H6:H7"/>
    <mergeCell ref="I6:I7"/>
    <mergeCell ref="J6:J7"/>
    <mergeCell ref="A8:A11"/>
    <mergeCell ref="B8:B11"/>
    <mergeCell ref="C8:C11"/>
    <mergeCell ref="D8:D11"/>
    <mergeCell ref="E8:E11"/>
    <mergeCell ref="G8:G11"/>
    <mergeCell ref="H8:H11"/>
    <mergeCell ref="I8:I11"/>
    <mergeCell ref="J8:J11"/>
    <mergeCell ref="A12:A14"/>
    <mergeCell ref="B12:B14"/>
    <mergeCell ref="C12:C14"/>
    <mergeCell ref="D12:D14"/>
    <mergeCell ref="E12:E14"/>
    <mergeCell ref="G12:G14"/>
    <mergeCell ref="H12:H14"/>
    <mergeCell ref="I12:I14"/>
    <mergeCell ref="J12:J14"/>
    <mergeCell ref="H15:H16"/>
    <mergeCell ref="I15:I16"/>
    <mergeCell ref="J15:J16"/>
    <mergeCell ref="A17:A18"/>
    <mergeCell ref="B17:B18"/>
    <mergeCell ref="C17:C18"/>
    <mergeCell ref="D17:D18"/>
    <mergeCell ref="E17:E18"/>
    <mergeCell ref="G17:G18"/>
    <mergeCell ref="H17:H18"/>
    <mergeCell ref="A15:A16"/>
    <mergeCell ref="B15:B16"/>
    <mergeCell ref="C15:C16"/>
    <mergeCell ref="D15:D16"/>
    <mergeCell ref="E15:E16"/>
    <mergeCell ref="G15:G16"/>
    <mergeCell ref="I17:I18"/>
    <mergeCell ref="J17:J18"/>
    <mergeCell ref="A19:A20"/>
    <mergeCell ref="B19:B20"/>
    <mergeCell ref="C19:C20"/>
    <mergeCell ref="D19:D20"/>
    <mergeCell ref="E19:E20"/>
    <mergeCell ref="G19:G20"/>
    <mergeCell ref="H19:H20"/>
    <mergeCell ref="I19:I20"/>
    <mergeCell ref="J19:J20"/>
    <mergeCell ref="A21:A23"/>
    <mergeCell ref="B21:B23"/>
    <mergeCell ref="C21:C23"/>
    <mergeCell ref="D21:D23"/>
    <mergeCell ref="E21:E23"/>
    <mergeCell ref="G21:G23"/>
    <mergeCell ref="H21:H23"/>
    <mergeCell ref="I21:I23"/>
    <mergeCell ref="J21:J23"/>
    <mergeCell ref="H24:H26"/>
    <mergeCell ref="I24:I26"/>
    <mergeCell ref="J24:J26"/>
    <mergeCell ref="A27:A28"/>
    <mergeCell ref="B27:B28"/>
    <mergeCell ref="C27:C28"/>
    <mergeCell ref="D27:D28"/>
    <mergeCell ref="E27:E28"/>
    <mergeCell ref="G27:G28"/>
    <mergeCell ref="H27:H28"/>
    <mergeCell ref="A24:A26"/>
    <mergeCell ref="B24:B26"/>
    <mergeCell ref="C24:C26"/>
    <mergeCell ref="D24:D26"/>
    <mergeCell ref="E24:E26"/>
    <mergeCell ref="G24:G26"/>
    <mergeCell ref="J29:J33"/>
    <mergeCell ref="E34:E35"/>
    <mergeCell ref="G34:G35"/>
    <mergeCell ref="H34:H35"/>
    <mergeCell ref="I34:I35"/>
    <mergeCell ref="J34:J35"/>
    <mergeCell ref="I27:I28"/>
    <mergeCell ref="J27:J28"/>
    <mergeCell ref="A29:A47"/>
    <mergeCell ref="B29:B47"/>
    <mergeCell ref="C29:C47"/>
    <mergeCell ref="D29:D47"/>
    <mergeCell ref="E29:E33"/>
    <mergeCell ref="G29:G33"/>
    <mergeCell ref="H29:H33"/>
    <mergeCell ref="I29:I33"/>
    <mergeCell ref="E36:E38"/>
    <mergeCell ref="G36:G38"/>
    <mergeCell ref="H36:H38"/>
    <mergeCell ref="I36:I38"/>
    <mergeCell ref="J36:J38"/>
    <mergeCell ref="E39:E42"/>
    <mergeCell ref="G39:G42"/>
    <mergeCell ref="H39:H42"/>
    <mergeCell ref="I39:I42"/>
    <mergeCell ref="J39:J42"/>
    <mergeCell ref="E43:E44"/>
    <mergeCell ref="G43:G44"/>
    <mergeCell ref="H43:H44"/>
    <mergeCell ref="I43:I44"/>
    <mergeCell ref="J43:J44"/>
    <mergeCell ref="E45:E47"/>
    <mergeCell ref="G45:G47"/>
    <mergeCell ref="H45:H47"/>
    <mergeCell ref="I45:I47"/>
    <mergeCell ref="J45:J47"/>
    <mergeCell ref="A56:A59"/>
    <mergeCell ref="B56:B59"/>
    <mergeCell ref="C56:C59"/>
    <mergeCell ref="D56:D59"/>
    <mergeCell ref="E56:E57"/>
    <mergeCell ref="G56:G57"/>
    <mergeCell ref="H56:H57"/>
    <mergeCell ref="A48:A53"/>
    <mergeCell ref="B48:B53"/>
    <mergeCell ref="C48:C53"/>
    <mergeCell ref="D48:D53"/>
    <mergeCell ref="E48:E53"/>
    <mergeCell ref="G48:G53"/>
    <mergeCell ref="I56:I57"/>
    <mergeCell ref="J56:J57"/>
    <mergeCell ref="E58:E59"/>
    <mergeCell ref="G58:G59"/>
    <mergeCell ref="H58:H59"/>
    <mergeCell ref="I58:I59"/>
    <mergeCell ref="J58:J59"/>
    <mergeCell ref="H48:H53"/>
    <mergeCell ref="I48:I53"/>
    <mergeCell ref="J48:J53"/>
    <mergeCell ref="H60:H62"/>
    <mergeCell ref="I60:I62"/>
    <mergeCell ref="J60:J62"/>
    <mergeCell ref="A63:A64"/>
    <mergeCell ref="B63:B64"/>
    <mergeCell ref="C63:C64"/>
    <mergeCell ref="D63:D64"/>
    <mergeCell ref="E63:E64"/>
    <mergeCell ref="G63:G64"/>
    <mergeCell ref="H63:H64"/>
    <mergeCell ref="A60:A62"/>
    <mergeCell ref="B60:B62"/>
    <mergeCell ref="C60:C62"/>
    <mergeCell ref="D60:D62"/>
    <mergeCell ref="E60:E62"/>
    <mergeCell ref="G60:G62"/>
    <mergeCell ref="I63:I64"/>
    <mergeCell ref="J63:J64"/>
    <mergeCell ref="A65:A70"/>
    <mergeCell ref="B65:B70"/>
    <mergeCell ref="C65:C70"/>
    <mergeCell ref="D65:D70"/>
    <mergeCell ref="E65:E70"/>
    <mergeCell ref="G65:G70"/>
    <mergeCell ref="H65:H70"/>
    <mergeCell ref="I65:I70"/>
    <mergeCell ref="J65:J70"/>
    <mergeCell ref="A71:A72"/>
    <mergeCell ref="B71:B72"/>
    <mergeCell ref="C71:C72"/>
    <mergeCell ref="D71:D72"/>
    <mergeCell ref="E71:E72"/>
    <mergeCell ref="G71:G72"/>
    <mergeCell ref="H71:H72"/>
    <mergeCell ref="I71:I72"/>
    <mergeCell ref="J71:J72"/>
    <mergeCell ref="H76:H77"/>
    <mergeCell ref="I76:I77"/>
    <mergeCell ref="J76:J77"/>
    <mergeCell ref="H73:H75"/>
    <mergeCell ref="I73:I75"/>
    <mergeCell ref="J73:J75"/>
    <mergeCell ref="A76:A77"/>
    <mergeCell ref="B76:B77"/>
    <mergeCell ref="C76:C77"/>
    <mergeCell ref="D76:D77"/>
    <mergeCell ref="E76:E77"/>
    <mergeCell ref="F76:F77"/>
    <mergeCell ref="G76:G77"/>
    <mergeCell ref="A73:A75"/>
    <mergeCell ref="B73:B75"/>
    <mergeCell ref="C73:C75"/>
    <mergeCell ref="D73:D75"/>
    <mergeCell ref="E73:E75"/>
    <mergeCell ref="G73:G75"/>
  </mergeCells>
  <printOptions horizontalCentered="1"/>
  <pageMargins left="0.39370078740157483" right="0.39370078740157483" top="0.39370078740157483" bottom="0.39370078740157483" header="0.31496062992125984" footer="0.31496062992125984"/>
  <pageSetup scale="35" orientation="landscape" r:id="rId1"/>
  <headerFooter>
    <oddFooter>&amp;CPág. &amp;P de &amp;N</oddFooter>
  </headerFooter>
  <rowBreaks count="2" manualBreakCount="2">
    <brk id="28" max="9" man="1"/>
    <brk id="54" max="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F4A4F-1990-4762-AC8B-6160725A6484}">
  <sheetPr filterMode="1">
    <tabColor rgb="FF7030A0"/>
    <pageSetUpPr fitToPage="1"/>
  </sheetPr>
  <dimension ref="A1:Y193"/>
  <sheetViews>
    <sheetView topLeftCell="G31" zoomScaleNormal="100" workbookViewId="0">
      <selection activeCell="H34" sqref="H34"/>
    </sheetView>
  </sheetViews>
  <sheetFormatPr baseColWidth="10" defaultColWidth="11.5703125" defaultRowHeight="16.5" outlineLevelRow="1" x14ac:dyDescent="0.25"/>
  <cols>
    <col min="1" max="1" width="34.42578125" style="1" customWidth="1"/>
    <col min="2" max="2" width="36.85546875" style="1" customWidth="1"/>
    <col min="3" max="3" width="42.85546875" style="14" customWidth="1"/>
    <col min="4" max="4" width="42.140625" style="15" customWidth="1"/>
    <col min="5" max="5" width="60.5703125" style="15" customWidth="1"/>
    <col min="6" max="6" width="58.28515625" style="14" customWidth="1"/>
    <col min="7" max="7" width="32.5703125" style="14" customWidth="1"/>
    <col min="8" max="8" width="56.85546875" style="15" customWidth="1"/>
    <col min="9" max="9" width="25.42578125" style="14" customWidth="1"/>
    <col min="10" max="10" width="28.7109375" style="14" customWidth="1"/>
    <col min="11" max="11" width="55" style="14" customWidth="1"/>
    <col min="12" max="12" width="25.85546875" style="14" customWidth="1"/>
    <col min="13" max="13" width="36.5703125" style="15" customWidth="1"/>
    <col min="14" max="14" width="25.7109375" style="14" customWidth="1"/>
    <col min="15" max="16" width="26.42578125" style="17" customWidth="1"/>
    <col min="17" max="17" width="27" style="14" customWidth="1"/>
    <col min="18" max="18" width="28.7109375" style="14" customWidth="1"/>
    <col min="19" max="19" width="33.140625" style="49" customWidth="1"/>
    <col min="20" max="20" width="29" style="14" customWidth="1"/>
    <col min="21" max="21" width="33.140625" style="14" customWidth="1"/>
    <col min="22" max="22" width="78.5703125" style="50" customWidth="1"/>
    <col min="23" max="23" width="45.42578125" style="14" customWidth="1"/>
    <col min="24" max="24" width="34.28515625" style="14" customWidth="1"/>
    <col min="25" max="16384" width="11.5703125" style="1"/>
  </cols>
  <sheetData>
    <row r="1" spans="1:24" ht="24" customHeight="1" x14ac:dyDescent="0.25">
      <c r="A1" s="279"/>
      <c r="B1" s="279"/>
      <c r="C1" s="279"/>
      <c r="D1" s="280" t="s">
        <v>256</v>
      </c>
      <c r="E1" s="280"/>
      <c r="F1" s="280"/>
      <c r="G1" s="280"/>
      <c r="H1" s="280"/>
      <c r="I1" s="280"/>
      <c r="J1" s="280"/>
      <c r="K1" s="280"/>
      <c r="L1" s="280"/>
      <c r="M1" s="280"/>
      <c r="N1" s="280"/>
      <c r="O1" s="280"/>
      <c r="P1" s="280"/>
      <c r="Q1" s="280"/>
      <c r="R1" s="280"/>
      <c r="S1" s="280"/>
      <c r="T1" s="280"/>
      <c r="U1" s="280"/>
      <c r="V1" s="280"/>
      <c r="W1" s="281" t="s">
        <v>0</v>
      </c>
      <c r="X1" s="281"/>
    </row>
    <row r="2" spans="1:24" ht="24" customHeight="1" x14ac:dyDescent="0.25">
      <c r="A2" s="279"/>
      <c r="B2" s="279"/>
      <c r="C2" s="279"/>
      <c r="D2" s="280"/>
      <c r="E2" s="280"/>
      <c r="F2" s="280"/>
      <c r="G2" s="280"/>
      <c r="H2" s="280"/>
      <c r="I2" s="280"/>
      <c r="J2" s="280"/>
      <c r="K2" s="280"/>
      <c r="L2" s="280"/>
      <c r="M2" s="280"/>
      <c r="N2" s="280"/>
      <c r="O2" s="280"/>
      <c r="P2" s="280"/>
      <c r="Q2" s="280"/>
      <c r="R2" s="280"/>
      <c r="S2" s="280"/>
      <c r="T2" s="280"/>
      <c r="U2" s="280"/>
      <c r="V2" s="280"/>
      <c r="W2" s="282" t="s">
        <v>257</v>
      </c>
      <c r="X2" s="283"/>
    </row>
    <row r="3" spans="1:24" ht="24" customHeight="1" x14ac:dyDescent="0.25">
      <c r="A3" s="279"/>
      <c r="B3" s="279"/>
      <c r="C3" s="279"/>
      <c r="D3" s="280"/>
      <c r="E3" s="280"/>
      <c r="F3" s="280"/>
      <c r="G3" s="280"/>
      <c r="H3" s="280"/>
      <c r="I3" s="280"/>
      <c r="J3" s="280"/>
      <c r="K3" s="280"/>
      <c r="L3" s="280"/>
      <c r="M3" s="280"/>
      <c r="N3" s="280"/>
      <c r="O3" s="280"/>
      <c r="P3" s="280"/>
      <c r="Q3" s="280"/>
      <c r="R3" s="280"/>
      <c r="S3" s="280"/>
      <c r="T3" s="280"/>
      <c r="U3" s="280"/>
      <c r="V3" s="280"/>
      <c r="W3" s="282" t="s">
        <v>258</v>
      </c>
      <c r="X3" s="283"/>
    </row>
    <row r="4" spans="1:24" s="6" customFormat="1" ht="20.25" x14ac:dyDescent="0.25">
      <c r="D4" s="57"/>
      <c r="E4" s="57"/>
      <c r="H4" s="58"/>
      <c r="M4" s="57"/>
      <c r="O4" s="59"/>
      <c r="P4" s="59"/>
      <c r="R4" s="59"/>
      <c r="S4" s="60"/>
      <c r="V4" s="57"/>
      <c r="W4" s="5"/>
      <c r="X4" s="5"/>
    </row>
    <row r="5" spans="1:24" s="6" customFormat="1" ht="20.25" x14ac:dyDescent="0.25">
      <c r="A5" s="284" t="s">
        <v>1</v>
      </c>
      <c r="B5" s="284"/>
      <c r="C5" s="284"/>
      <c r="D5" s="284" t="s">
        <v>2</v>
      </c>
      <c r="E5" s="284"/>
      <c r="F5" s="284"/>
      <c r="G5" s="284"/>
      <c r="H5" s="284"/>
      <c r="I5" s="284"/>
      <c r="J5" s="284" t="s">
        <v>3</v>
      </c>
      <c r="K5" s="284"/>
      <c r="L5" s="284"/>
      <c r="M5" s="285"/>
      <c r="N5" s="285"/>
      <c r="O5" s="285"/>
      <c r="P5" s="285"/>
      <c r="Q5" s="285"/>
      <c r="R5" s="285"/>
      <c r="S5" s="285"/>
      <c r="T5" s="285"/>
      <c r="U5" s="285"/>
      <c r="V5" s="286" t="s">
        <v>4</v>
      </c>
      <c r="W5" s="286"/>
      <c r="X5" s="177" t="s">
        <v>5</v>
      </c>
    </row>
    <row r="6" spans="1:24" s="7" customFormat="1" ht="39" customHeight="1" x14ac:dyDescent="0.25">
      <c r="A6" s="276" t="s">
        <v>8</v>
      </c>
      <c r="B6" s="276" t="s">
        <v>9</v>
      </c>
      <c r="C6" s="276" t="s">
        <v>259</v>
      </c>
      <c r="D6" s="276" t="s">
        <v>10</v>
      </c>
      <c r="E6" s="276" t="s">
        <v>11</v>
      </c>
      <c r="F6" s="276" t="s">
        <v>12</v>
      </c>
      <c r="G6" s="276" t="s">
        <v>22</v>
      </c>
      <c r="H6" s="276" t="s">
        <v>245</v>
      </c>
      <c r="I6" s="276" t="s">
        <v>23</v>
      </c>
      <c r="J6" s="276" t="s">
        <v>24</v>
      </c>
      <c r="K6" s="276" t="s">
        <v>25</v>
      </c>
      <c r="L6" s="276" t="s">
        <v>26</v>
      </c>
      <c r="M6" s="276" t="s">
        <v>260</v>
      </c>
      <c r="N6" s="276"/>
      <c r="O6" s="276"/>
      <c r="P6" s="175"/>
      <c r="Q6" s="276" t="s">
        <v>27</v>
      </c>
      <c r="R6" s="276"/>
      <c r="S6" s="276"/>
      <c r="T6" s="277" t="s">
        <v>28</v>
      </c>
      <c r="U6" s="277"/>
      <c r="V6" s="278" t="s">
        <v>29</v>
      </c>
      <c r="W6" s="276" t="s">
        <v>30</v>
      </c>
      <c r="X6" s="276" t="s">
        <v>31</v>
      </c>
    </row>
    <row r="7" spans="1:24" s="7" customFormat="1" ht="84" hidden="1" customHeight="1" x14ac:dyDescent="0.25">
      <c r="A7" s="276"/>
      <c r="B7" s="276"/>
      <c r="C7" s="276"/>
      <c r="D7" s="276"/>
      <c r="E7" s="276"/>
      <c r="F7" s="276"/>
      <c r="G7" s="276"/>
      <c r="H7" s="276"/>
      <c r="I7" s="276"/>
      <c r="J7" s="276"/>
      <c r="K7" s="276"/>
      <c r="L7" s="276"/>
      <c r="M7" s="176" t="s">
        <v>32</v>
      </c>
      <c r="N7" s="176" t="s">
        <v>33</v>
      </c>
      <c r="O7" s="176" t="s">
        <v>261</v>
      </c>
      <c r="P7" s="176" t="s">
        <v>262</v>
      </c>
      <c r="Q7" s="176" t="s">
        <v>34</v>
      </c>
      <c r="R7" s="176" t="s">
        <v>35</v>
      </c>
      <c r="S7" s="176" t="s">
        <v>263</v>
      </c>
      <c r="T7" s="176" t="s">
        <v>36</v>
      </c>
      <c r="U7" s="176" t="s">
        <v>37</v>
      </c>
      <c r="V7" s="278"/>
      <c r="W7" s="276"/>
      <c r="X7" s="276"/>
    </row>
    <row r="8" spans="1:24" s="11" customFormat="1" ht="101.25" hidden="1" x14ac:dyDescent="0.25">
      <c r="A8" s="263" t="s">
        <v>264</v>
      </c>
      <c r="B8" s="264" t="s">
        <v>238</v>
      </c>
      <c r="C8" s="264" t="s">
        <v>265</v>
      </c>
      <c r="D8" s="264" t="s">
        <v>38</v>
      </c>
      <c r="E8" s="263" t="s">
        <v>710</v>
      </c>
      <c r="F8" s="264" t="s">
        <v>40</v>
      </c>
      <c r="G8" s="265">
        <v>44926</v>
      </c>
      <c r="H8" s="169" t="s">
        <v>41</v>
      </c>
      <c r="I8" s="169" t="s">
        <v>42</v>
      </c>
      <c r="J8" s="169" t="s">
        <v>43</v>
      </c>
      <c r="K8" s="169" t="s">
        <v>43</v>
      </c>
      <c r="L8" s="169" t="s">
        <v>43</v>
      </c>
      <c r="M8" s="61" t="s">
        <v>266</v>
      </c>
      <c r="N8" s="62" t="s">
        <v>43</v>
      </c>
      <c r="O8" s="173">
        <v>0</v>
      </c>
      <c r="P8" s="63">
        <v>0</v>
      </c>
      <c r="Q8" s="64" t="s">
        <v>43</v>
      </c>
      <c r="R8" s="65" t="s">
        <v>43</v>
      </c>
      <c r="S8" s="66">
        <v>0</v>
      </c>
      <c r="T8" s="64">
        <f>+O8</f>
        <v>0</v>
      </c>
      <c r="U8" s="173">
        <f>+S8</f>
        <v>0</v>
      </c>
      <c r="V8" s="65" t="s">
        <v>45</v>
      </c>
      <c r="W8" s="169" t="s">
        <v>46</v>
      </c>
      <c r="X8" s="169" t="s">
        <v>711</v>
      </c>
    </row>
    <row r="9" spans="1:24" s="11" customFormat="1" ht="101.25" hidden="1" x14ac:dyDescent="0.25">
      <c r="A9" s="263"/>
      <c r="B9" s="264"/>
      <c r="C9" s="264"/>
      <c r="D9" s="264"/>
      <c r="E9" s="263"/>
      <c r="F9" s="264"/>
      <c r="G9" s="265"/>
      <c r="H9" s="169" t="s">
        <v>267</v>
      </c>
      <c r="I9" s="169" t="s">
        <v>42</v>
      </c>
      <c r="J9" s="169" t="s">
        <v>43</v>
      </c>
      <c r="K9" s="169" t="s">
        <v>43</v>
      </c>
      <c r="L9" s="169" t="s">
        <v>43</v>
      </c>
      <c r="M9" s="65" t="s">
        <v>44</v>
      </c>
      <c r="N9" s="67" t="s">
        <v>43</v>
      </c>
      <c r="O9" s="173">
        <v>0</v>
      </c>
      <c r="P9" s="63">
        <v>0</v>
      </c>
      <c r="Q9" s="64" t="s">
        <v>43</v>
      </c>
      <c r="R9" s="65" t="s">
        <v>43</v>
      </c>
      <c r="S9" s="66">
        <v>0</v>
      </c>
      <c r="T9" s="64">
        <v>0</v>
      </c>
      <c r="U9" s="173">
        <v>0</v>
      </c>
      <c r="V9" s="65" t="s">
        <v>45</v>
      </c>
      <c r="W9" s="169" t="s">
        <v>46</v>
      </c>
      <c r="X9" s="169" t="s">
        <v>711</v>
      </c>
    </row>
    <row r="10" spans="1:24" s="10" customFormat="1" ht="101.25" hidden="1" x14ac:dyDescent="0.25">
      <c r="A10" s="263"/>
      <c r="B10" s="264"/>
      <c r="C10" s="272"/>
      <c r="D10" s="264" t="s">
        <v>48</v>
      </c>
      <c r="E10" s="263" t="s">
        <v>49</v>
      </c>
      <c r="F10" s="264" t="s">
        <v>268</v>
      </c>
      <c r="G10" s="269">
        <v>44926</v>
      </c>
      <c r="H10" s="169" t="s">
        <v>269</v>
      </c>
      <c r="I10" s="171" t="s">
        <v>42</v>
      </c>
      <c r="J10" s="169" t="s">
        <v>43</v>
      </c>
      <c r="K10" s="169" t="s">
        <v>43</v>
      </c>
      <c r="L10" s="169" t="s">
        <v>43</v>
      </c>
      <c r="M10" s="67" t="s">
        <v>50</v>
      </c>
      <c r="N10" s="62" t="s">
        <v>270</v>
      </c>
      <c r="O10" s="68">
        <v>1150</v>
      </c>
      <c r="P10" s="63">
        <v>0</v>
      </c>
      <c r="Q10" s="64" t="s">
        <v>43</v>
      </c>
      <c r="R10" s="65" t="s">
        <v>43</v>
      </c>
      <c r="S10" s="66">
        <v>0</v>
      </c>
      <c r="T10" s="69">
        <f t="shared" ref="T10:T15" si="0">+O10</f>
        <v>1150</v>
      </c>
      <c r="U10" s="173">
        <f>+S10</f>
        <v>0</v>
      </c>
      <c r="V10" s="169" t="s">
        <v>45</v>
      </c>
      <c r="W10" s="169" t="s">
        <v>46</v>
      </c>
      <c r="X10" s="169" t="s">
        <v>712</v>
      </c>
    </row>
    <row r="11" spans="1:24" s="10" customFormat="1" ht="101.25" hidden="1" x14ac:dyDescent="0.25">
      <c r="A11" s="263"/>
      <c r="B11" s="264"/>
      <c r="C11" s="272"/>
      <c r="D11" s="264"/>
      <c r="E11" s="263"/>
      <c r="F11" s="264"/>
      <c r="G11" s="269"/>
      <c r="H11" s="169" t="s">
        <v>271</v>
      </c>
      <c r="I11" s="171" t="s">
        <v>42</v>
      </c>
      <c r="J11" s="169" t="s">
        <v>43</v>
      </c>
      <c r="K11" s="169" t="s">
        <v>43</v>
      </c>
      <c r="L11" s="169" t="s">
        <v>43</v>
      </c>
      <c r="M11" s="67" t="s">
        <v>50</v>
      </c>
      <c r="N11" s="62" t="s">
        <v>270</v>
      </c>
      <c r="O11" s="63">
        <v>270</v>
      </c>
      <c r="P11" s="63">
        <v>0</v>
      </c>
      <c r="Q11" s="64" t="s">
        <v>43</v>
      </c>
      <c r="R11" s="65" t="s">
        <v>43</v>
      </c>
      <c r="S11" s="66">
        <v>0</v>
      </c>
      <c r="T11" s="69">
        <v>270</v>
      </c>
      <c r="U11" s="173">
        <v>0</v>
      </c>
      <c r="V11" s="169" t="s">
        <v>45</v>
      </c>
      <c r="W11" s="169" t="s">
        <v>46</v>
      </c>
      <c r="X11" s="169" t="s">
        <v>712</v>
      </c>
    </row>
    <row r="12" spans="1:24" s="10" customFormat="1" ht="101.25" hidden="1" x14ac:dyDescent="0.25">
      <c r="A12" s="263"/>
      <c r="B12" s="264"/>
      <c r="C12" s="272"/>
      <c r="D12" s="264"/>
      <c r="E12" s="263"/>
      <c r="F12" s="264"/>
      <c r="G12" s="269"/>
      <c r="H12" s="170" t="s">
        <v>272</v>
      </c>
      <c r="I12" s="171" t="s">
        <v>42</v>
      </c>
      <c r="J12" s="169" t="s">
        <v>43</v>
      </c>
      <c r="K12" s="169" t="s">
        <v>43</v>
      </c>
      <c r="L12" s="169" t="s">
        <v>43</v>
      </c>
      <c r="M12" s="169" t="s">
        <v>43</v>
      </c>
      <c r="N12" s="169" t="s">
        <v>43</v>
      </c>
      <c r="O12" s="63">
        <v>0</v>
      </c>
      <c r="P12" s="63">
        <v>0</v>
      </c>
      <c r="Q12" s="64" t="s">
        <v>118</v>
      </c>
      <c r="R12" s="61" t="s">
        <v>273</v>
      </c>
      <c r="S12" s="70">
        <v>31247</v>
      </c>
      <c r="T12" s="69">
        <f t="shared" si="0"/>
        <v>0</v>
      </c>
      <c r="U12" s="71">
        <f>+S12</f>
        <v>31247</v>
      </c>
      <c r="V12" s="169" t="s">
        <v>45</v>
      </c>
      <c r="W12" s="169" t="s">
        <v>46</v>
      </c>
      <c r="X12" s="169" t="s">
        <v>712</v>
      </c>
    </row>
    <row r="13" spans="1:24" s="10" customFormat="1" ht="135.75" hidden="1" customHeight="1" x14ac:dyDescent="0.25">
      <c r="A13" s="263"/>
      <c r="B13" s="264"/>
      <c r="C13" s="272"/>
      <c r="D13" s="264"/>
      <c r="E13" s="263"/>
      <c r="F13" s="264"/>
      <c r="G13" s="269"/>
      <c r="H13" s="170" t="s">
        <v>274</v>
      </c>
      <c r="I13" s="171" t="s">
        <v>42</v>
      </c>
      <c r="J13" s="169" t="s">
        <v>43</v>
      </c>
      <c r="K13" s="169" t="s">
        <v>43</v>
      </c>
      <c r="L13" s="169" t="s">
        <v>43</v>
      </c>
      <c r="M13" s="169" t="s">
        <v>43</v>
      </c>
      <c r="N13" s="169" t="s">
        <v>43</v>
      </c>
      <c r="O13" s="63">
        <v>0</v>
      </c>
      <c r="P13" s="63">
        <v>0</v>
      </c>
      <c r="Q13" s="64" t="s">
        <v>57</v>
      </c>
      <c r="R13" s="65" t="s">
        <v>275</v>
      </c>
      <c r="S13" s="70">
        <v>998</v>
      </c>
      <c r="T13" s="69">
        <f t="shared" si="0"/>
        <v>0</v>
      </c>
      <c r="U13" s="173">
        <f>+S13</f>
        <v>998</v>
      </c>
      <c r="V13" s="169" t="s">
        <v>45</v>
      </c>
      <c r="W13" s="169" t="s">
        <v>46</v>
      </c>
      <c r="X13" s="169" t="s">
        <v>712</v>
      </c>
    </row>
    <row r="14" spans="1:24" s="10" customFormat="1" ht="135.75" hidden="1" customHeight="1" x14ac:dyDescent="0.25">
      <c r="A14" s="263"/>
      <c r="B14" s="264"/>
      <c r="C14" s="272"/>
      <c r="D14" s="264"/>
      <c r="E14" s="263"/>
      <c r="F14" s="264"/>
      <c r="G14" s="269"/>
      <c r="H14" s="170" t="s">
        <v>276</v>
      </c>
      <c r="I14" s="171" t="s">
        <v>42</v>
      </c>
      <c r="J14" s="169" t="s">
        <v>43</v>
      </c>
      <c r="K14" s="169" t="s">
        <v>43</v>
      </c>
      <c r="L14" s="169" t="s">
        <v>43</v>
      </c>
      <c r="M14" s="67" t="s">
        <v>50</v>
      </c>
      <c r="N14" s="62" t="s">
        <v>270</v>
      </c>
      <c r="O14" s="63">
        <v>6333</v>
      </c>
      <c r="P14" s="63">
        <v>0</v>
      </c>
      <c r="Q14" s="64" t="s">
        <v>57</v>
      </c>
      <c r="R14" s="65" t="s">
        <v>277</v>
      </c>
      <c r="S14" s="70">
        <v>0</v>
      </c>
      <c r="T14" s="69">
        <f>+O14</f>
        <v>6333</v>
      </c>
      <c r="U14" s="173">
        <f>+S14</f>
        <v>0</v>
      </c>
      <c r="V14" s="169" t="s">
        <v>45</v>
      </c>
      <c r="W14" s="169" t="s">
        <v>46</v>
      </c>
      <c r="X14" s="169" t="s">
        <v>712</v>
      </c>
    </row>
    <row r="15" spans="1:24" s="10" customFormat="1" ht="157.5" hidden="1" customHeight="1" x14ac:dyDescent="0.25">
      <c r="A15" s="263"/>
      <c r="B15" s="264"/>
      <c r="C15" s="272"/>
      <c r="D15" s="264"/>
      <c r="E15" s="263"/>
      <c r="F15" s="264"/>
      <c r="G15" s="269"/>
      <c r="H15" s="169" t="s">
        <v>278</v>
      </c>
      <c r="I15" s="171" t="s">
        <v>42</v>
      </c>
      <c r="J15" s="169" t="s">
        <v>43</v>
      </c>
      <c r="K15" s="169" t="s">
        <v>43</v>
      </c>
      <c r="L15" s="169" t="s">
        <v>43</v>
      </c>
      <c r="M15" s="169" t="s">
        <v>43</v>
      </c>
      <c r="N15" s="169" t="s">
        <v>43</v>
      </c>
      <c r="O15" s="63">
        <v>0</v>
      </c>
      <c r="P15" s="63">
        <v>0</v>
      </c>
      <c r="Q15" s="64" t="s">
        <v>93</v>
      </c>
      <c r="R15" s="65" t="s">
        <v>279</v>
      </c>
      <c r="S15" s="66">
        <v>40000</v>
      </c>
      <c r="T15" s="64">
        <f t="shared" si="0"/>
        <v>0</v>
      </c>
      <c r="U15" s="173">
        <f t="shared" ref="U15:U29" si="1">+S15</f>
        <v>40000</v>
      </c>
      <c r="V15" s="169" t="s">
        <v>54</v>
      </c>
      <c r="W15" s="169" t="s">
        <v>46</v>
      </c>
      <c r="X15" s="169" t="s">
        <v>712</v>
      </c>
    </row>
    <row r="16" spans="1:24" s="10" customFormat="1" ht="101.25" hidden="1" x14ac:dyDescent="0.25">
      <c r="A16" s="263"/>
      <c r="B16" s="264"/>
      <c r="C16" s="272"/>
      <c r="D16" s="264"/>
      <c r="E16" s="263"/>
      <c r="F16" s="264"/>
      <c r="G16" s="269"/>
      <c r="H16" s="174" t="s">
        <v>55</v>
      </c>
      <c r="I16" s="171" t="s">
        <v>42</v>
      </c>
      <c r="J16" s="169" t="s">
        <v>43</v>
      </c>
      <c r="K16" s="169" t="s">
        <v>43</v>
      </c>
      <c r="L16" s="169" t="s">
        <v>56</v>
      </c>
      <c r="M16" s="169" t="s">
        <v>43</v>
      </c>
      <c r="N16" s="169" t="s">
        <v>43</v>
      </c>
      <c r="O16" s="63">
        <v>0</v>
      </c>
      <c r="P16" s="63">
        <v>0</v>
      </c>
      <c r="Q16" s="64" t="s">
        <v>57</v>
      </c>
      <c r="R16" s="65" t="s">
        <v>280</v>
      </c>
      <c r="S16" s="66">
        <v>10000</v>
      </c>
      <c r="T16" s="64">
        <f>+O16</f>
        <v>0</v>
      </c>
      <c r="U16" s="173">
        <f t="shared" si="1"/>
        <v>10000</v>
      </c>
      <c r="V16" s="169" t="s">
        <v>45</v>
      </c>
      <c r="W16" s="169" t="s">
        <v>46</v>
      </c>
      <c r="X16" s="169" t="s">
        <v>712</v>
      </c>
    </row>
    <row r="17" spans="1:24" s="10" customFormat="1" ht="123.75" hidden="1" customHeight="1" x14ac:dyDescent="0.25">
      <c r="A17" s="263"/>
      <c r="B17" s="264"/>
      <c r="C17" s="272"/>
      <c r="D17" s="264"/>
      <c r="E17" s="263"/>
      <c r="F17" s="264"/>
      <c r="G17" s="269"/>
      <c r="H17" s="169" t="s">
        <v>281</v>
      </c>
      <c r="I17" s="171" t="s">
        <v>42</v>
      </c>
      <c r="J17" s="169" t="s">
        <v>43</v>
      </c>
      <c r="K17" s="169" t="s">
        <v>43</v>
      </c>
      <c r="L17" s="169" t="s">
        <v>43</v>
      </c>
      <c r="M17" s="67" t="s">
        <v>50</v>
      </c>
      <c r="N17" s="62" t="s">
        <v>270</v>
      </c>
      <c r="O17" s="63">
        <v>1085</v>
      </c>
      <c r="P17" s="63">
        <v>0</v>
      </c>
      <c r="Q17" s="64" t="s">
        <v>43</v>
      </c>
      <c r="R17" s="64" t="s">
        <v>43</v>
      </c>
      <c r="S17" s="66">
        <v>0</v>
      </c>
      <c r="T17" s="64">
        <f>+O17</f>
        <v>1085</v>
      </c>
      <c r="U17" s="173">
        <f t="shared" si="1"/>
        <v>0</v>
      </c>
      <c r="V17" s="169" t="s">
        <v>45</v>
      </c>
      <c r="W17" s="169" t="s">
        <v>46</v>
      </c>
      <c r="X17" s="169" t="s">
        <v>712</v>
      </c>
    </row>
    <row r="18" spans="1:24" s="11" customFormat="1" ht="101.25" hidden="1" x14ac:dyDescent="0.25">
      <c r="A18" s="263"/>
      <c r="B18" s="264"/>
      <c r="C18" s="272"/>
      <c r="D18" s="264" t="s">
        <v>59</v>
      </c>
      <c r="E18" s="263" t="s">
        <v>282</v>
      </c>
      <c r="F18" s="264" t="s">
        <v>283</v>
      </c>
      <c r="G18" s="269">
        <v>44926</v>
      </c>
      <c r="H18" s="169" t="s">
        <v>62</v>
      </c>
      <c r="I18" s="171" t="s">
        <v>42</v>
      </c>
      <c r="J18" s="169" t="s">
        <v>43</v>
      </c>
      <c r="K18" s="169" t="s">
        <v>43</v>
      </c>
      <c r="L18" s="169" t="s">
        <v>43</v>
      </c>
      <c r="M18" s="67" t="s">
        <v>50</v>
      </c>
      <c r="N18" s="62" t="s">
        <v>270</v>
      </c>
      <c r="O18" s="68">
        <v>150</v>
      </c>
      <c r="P18" s="63">
        <v>0</v>
      </c>
      <c r="Q18" s="64" t="s">
        <v>43</v>
      </c>
      <c r="R18" s="64" t="s">
        <v>43</v>
      </c>
      <c r="S18" s="66">
        <v>0</v>
      </c>
      <c r="T18" s="69">
        <f>+P18</f>
        <v>0</v>
      </c>
      <c r="U18" s="173">
        <f t="shared" si="1"/>
        <v>0</v>
      </c>
      <c r="V18" s="169" t="s">
        <v>45</v>
      </c>
      <c r="W18" s="169" t="s">
        <v>46</v>
      </c>
      <c r="X18" s="169" t="s">
        <v>712</v>
      </c>
    </row>
    <row r="19" spans="1:24" s="11" customFormat="1" ht="101.25" hidden="1" x14ac:dyDescent="0.25">
      <c r="A19" s="263"/>
      <c r="B19" s="264"/>
      <c r="C19" s="272"/>
      <c r="D19" s="264"/>
      <c r="E19" s="263"/>
      <c r="F19" s="264"/>
      <c r="G19" s="269"/>
      <c r="H19" s="169" t="s">
        <v>64</v>
      </c>
      <c r="I19" s="171" t="s">
        <v>42</v>
      </c>
      <c r="J19" s="169" t="s">
        <v>43</v>
      </c>
      <c r="K19" s="169" t="s">
        <v>43</v>
      </c>
      <c r="L19" s="169" t="s">
        <v>43</v>
      </c>
      <c r="M19" s="67" t="s">
        <v>50</v>
      </c>
      <c r="N19" s="62" t="s">
        <v>61</v>
      </c>
      <c r="O19" s="64">
        <v>0</v>
      </c>
      <c r="P19" s="63">
        <v>0</v>
      </c>
      <c r="Q19" s="64" t="s">
        <v>43</v>
      </c>
      <c r="R19" s="65" t="s">
        <v>43</v>
      </c>
      <c r="S19" s="66">
        <v>0</v>
      </c>
      <c r="T19" s="69">
        <f>+P19</f>
        <v>0</v>
      </c>
      <c r="U19" s="173">
        <f t="shared" si="1"/>
        <v>0</v>
      </c>
      <c r="V19" s="169" t="s">
        <v>45</v>
      </c>
      <c r="W19" s="169" t="s">
        <v>46</v>
      </c>
      <c r="X19" s="169" t="s">
        <v>712</v>
      </c>
    </row>
    <row r="20" spans="1:24" s="11" customFormat="1" ht="101.25" hidden="1" x14ac:dyDescent="0.25">
      <c r="A20" s="263"/>
      <c r="B20" s="264"/>
      <c r="C20" s="272"/>
      <c r="D20" s="264"/>
      <c r="E20" s="263"/>
      <c r="F20" s="264"/>
      <c r="G20" s="269"/>
      <c r="H20" s="169" t="s">
        <v>65</v>
      </c>
      <c r="I20" s="171" t="s">
        <v>42</v>
      </c>
      <c r="J20" s="169" t="s">
        <v>43</v>
      </c>
      <c r="K20" s="169" t="s">
        <v>43</v>
      </c>
      <c r="L20" s="169" t="s">
        <v>43</v>
      </c>
      <c r="M20" s="67" t="s">
        <v>50</v>
      </c>
      <c r="N20" s="62" t="s">
        <v>270</v>
      </c>
      <c r="O20" s="68">
        <v>0</v>
      </c>
      <c r="P20" s="63">
        <v>0</v>
      </c>
      <c r="Q20" s="64" t="s">
        <v>43</v>
      </c>
      <c r="R20" s="64" t="s">
        <v>43</v>
      </c>
      <c r="S20" s="66">
        <v>0</v>
      </c>
      <c r="T20" s="69">
        <f>+P20</f>
        <v>0</v>
      </c>
      <c r="U20" s="173">
        <f t="shared" si="1"/>
        <v>0</v>
      </c>
      <c r="V20" s="169" t="s">
        <v>45</v>
      </c>
      <c r="W20" s="169" t="s">
        <v>46</v>
      </c>
      <c r="X20" s="169" t="s">
        <v>712</v>
      </c>
    </row>
    <row r="21" spans="1:24" s="11" customFormat="1" ht="101.25" hidden="1" x14ac:dyDescent="0.25">
      <c r="A21" s="263"/>
      <c r="B21" s="264"/>
      <c r="C21" s="272"/>
      <c r="D21" s="264"/>
      <c r="E21" s="263"/>
      <c r="F21" s="264"/>
      <c r="G21" s="269"/>
      <c r="H21" s="174" t="s">
        <v>66</v>
      </c>
      <c r="I21" s="171" t="s">
        <v>42</v>
      </c>
      <c r="J21" s="169" t="s">
        <v>43</v>
      </c>
      <c r="K21" s="169" t="s">
        <v>43</v>
      </c>
      <c r="L21" s="169" t="s">
        <v>43</v>
      </c>
      <c r="M21" s="67" t="s">
        <v>50</v>
      </c>
      <c r="N21" s="62" t="s">
        <v>270</v>
      </c>
      <c r="O21" s="68">
        <v>1011</v>
      </c>
      <c r="P21" s="63">
        <v>0</v>
      </c>
      <c r="Q21" s="64" t="s">
        <v>43</v>
      </c>
      <c r="R21" s="65" t="s">
        <v>43</v>
      </c>
      <c r="S21" s="66">
        <v>0</v>
      </c>
      <c r="T21" s="69">
        <f>+P21</f>
        <v>0</v>
      </c>
      <c r="U21" s="173">
        <f t="shared" si="1"/>
        <v>0</v>
      </c>
      <c r="V21" s="169" t="s">
        <v>45</v>
      </c>
      <c r="W21" s="169" t="s">
        <v>46</v>
      </c>
      <c r="X21" s="169" t="s">
        <v>712</v>
      </c>
    </row>
    <row r="22" spans="1:24" s="11" customFormat="1" ht="162" hidden="1" x14ac:dyDescent="0.25">
      <c r="A22" s="263"/>
      <c r="B22" s="264"/>
      <c r="C22" s="272"/>
      <c r="D22" s="264" t="s">
        <v>284</v>
      </c>
      <c r="E22" s="263" t="s">
        <v>285</v>
      </c>
      <c r="F22" s="264" t="s">
        <v>286</v>
      </c>
      <c r="G22" s="269">
        <v>44926</v>
      </c>
      <c r="H22" s="169" t="s">
        <v>287</v>
      </c>
      <c r="I22" s="171" t="s">
        <v>42</v>
      </c>
      <c r="J22" s="169" t="s">
        <v>69</v>
      </c>
      <c r="K22" s="169" t="s">
        <v>70</v>
      </c>
      <c r="L22" s="169" t="s">
        <v>43</v>
      </c>
      <c r="M22" s="67" t="s">
        <v>71</v>
      </c>
      <c r="N22" s="174" t="s">
        <v>72</v>
      </c>
      <c r="O22" s="63">
        <v>1740</v>
      </c>
      <c r="P22" s="63">
        <v>0</v>
      </c>
      <c r="Q22" s="64" t="s">
        <v>43</v>
      </c>
      <c r="R22" s="65" t="s">
        <v>43</v>
      </c>
      <c r="S22" s="66">
        <v>0</v>
      </c>
      <c r="T22" s="72">
        <f>+O22</f>
        <v>1740</v>
      </c>
      <c r="U22" s="173">
        <f t="shared" si="1"/>
        <v>0</v>
      </c>
      <c r="V22" s="169" t="s">
        <v>45</v>
      </c>
      <c r="W22" s="169" t="s">
        <v>46</v>
      </c>
      <c r="X22" s="169" t="s">
        <v>712</v>
      </c>
    </row>
    <row r="23" spans="1:24" s="11" customFormat="1" ht="141.75" hidden="1" x14ac:dyDescent="0.25">
      <c r="A23" s="263"/>
      <c r="B23" s="264"/>
      <c r="C23" s="272"/>
      <c r="D23" s="264"/>
      <c r="E23" s="263"/>
      <c r="F23" s="264"/>
      <c r="G23" s="269"/>
      <c r="H23" s="169" t="s">
        <v>73</v>
      </c>
      <c r="I23" s="171" t="s">
        <v>42</v>
      </c>
      <c r="J23" s="169" t="s">
        <v>74</v>
      </c>
      <c r="K23" s="169" t="s">
        <v>75</v>
      </c>
      <c r="L23" s="169" t="s">
        <v>43</v>
      </c>
      <c r="M23" s="67" t="s">
        <v>71</v>
      </c>
      <c r="N23" s="174" t="s">
        <v>72</v>
      </c>
      <c r="O23" s="63">
        <v>61410</v>
      </c>
      <c r="P23" s="63">
        <v>0</v>
      </c>
      <c r="Q23" s="64" t="s">
        <v>43</v>
      </c>
      <c r="R23" s="65" t="s">
        <v>43</v>
      </c>
      <c r="S23" s="66">
        <v>0</v>
      </c>
      <c r="T23" s="73">
        <f>+O23</f>
        <v>61410</v>
      </c>
      <c r="U23" s="173">
        <f t="shared" si="1"/>
        <v>0</v>
      </c>
      <c r="V23" s="169" t="s">
        <v>45</v>
      </c>
      <c r="W23" s="169" t="s">
        <v>46</v>
      </c>
      <c r="X23" s="169" t="s">
        <v>712</v>
      </c>
    </row>
    <row r="24" spans="1:24" s="11" customFormat="1" ht="141.75" hidden="1" x14ac:dyDescent="0.25">
      <c r="A24" s="263"/>
      <c r="B24" s="264"/>
      <c r="C24" s="272"/>
      <c r="D24" s="264"/>
      <c r="E24" s="263"/>
      <c r="F24" s="264"/>
      <c r="G24" s="269"/>
      <c r="H24" s="170" t="s">
        <v>276</v>
      </c>
      <c r="I24" s="171" t="s">
        <v>42</v>
      </c>
      <c r="J24" s="169" t="s">
        <v>74</v>
      </c>
      <c r="K24" s="169" t="s">
        <v>76</v>
      </c>
      <c r="L24" s="169" t="s">
        <v>43</v>
      </c>
      <c r="M24" s="67" t="s">
        <v>50</v>
      </c>
      <c r="N24" s="62" t="s">
        <v>270</v>
      </c>
      <c r="O24" s="68">
        <v>6333</v>
      </c>
      <c r="P24" s="63">
        <v>0</v>
      </c>
      <c r="Q24" s="64" t="s">
        <v>43</v>
      </c>
      <c r="R24" s="65" t="s">
        <v>43</v>
      </c>
      <c r="S24" s="66">
        <v>0</v>
      </c>
      <c r="T24" s="73">
        <v>0</v>
      </c>
      <c r="U24" s="173">
        <f t="shared" si="1"/>
        <v>0</v>
      </c>
      <c r="V24" s="169" t="s">
        <v>45</v>
      </c>
      <c r="W24" s="169" t="s">
        <v>46</v>
      </c>
      <c r="X24" s="169" t="s">
        <v>712</v>
      </c>
    </row>
    <row r="25" spans="1:24" s="11" customFormat="1" ht="141.75" hidden="1" x14ac:dyDescent="0.25">
      <c r="A25" s="263"/>
      <c r="B25" s="264"/>
      <c r="C25" s="272"/>
      <c r="D25" s="264"/>
      <c r="E25" s="263"/>
      <c r="F25" s="264"/>
      <c r="G25" s="269"/>
      <c r="H25" s="169" t="s">
        <v>288</v>
      </c>
      <c r="I25" s="171" t="s">
        <v>42</v>
      </c>
      <c r="J25" s="169" t="s">
        <v>74</v>
      </c>
      <c r="K25" s="169" t="s">
        <v>76</v>
      </c>
      <c r="L25" s="169" t="s">
        <v>43</v>
      </c>
      <c r="M25" s="169" t="s">
        <v>43</v>
      </c>
      <c r="N25" s="169" t="s">
        <v>43</v>
      </c>
      <c r="O25" s="63">
        <v>0</v>
      </c>
      <c r="P25" s="63">
        <v>0</v>
      </c>
      <c r="Q25" s="64" t="s">
        <v>93</v>
      </c>
      <c r="R25" s="67" t="s">
        <v>289</v>
      </c>
      <c r="S25" s="66">
        <v>60000</v>
      </c>
      <c r="T25" s="73">
        <v>0</v>
      </c>
      <c r="U25" s="173">
        <f t="shared" si="1"/>
        <v>60000</v>
      </c>
      <c r="V25" s="169" t="s">
        <v>45</v>
      </c>
      <c r="W25" s="169" t="s">
        <v>46</v>
      </c>
      <c r="X25" s="169" t="s">
        <v>712</v>
      </c>
    </row>
    <row r="26" spans="1:24" s="11" customFormat="1" ht="141.75" hidden="1" x14ac:dyDescent="0.25">
      <c r="A26" s="263"/>
      <c r="B26" s="264"/>
      <c r="C26" s="272"/>
      <c r="D26" s="264"/>
      <c r="E26" s="263"/>
      <c r="F26" s="264"/>
      <c r="G26" s="269"/>
      <c r="H26" s="169" t="s">
        <v>290</v>
      </c>
      <c r="I26" s="171" t="s">
        <v>42</v>
      </c>
      <c r="J26" s="169" t="s">
        <v>69</v>
      </c>
      <c r="K26" s="169" t="s">
        <v>76</v>
      </c>
      <c r="L26" s="169" t="s">
        <v>43</v>
      </c>
      <c r="M26" s="169" t="s">
        <v>43</v>
      </c>
      <c r="N26" s="169" t="s">
        <v>43</v>
      </c>
      <c r="O26" s="63">
        <v>0</v>
      </c>
      <c r="P26" s="63">
        <v>0</v>
      </c>
      <c r="Q26" s="64" t="s">
        <v>43</v>
      </c>
      <c r="R26" s="65" t="s">
        <v>43</v>
      </c>
      <c r="S26" s="66">
        <v>0</v>
      </c>
      <c r="T26" s="73">
        <v>0</v>
      </c>
      <c r="U26" s="173">
        <f t="shared" si="1"/>
        <v>0</v>
      </c>
      <c r="V26" s="169" t="s">
        <v>45</v>
      </c>
      <c r="W26" s="169" t="s">
        <v>46</v>
      </c>
      <c r="X26" s="169" t="s">
        <v>712</v>
      </c>
    </row>
    <row r="27" spans="1:24" s="11" customFormat="1" ht="141.75" hidden="1" x14ac:dyDescent="0.25">
      <c r="A27" s="263"/>
      <c r="B27" s="264"/>
      <c r="C27" s="272"/>
      <c r="D27" s="264"/>
      <c r="E27" s="263"/>
      <c r="F27" s="264"/>
      <c r="G27" s="269"/>
      <c r="H27" s="169" t="s">
        <v>291</v>
      </c>
      <c r="I27" s="171" t="s">
        <v>42</v>
      </c>
      <c r="J27" s="169" t="s">
        <v>69</v>
      </c>
      <c r="K27" s="169" t="s">
        <v>76</v>
      </c>
      <c r="L27" s="169" t="s">
        <v>43</v>
      </c>
      <c r="M27" s="169" t="s">
        <v>43</v>
      </c>
      <c r="N27" s="169" t="s">
        <v>43</v>
      </c>
      <c r="O27" s="63">
        <v>0</v>
      </c>
      <c r="P27" s="63">
        <v>0</v>
      </c>
      <c r="Q27" s="64" t="s">
        <v>43</v>
      </c>
      <c r="R27" s="65" t="s">
        <v>43</v>
      </c>
      <c r="S27" s="66">
        <v>6394</v>
      </c>
      <c r="T27" s="73">
        <v>0</v>
      </c>
      <c r="U27" s="173">
        <f>+S27</f>
        <v>6394</v>
      </c>
      <c r="V27" s="169" t="s">
        <v>45</v>
      </c>
      <c r="W27" s="169" t="s">
        <v>46</v>
      </c>
      <c r="X27" s="169" t="s">
        <v>712</v>
      </c>
    </row>
    <row r="28" spans="1:24" s="11" customFormat="1" ht="141.75" hidden="1" x14ac:dyDescent="0.25">
      <c r="A28" s="263"/>
      <c r="B28" s="264"/>
      <c r="C28" s="272"/>
      <c r="D28" s="264"/>
      <c r="E28" s="263"/>
      <c r="F28" s="264"/>
      <c r="G28" s="269"/>
      <c r="H28" s="170" t="s">
        <v>292</v>
      </c>
      <c r="I28" s="172" t="s">
        <v>42</v>
      </c>
      <c r="J28" s="170" t="s">
        <v>69</v>
      </c>
      <c r="K28" s="170" t="s">
        <v>76</v>
      </c>
      <c r="L28" s="170" t="s">
        <v>43</v>
      </c>
      <c r="M28" s="170" t="s">
        <v>43</v>
      </c>
      <c r="N28" s="170" t="s">
        <v>43</v>
      </c>
      <c r="O28" s="68">
        <v>0</v>
      </c>
      <c r="P28" s="68">
        <v>0</v>
      </c>
      <c r="Q28" s="74" t="s">
        <v>57</v>
      </c>
      <c r="R28" s="75"/>
      <c r="S28" s="70">
        <v>1152</v>
      </c>
      <c r="T28" s="76">
        <v>0</v>
      </c>
      <c r="U28" s="71">
        <f>+S28</f>
        <v>1152</v>
      </c>
      <c r="V28" s="170" t="s">
        <v>45</v>
      </c>
      <c r="W28" s="170" t="s">
        <v>46</v>
      </c>
      <c r="X28" s="169" t="s">
        <v>712</v>
      </c>
    </row>
    <row r="29" spans="1:24" s="11" customFormat="1" ht="121.5" hidden="1" x14ac:dyDescent="0.25">
      <c r="A29" s="263"/>
      <c r="B29" s="264"/>
      <c r="C29" s="272"/>
      <c r="D29" s="264"/>
      <c r="E29" s="263"/>
      <c r="F29" s="264"/>
      <c r="G29" s="269"/>
      <c r="H29" s="169" t="s">
        <v>78</v>
      </c>
      <c r="I29" s="171" t="s">
        <v>79</v>
      </c>
      <c r="J29" s="169" t="s">
        <v>43</v>
      </c>
      <c r="K29" s="169" t="s">
        <v>80</v>
      </c>
      <c r="L29" s="169" t="s">
        <v>43</v>
      </c>
      <c r="M29" s="169" t="s">
        <v>43</v>
      </c>
      <c r="N29" s="169" t="s">
        <v>43</v>
      </c>
      <c r="O29" s="63">
        <v>0</v>
      </c>
      <c r="P29" s="63">
        <v>0</v>
      </c>
      <c r="Q29" s="67" t="s">
        <v>93</v>
      </c>
      <c r="R29" s="67" t="s">
        <v>289</v>
      </c>
      <c r="S29" s="70">
        <v>5132</v>
      </c>
      <c r="T29" s="64">
        <f>+O29</f>
        <v>0</v>
      </c>
      <c r="U29" s="173">
        <f t="shared" si="1"/>
        <v>5132</v>
      </c>
      <c r="V29" s="169" t="s">
        <v>45</v>
      </c>
      <c r="W29" s="169" t="s">
        <v>46</v>
      </c>
      <c r="X29" s="169" t="s">
        <v>712</v>
      </c>
    </row>
    <row r="30" spans="1:24" s="11" customFormat="1" ht="101.25" x14ac:dyDescent="0.25">
      <c r="A30" s="263"/>
      <c r="B30" s="264"/>
      <c r="C30" s="264"/>
      <c r="D30" s="264" t="s">
        <v>81</v>
      </c>
      <c r="E30" s="264" t="s">
        <v>293</v>
      </c>
      <c r="F30" s="264" t="s">
        <v>294</v>
      </c>
      <c r="G30" s="265">
        <v>44926</v>
      </c>
      <c r="H30" s="169" t="s">
        <v>295</v>
      </c>
      <c r="I30" s="171" t="s">
        <v>79</v>
      </c>
      <c r="J30" s="169" t="s">
        <v>43</v>
      </c>
      <c r="K30" s="169" t="s">
        <v>43</v>
      </c>
      <c r="L30" s="169" t="s">
        <v>43</v>
      </c>
      <c r="M30" s="169" t="s">
        <v>43</v>
      </c>
      <c r="N30" s="169" t="s">
        <v>43</v>
      </c>
      <c r="O30" s="63">
        <v>0</v>
      </c>
      <c r="P30" s="63">
        <v>0</v>
      </c>
      <c r="Q30" s="67" t="s">
        <v>57</v>
      </c>
      <c r="R30" s="67" t="s">
        <v>296</v>
      </c>
      <c r="S30" s="63">
        <v>736</v>
      </c>
      <c r="T30" s="69">
        <f t="shared" ref="T30:T41" si="2">+O30</f>
        <v>0</v>
      </c>
      <c r="U30" s="173">
        <f>+S30</f>
        <v>736</v>
      </c>
      <c r="V30" s="169" t="s">
        <v>84</v>
      </c>
      <c r="W30" s="169" t="s">
        <v>46</v>
      </c>
      <c r="X30" s="169" t="s">
        <v>713</v>
      </c>
    </row>
    <row r="31" spans="1:24" s="11" customFormat="1" ht="158.25" customHeight="1" x14ac:dyDescent="0.25">
      <c r="A31" s="263"/>
      <c r="B31" s="264"/>
      <c r="C31" s="264"/>
      <c r="D31" s="264"/>
      <c r="E31" s="264"/>
      <c r="F31" s="264"/>
      <c r="G31" s="265"/>
      <c r="H31" s="169" t="s">
        <v>297</v>
      </c>
      <c r="I31" s="171" t="s">
        <v>79</v>
      </c>
      <c r="J31" s="169" t="s">
        <v>43</v>
      </c>
      <c r="K31" s="169" t="s">
        <v>43</v>
      </c>
      <c r="L31" s="169" t="s">
        <v>43</v>
      </c>
      <c r="M31" s="67" t="s">
        <v>298</v>
      </c>
      <c r="N31" s="62" t="s">
        <v>83</v>
      </c>
      <c r="O31" s="63">
        <v>132</v>
      </c>
      <c r="P31" s="63">
        <v>0</v>
      </c>
      <c r="Q31" s="67" t="s">
        <v>57</v>
      </c>
      <c r="R31" s="67" t="s">
        <v>296</v>
      </c>
      <c r="S31" s="66">
        <v>4715</v>
      </c>
      <c r="T31" s="64">
        <f t="shared" si="2"/>
        <v>132</v>
      </c>
      <c r="U31" s="173">
        <f>+S31</f>
        <v>4715</v>
      </c>
      <c r="V31" s="169" t="s">
        <v>84</v>
      </c>
      <c r="W31" s="169" t="s">
        <v>46</v>
      </c>
      <c r="X31" s="169" t="s">
        <v>713</v>
      </c>
    </row>
    <row r="32" spans="1:24" s="11" customFormat="1" ht="101.25" x14ac:dyDescent="0.25">
      <c r="A32" s="263"/>
      <c r="B32" s="264"/>
      <c r="C32" s="264"/>
      <c r="D32" s="264"/>
      <c r="E32" s="264"/>
      <c r="F32" s="264"/>
      <c r="G32" s="265"/>
      <c r="H32" s="77" t="s">
        <v>299</v>
      </c>
      <c r="I32" s="171" t="s">
        <v>79</v>
      </c>
      <c r="J32" s="169" t="s">
        <v>43</v>
      </c>
      <c r="K32" s="169" t="s">
        <v>43</v>
      </c>
      <c r="L32" s="169" t="s">
        <v>43</v>
      </c>
      <c r="M32" s="67" t="s">
        <v>298</v>
      </c>
      <c r="N32" s="62" t="s">
        <v>83</v>
      </c>
      <c r="O32" s="63">
        <v>433</v>
      </c>
      <c r="P32" s="63">
        <v>0</v>
      </c>
      <c r="Q32" s="67" t="s">
        <v>57</v>
      </c>
      <c r="R32" s="67" t="s">
        <v>296</v>
      </c>
      <c r="S32" s="66">
        <v>1756</v>
      </c>
      <c r="T32" s="69">
        <f t="shared" si="2"/>
        <v>433</v>
      </c>
      <c r="U32" s="173">
        <f>+S32</f>
        <v>1756</v>
      </c>
      <c r="V32" s="169" t="s">
        <v>84</v>
      </c>
      <c r="W32" s="169" t="s">
        <v>46</v>
      </c>
      <c r="X32" s="169" t="s">
        <v>713</v>
      </c>
    </row>
    <row r="33" spans="1:24" s="11" customFormat="1" ht="101.25" x14ac:dyDescent="0.25">
      <c r="A33" s="263"/>
      <c r="B33" s="264"/>
      <c r="C33" s="264"/>
      <c r="D33" s="264"/>
      <c r="E33" s="264"/>
      <c r="F33" s="264"/>
      <c r="G33" s="265"/>
      <c r="H33" s="77" t="s">
        <v>300</v>
      </c>
      <c r="I33" s="171" t="s">
        <v>79</v>
      </c>
      <c r="J33" s="169" t="s">
        <v>43</v>
      </c>
      <c r="K33" s="169" t="s">
        <v>43</v>
      </c>
      <c r="L33" s="169" t="s">
        <v>43</v>
      </c>
      <c r="M33" s="67" t="s">
        <v>298</v>
      </c>
      <c r="N33" s="62" t="s">
        <v>83</v>
      </c>
      <c r="O33" s="63">
        <v>1435</v>
      </c>
      <c r="P33" s="63">
        <v>0</v>
      </c>
      <c r="Q33" s="67" t="s">
        <v>57</v>
      </c>
      <c r="R33" s="67" t="s">
        <v>296</v>
      </c>
      <c r="S33" s="66">
        <v>2782</v>
      </c>
      <c r="T33" s="64">
        <f t="shared" si="2"/>
        <v>1435</v>
      </c>
      <c r="U33" s="173">
        <f>+S33</f>
        <v>2782</v>
      </c>
      <c r="V33" s="169" t="s">
        <v>84</v>
      </c>
      <c r="W33" s="169" t="s">
        <v>46</v>
      </c>
      <c r="X33" s="169" t="s">
        <v>713</v>
      </c>
    </row>
    <row r="34" spans="1:24" s="11" customFormat="1" ht="178.5" customHeight="1" x14ac:dyDescent="0.25">
      <c r="A34" s="263"/>
      <c r="B34" s="264"/>
      <c r="C34" s="264"/>
      <c r="D34" s="275"/>
      <c r="E34" s="264"/>
      <c r="F34" s="264"/>
      <c r="G34" s="265"/>
      <c r="H34" s="78" t="s">
        <v>301</v>
      </c>
      <c r="I34" s="171" t="s">
        <v>42</v>
      </c>
      <c r="J34" s="169" t="s">
        <v>43</v>
      </c>
      <c r="K34" s="169" t="s">
        <v>43</v>
      </c>
      <c r="L34" s="169" t="s">
        <v>43</v>
      </c>
      <c r="M34" s="169" t="s">
        <v>43</v>
      </c>
      <c r="N34" s="169" t="s">
        <v>43</v>
      </c>
      <c r="O34" s="79">
        <v>0</v>
      </c>
      <c r="P34" s="63">
        <v>0</v>
      </c>
      <c r="Q34" s="80" t="s">
        <v>57</v>
      </c>
      <c r="R34" s="81" t="s">
        <v>302</v>
      </c>
      <c r="S34" s="70">
        <v>9650</v>
      </c>
      <c r="T34" s="81">
        <f t="shared" si="2"/>
        <v>0</v>
      </c>
      <c r="U34" s="71">
        <f>+S34</f>
        <v>9650</v>
      </c>
      <c r="V34" s="169" t="s">
        <v>84</v>
      </c>
      <c r="W34" s="169" t="s">
        <v>46</v>
      </c>
      <c r="X34" s="169" t="s">
        <v>714</v>
      </c>
    </row>
    <row r="35" spans="1:24" s="11" customFormat="1" ht="141.75" hidden="1" x14ac:dyDescent="0.25">
      <c r="A35" s="263"/>
      <c r="B35" s="264"/>
      <c r="C35" s="264"/>
      <c r="D35" s="264" t="s">
        <v>87</v>
      </c>
      <c r="E35" s="263" t="s">
        <v>88</v>
      </c>
      <c r="F35" s="264" t="s">
        <v>303</v>
      </c>
      <c r="G35" s="269">
        <v>44926</v>
      </c>
      <c r="H35" s="170" t="s">
        <v>90</v>
      </c>
      <c r="I35" s="171" t="s">
        <v>42</v>
      </c>
      <c r="J35" s="169" t="s">
        <v>91</v>
      </c>
      <c r="K35" s="169" t="s">
        <v>92</v>
      </c>
      <c r="L35" s="169" t="s">
        <v>43</v>
      </c>
      <c r="M35" s="169" t="s">
        <v>43</v>
      </c>
      <c r="N35" s="169" t="s">
        <v>43</v>
      </c>
      <c r="O35" s="66">
        <v>0</v>
      </c>
      <c r="P35" s="63">
        <v>0</v>
      </c>
      <c r="Q35" s="67" t="s">
        <v>93</v>
      </c>
      <c r="R35" s="67" t="s">
        <v>94</v>
      </c>
      <c r="S35" s="66">
        <v>1205</v>
      </c>
      <c r="T35" s="69">
        <f t="shared" si="2"/>
        <v>0</v>
      </c>
      <c r="U35" s="273">
        <f>+S35+S36</f>
        <v>2410</v>
      </c>
      <c r="V35" s="169" t="s">
        <v>95</v>
      </c>
      <c r="W35" s="169" t="s">
        <v>46</v>
      </c>
      <c r="X35" s="169" t="s">
        <v>96</v>
      </c>
    </row>
    <row r="36" spans="1:24" s="11" customFormat="1" ht="141.75" hidden="1" x14ac:dyDescent="0.25">
      <c r="A36" s="263"/>
      <c r="B36" s="264"/>
      <c r="C36" s="264"/>
      <c r="D36" s="264"/>
      <c r="E36" s="263"/>
      <c r="F36" s="264"/>
      <c r="G36" s="269"/>
      <c r="H36" s="170" t="s">
        <v>97</v>
      </c>
      <c r="I36" s="171" t="s">
        <v>42</v>
      </c>
      <c r="J36" s="169" t="s">
        <v>91</v>
      </c>
      <c r="K36" s="169" t="s">
        <v>92</v>
      </c>
      <c r="L36" s="169" t="s">
        <v>43</v>
      </c>
      <c r="M36" s="169" t="s">
        <v>43</v>
      </c>
      <c r="N36" s="169" t="s">
        <v>43</v>
      </c>
      <c r="O36" s="66">
        <v>0</v>
      </c>
      <c r="P36" s="63">
        <v>0</v>
      </c>
      <c r="Q36" s="67" t="s">
        <v>93</v>
      </c>
      <c r="R36" s="67" t="s">
        <v>94</v>
      </c>
      <c r="S36" s="66">
        <v>1205</v>
      </c>
      <c r="T36" s="69">
        <f t="shared" si="2"/>
        <v>0</v>
      </c>
      <c r="U36" s="273"/>
      <c r="V36" s="169" t="s">
        <v>95</v>
      </c>
      <c r="W36" s="169" t="s">
        <v>46</v>
      </c>
      <c r="X36" s="169" t="s">
        <v>96</v>
      </c>
    </row>
    <row r="37" spans="1:24" s="11" customFormat="1" ht="373.5" customHeight="1" x14ac:dyDescent="0.25">
      <c r="A37" s="263" t="s">
        <v>304</v>
      </c>
      <c r="B37" s="264" t="s">
        <v>305</v>
      </c>
      <c r="C37" s="263" t="s">
        <v>306</v>
      </c>
      <c r="D37" s="263" t="s">
        <v>98</v>
      </c>
      <c r="E37" s="263" t="s">
        <v>99</v>
      </c>
      <c r="F37" s="264" t="s">
        <v>307</v>
      </c>
      <c r="G37" s="265">
        <v>44926</v>
      </c>
      <c r="H37" s="170" t="s">
        <v>308</v>
      </c>
      <c r="I37" s="171" t="s">
        <v>42</v>
      </c>
      <c r="J37" s="169" t="s">
        <v>43</v>
      </c>
      <c r="K37" s="169" t="s">
        <v>43</v>
      </c>
      <c r="L37" s="169" t="s">
        <v>43</v>
      </c>
      <c r="M37" s="67" t="s">
        <v>309</v>
      </c>
      <c r="N37" s="62" t="s">
        <v>310</v>
      </c>
      <c r="O37" s="66">
        <v>2600</v>
      </c>
      <c r="P37" s="63">
        <v>0</v>
      </c>
      <c r="Q37" s="171" t="s">
        <v>43</v>
      </c>
      <c r="R37" s="171" t="s">
        <v>43</v>
      </c>
      <c r="S37" s="66">
        <v>0</v>
      </c>
      <c r="T37" s="66">
        <f t="shared" si="2"/>
        <v>2600</v>
      </c>
      <c r="U37" s="173">
        <f>+S37</f>
        <v>0</v>
      </c>
      <c r="V37" s="169" t="s">
        <v>100</v>
      </c>
      <c r="W37" s="169" t="s">
        <v>46</v>
      </c>
      <c r="X37" s="169" t="s">
        <v>713</v>
      </c>
    </row>
    <row r="38" spans="1:24" s="11" customFormat="1" ht="223.5" customHeight="1" x14ac:dyDescent="0.25">
      <c r="A38" s="263"/>
      <c r="B38" s="264"/>
      <c r="C38" s="263"/>
      <c r="D38" s="263"/>
      <c r="E38" s="263"/>
      <c r="F38" s="264"/>
      <c r="G38" s="265"/>
      <c r="H38" s="169" t="s">
        <v>101</v>
      </c>
      <c r="I38" s="171" t="s">
        <v>42</v>
      </c>
      <c r="J38" s="169" t="s">
        <v>43</v>
      </c>
      <c r="K38" s="169" t="s">
        <v>43</v>
      </c>
      <c r="L38" s="169" t="s">
        <v>43</v>
      </c>
      <c r="M38" s="67" t="s">
        <v>309</v>
      </c>
      <c r="N38" s="62" t="s">
        <v>310</v>
      </c>
      <c r="O38" s="66">
        <v>400</v>
      </c>
      <c r="P38" s="63">
        <v>0</v>
      </c>
      <c r="Q38" s="171" t="s">
        <v>57</v>
      </c>
      <c r="R38" s="171" t="s">
        <v>311</v>
      </c>
      <c r="S38" s="66">
        <v>1350</v>
      </c>
      <c r="T38" s="66">
        <f t="shared" si="2"/>
        <v>400</v>
      </c>
      <c r="U38" s="173">
        <f t="shared" ref="U38:U49" si="3">+S38</f>
        <v>1350</v>
      </c>
      <c r="V38" s="169" t="s">
        <v>100</v>
      </c>
      <c r="W38" s="169" t="s">
        <v>46</v>
      </c>
      <c r="X38" s="169" t="s">
        <v>713</v>
      </c>
    </row>
    <row r="39" spans="1:24" s="11" customFormat="1" ht="101.25" x14ac:dyDescent="0.25">
      <c r="A39" s="263"/>
      <c r="B39" s="264"/>
      <c r="C39" s="263"/>
      <c r="D39" s="263"/>
      <c r="E39" s="263"/>
      <c r="F39" s="264"/>
      <c r="G39" s="265"/>
      <c r="H39" s="170" t="s">
        <v>312</v>
      </c>
      <c r="I39" s="171" t="s">
        <v>42</v>
      </c>
      <c r="J39" s="169" t="s">
        <v>43</v>
      </c>
      <c r="K39" s="169" t="s">
        <v>43</v>
      </c>
      <c r="L39" s="169" t="s">
        <v>43</v>
      </c>
      <c r="M39" s="169" t="s">
        <v>43</v>
      </c>
      <c r="N39" s="169" t="s">
        <v>43</v>
      </c>
      <c r="O39" s="66">
        <v>0</v>
      </c>
      <c r="P39" s="63">
        <v>0</v>
      </c>
      <c r="Q39" s="171" t="s">
        <v>57</v>
      </c>
      <c r="R39" s="171" t="s">
        <v>311</v>
      </c>
      <c r="S39" s="70">
        <v>1059</v>
      </c>
      <c r="T39" s="66">
        <f t="shared" si="2"/>
        <v>0</v>
      </c>
      <c r="U39" s="71">
        <f t="shared" si="3"/>
        <v>1059</v>
      </c>
      <c r="V39" s="169" t="s">
        <v>100</v>
      </c>
      <c r="W39" s="169" t="s">
        <v>46</v>
      </c>
      <c r="X39" s="169" t="s">
        <v>713</v>
      </c>
    </row>
    <row r="40" spans="1:24" s="13" customFormat="1" ht="101.25" x14ac:dyDescent="0.25">
      <c r="A40" s="263"/>
      <c r="B40" s="264"/>
      <c r="C40" s="263"/>
      <c r="D40" s="263"/>
      <c r="E40" s="263"/>
      <c r="F40" s="264"/>
      <c r="G40" s="265"/>
      <c r="H40" s="169" t="s">
        <v>313</v>
      </c>
      <c r="I40" s="171" t="s">
        <v>42</v>
      </c>
      <c r="J40" s="169" t="s">
        <v>43</v>
      </c>
      <c r="K40" s="169" t="s">
        <v>43</v>
      </c>
      <c r="L40" s="169" t="s">
        <v>43</v>
      </c>
      <c r="M40" s="169" t="s">
        <v>43</v>
      </c>
      <c r="N40" s="169" t="s">
        <v>43</v>
      </c>
      <c r="O40" s="66">
        <v>0</v>
      </c>
      <c r="P40" s="63">
        <v>0</v>
      </c>
      <c r="Q40" s="171" t="s">
        <v>43</v>
      </c>
      <c r="R40" s="171" t="s">
        <v>43</v>
      </c>
      <c r="S40" s="66">
        <v>0</v>
      </c>
      <c r="T40" s="66">
        <f t="shared" si="2"/>
        <v>0</v>
      </c>
      <c r="U40" s="173">
        <f t="shared" si="3"/>
        <v>0</v>
      </c>
      <c r="V40" s="169" t="s">
        <v>100</v>
      </c>
      <c r="W40" s="169" t="s">
        <v>46</v>
      </c>
      <c r="X40" s="169" t="s">
        <v>713</v>
      </c>
    </row>
    <row r="41" spans="1:24" s="11" customFormat="1" ht="150.75" customHeight="1" x14ac:dyDescent="0.25">
      <c r="A41" s="263"/>
      <c r="B41" s="264"/>
      <c r="C41" s="263"/>
      <c r="D41" s="263"/>
      <c r="E41" s="263"/>
      <c r="F41" s="264"/>
      <c r="G41" s="265"/>
      <c r="H41" s="82" t="s">
        <v>314</v>
      </c>
      <c r="I41" s="171" t="s">
        <v>42</v>
      </c>
      <c r="J41" s="169" t="s">
        <v>43</v>
      </c>
      <c r="K41" s="169" t="s">
        <v>43</v>
      </c>
      <c r="L41" s="169" t="s">
        <v>43</v>
      </c>
      <c r="M41" s="169" t="s">
        <v>43</v>
      </c>
      <c r="N41" s="169" t="s">
        <v>43</v>
      </c>
      <c r="O41" s="66">
        <v>0</v>
      </c>
      <c r="P41" s="63">
        <v>0</v>
      </c>
      <c r="Q41" s="171" t="s">
        <v>57</v>
      </c>
      <c r="R41" s="169" t="s">
        <v>315</v>
      </c>
      <c r="S41" s="66">
        <v>10000</v>
      </c>
      <c r="T41" s="66">
        <f t="shared" si="2"/>
        <v>0</v>
      </c>
      <c r="U41" s="173">
        <f t="shared" si="3"/>
        <v>10000</v>
      </c>
      <c r="V41" s="169" t="s">
        <v>100</v>
      </c>
      <c r="W41" s="169" t="s">
        <v>46</v>
      </c>
      <c r="X41" s="169" t="s">
        <v>713</v>
      </c>
    </row>
    <row r="42" spans="1:24" s="11" customFormat="1" ht="101.25" x14ac:dyDescent="0.25">
      <c r="A42" s="263"/>
      <c r="B42" s="264"/>
      <c r="C42" s="263"/>
      <c r="D42" s="263"/>
      <c r="E42" s="263"/>
      <c r="F42" s="264"/>
      <c r="G42" s="265"/>
      <c r="H42" s="174" t="s">
        <v>102</v>
      </c>
      <c r="I42" s="171" t="s">
        <v>42</v>
      </c>
      <c r="J42" s="169" t="s">
        <v>43</v>
      </c>
      <c r="K42" s="169" t="s">
        <v>43</v>
      </c>
      <c r="L42" s="169" t="s">
        <v>43</v>
      </c>
      <c r="M42" s="169" t="s">
        <v>43</v>
      </c>
      <c r="N42" s="169" t="s">
        <v>43</v>
      </c>
      <c r="O42" s="66">
        <v>0</v>
      </c>
      <c r="P42" s="63">
        <v>0</v>
      </c>
      <c r="Q42" s="171" t="s">
        <v>43</v>
      </c>
      <c r="R42" s="171" t="s">
        <v>43</v>
      </c>
      <c r="S42" s="66">
        <v>0</v>
      </c>
      <c r="T42" s="66">
        <f>+O42</f>
        <v>0</v>
      </c>
      <c r="U42" s="173">
        <f>+S42</f>
        <v>0</v>
      </c>
      <c r="V42" s="169" t="s">
        <v>100</v>
      </c>
      <c r="W42" s="169" t="s">
        <v>46</v>
      </c>
      <c r="X42" s="169" t="s">
        <v>713</v>
      </c>
    </row>
    <row r="43" spans="1:24" s="11" customFormat="1" ht="215.25" customHeight="1" x14ac:dyDescent="0.25">
      <c r="A43" s="263"/>
      <c r="B43" s="264"/>
      <c r="C43" s="263"/>
      <c r="D43" s="263"/>
      <c r="E43" s="263"/>
      <c r="F43" s="264"/>
      <c r="G43" s="265"/>
      <c r="H43" s="169" t="s">
        <v>316</v>
      </c>
      <c r="I43" s="171" t="s">
        <v>42</v>
      </c>
      <c r="J43" s="169" t="s">
        <v>43</v>
      </c>
      <c r="K43" s="169" t="s">
        <v>43</v>
      </c>
      <c r="L43" s="169" t="s">
        <v>43</v>
      </c>
      <c r="M43" s="169" t="s">
        <v>43</v>
      </c>
      <c r="N43" s="169" t="s">
        <v>43</v>
      </c>
      <c r="O43" s="66">
        <v>0</v>
      </c>
      <c r="P43" s="63">
        <v>0</v>
      </c>
      <c r="Q43" s="171" t="s">
        <v>57</v>
      </c>
      <c r="R43" s="169" t="s">
        <v>315</v>
      </c>
      <c r="S43" s="66">
        <v>20000</v>
      </c>
      <c r="T43" s="66">
        <f t="shared" ref="T43:T106" si="4">+O43</f>
        <v>0</v>
      </c>
      <c r="U43" s="173">
        <f t="shared" si="3"/>
        <v>20000</v>
      </c>
      <c r="V43" s="169" t="s">
        <v>100</v>
      </c>
      <c r="W43" s="169" t="s">
        <v>46</v>
      </c>
      <c r="X43" s="169" t="s">
        <v>713</v>
      </c>
    </row>
    <row r="44" spans="1:24" s="11" customFormat="1" ht="141.75" x14ac:dyDescent="0.25">
      <c r="A44" s="263"/>
      <c r="B44" s="264"/>
      <c r="C44" s="263"/>
      <c r="D44" s="264" t="s">
        <v>317</v>
      </c>
      <c r="E44" s="274" t="s">
        <v>318</v>
      </c>
      <c r="F44" s="264" t="s">
        <v>319</v>
      </c>
      <c r="G44" s="265">
        <v>44926</v>
      </c>
      <c r="H44" s="169" t="s">
        <v>105</v>
      </c>
      <c r="I44" s="171" t="s">
        <v>42</v>
      </c>
      <c r="J44" s="169" t="s">
        <v>74</v>
      </c>
      <c r="K44" s="169" t="s">
        <v>106</v>
      </c>
      <c r="L44" s="169" t="s">
        <v>43</v>
      </c>
      <c r="M44" s="67" t="s">
        <v>309</v>
      </c>
      <c r="N44" s="62" t="s">
        <v>310</v>
      </c>
      <c r="O44" s="66">
        <v>1000</v>
      </c>
      <c r="P44" s="63">
        <v>0</v>
      </c>
      <c r="Q44" s="171" t="s">
        <v>43</v>
      </c>
      <c r="R44" s="171" t="s">
        <v>43</v>
      </c>
      <c r="S44" s="66">
        <v>0</v>
      </c>
      <c r="T44" s="66">
        <f t="shared" si="4"/>
        <v>1000</v>
      </c>
      <c r="U44" s="173">
        <f t="shared" si="3"/>
        <v>0</v>
      </c>
      <c r="V44" s="169" t="s">
        <v>45</v>
      </c>
      <c r="W44" s="169" t="s">
        <v>46</v>
      </c>
      <c r="X44" s="169" t="s">
        <v>713</v>
      </c>
    </row>
    <row r="45" spans="1:24" s="11" customFormat="1" ht="141.75" x14ac:dyDescent="0.25">
      <c r="A45" s="263"/>
      <c r="B45" s="264"/>
      <c r="C45" s="263"/>
      <c r="D45" s="264"/>
      <c r="E45" s="263"/>
      <c r="F45" s="264"/>
      <c r="G45" s="263"/>
      <c r="H45" s="169" t="s">
        <v>107</v>
      </c>
      <c r="I45" s="171" t="s">
        <v>42</v>
      </c>
      <c r="J45" s="169" t="s">
        <v>74</v>
      </c>
      <c r="K45" s="169" t="s">
        <v>106</v>
      </c>
      <c r="L45" s="169" t="s">
        <v>43</v>
      </c>
      <c r="M45" s="67" t="s">
        <v>309</v>
      </c>
      <c r="N45" s="62" t="s">
        <v>310</v>
      </c>
      <c r="O45" s="66">
        <v>650</v>
      </c>
      <c r="P45" s="63">
        <v>0</v>
      </c>
      <c r="Q45" s="171" t="s">
        <v>43</v>
      </c>
      <c r="R45" s="171" t="s">
        <v>43</v>
      </c>
      <c r="S45" s="66">
        <v>0</v>
      </c>
      <c r="T45" s="66">
        <f t="shared" si="4"/>
        <v>650</v>
      </c>
      <c r="U45" s="173">
        <f t="shared" si="3"/>
        <v>0</v>
      </c>
      <c r="V45" s="169" t="s">
        <v>45</v>
      </c>
      <c r="W45" s="169" t="s">
        <v>46</v>
      </c>
      <c r="X45" s="169" t="s">
        <v>713</v>
      </c>
    </row>
    <row r="46" spans="1:24" s="11" customFormat="1" ht="183" customHeight="1" x14ac:dyDescent="0.25">
      <c r="A46" s="263"/>
      <c r="B46" s="264"/>
      <c r="C46" s="263"/>
      <c r="D46" s="264"/>
      <c r="E46" s="263"/>
      <c r="F46" s="264"/>
      <c r="G46" s="263"/>
      <c r="H46" s="169" t="s">
        <v>108</v>
      </c>
      <c r="I46" s="171" t="s">
        <v>42</v>
      </c>
      <c r="J46" s="169" t="s">
        <v>74</v>
      </c>
      <c r="K46" s="169" t="s">
        <v>106</v>
      </c>
      <c r="L46" s="169" t="s">
        <v>43</v>
      </c>
      <c r="M46" s="67" t="s">
        <v>309</v>
      </c>
      <c r="N46" s="62" t="s">
        <v>310</v>
      </c>
      <c r="O46" s="66">
        <v>350</v>
      </c>
      <c r="P46" s="63">
        <v>0</v>
      </c>
      <c r="Q46" s="171" t="s">
        <v>43</v>
      </c>
      <c r="R46" s="171" t="s">
        <v>43</v>
      </c>
      <c r="S46" s="66">
        <v>0</v>
      </c>
      <c r="T46" s="66">
        <f t="shared" si="4"/>
        <v>350</v>
      </c>
      <c r="U46" s="173">
        <f t="shared" si="3"/>
        <v>0</v>
      </c>
      <c r="V46" s="169" t="s">
        <v>45</v>
      </c>
      <c r="W46" s="169" t="s">
        <v>46</v>
      </c>
      <c r="X46" s="169" t="s">
        <v>713</v>
      </c>
    </row>
    <row r="47" spans="1:24" s="11" customFormat="1" ht="201.75" customHeight="1" x14ac:dyDescent="0.25">
      <c r="A47" s="263"/>
      <c r="B47" s="264"/>
      <c r="C47" s="263"/>
      <c r="D47" s="264"/>
      <c r="E47" s="263"/>
      <c r="F47" s="264"/>
      <c r="G47" s="263"/>
      <c r="H47" s="170" t="s">
        <v>320</v>
      </c>
      <c r="I47" s="171" t="s">
        <v>42</v>
      </c>
      <c r="J47" s="169" t="s">
        <v>74</v>
      </c>
      <c r="K47" s="169" t="s">
        <v>106</v>
      </c>
      <c r="L47" s="169" t="s">
        <v>43</v>
      </c>
      <c r="M47" s="67" t="s">
        <v>309</v>
      </c>
      <c r="N47" s="62" t="s">
        <v>310</v>
      </c>
      <c r="O47" s="66">
        <v>0</v>
      </c>
      <c r="P47" s="63">
        <v>0</v>
      </c>
      <c r="Q47" s="171" t="s">
        <v>43</v>
      </c>
      <c r="R47" s="171" t="s">
        <v>43</v>
      </c>
      <c r="S47" s="66">
        <v>0</v>
      </c>
      <c r="T47" s="66">
        <f t="shared" si="4"/>
        <v>0</v>
      </c>
      <c r="U47" s="173">
        <f t="shared" si="3"/>
        <v>0</v>
      </c>
      <c r="V47" s="169" t="s">
        <v>45</v>
      </c>
      <c r="W47" s="169" t="s">
        <v>46</v>
      </c>
      <c r="X47" s="169" t="s">
        <v>713</v>
      </c>
    </row>
    <row r="48" spans="1:24" s="11" customFormat="1" ht="141" customHeight="1" x14ac:dyDescent="0.25">
      <c r="A48" s="263"/>
      <c r="B48" s="264"/>
      <c r="C48" s="263"/>
      <c r="D48" s="264" t="s">
        <v>321</v>
      </c>
      <c r="E48" s="263" t="s">
        <v>322</v>
      </c>
      <c r="F48" s="264" t="s">
        <v>323</v>
      </c>
      <c r="G48" s="265">
        <v>44926</v>
      </c>
      <c r="H48" s="169" t="s">
        <v>324</v>
      </c>
      <c r="I48" s="171" t="s">
        <v>42</v>
      </c>
      <c r="J48" s="169" t="s">
        <v>43</v>
      </c>
      <c r="K48" s="169" t="s">
        <v>43</v>
      </c>
      <c r="L48" s="169" t="s">
        <v>43</v>
      </c>
      <c r="M48" s="67" t="s">
        <v>309</v>
      </c>
      <c r="N48" s="62" t="s">
        <v>310</v>
      </c>
      <c r="O48" s="66">
        <v>170</v>
      </c>
      <c r="P48" s="63">
        <v>0</v>
      </c>
      <c r="Q48" s="171" t="s">
        <v>43</v>
      </c>
      <c r="R48" s="171" t="s">
        <v>43</v>
      </c>
      <c r="S48" s="66">
        <v>0</v>
      </c>
      <c r="T48" s="66">
        <f t="shared" si="4"/>
        <v>170</v>
      </c>
      <c r="U48" s="173">
        <f t="shared" si="3"/>
        <v>0</v>
      </c>
      <c r="V48" s="169" t="s">
        <v>100</v>
      </c>
      <c r="W48" s="169" t="s">
        <v>46</v>
      </c>
      <c r="X48" s="169" t="s">
        <v>713</v>
      </c>
    </row>
    <row r="49" spans="1:24" s="11" customFormat="1" ht="279" customHeight="1" x14ac:dyDescent="0.25">
      <c r="A49" s="263"/>
      <c r="B49" s="264"/>
      <c r="C49" s="263"/>
      <c r="D49" s="264"/>
      <c r="E49" s="263"/>
      <c r="F49" s="264"/>
      <c r="G49" s="265"/>
      <c r="H49" s="169" t="s">
        <v>325</v>
      </c>
      <c r="I49" s="171" t="s">
        <v>42</v>
      </c>
      <c r="J49" s="169" t="s">
        <v>43</v>
      </c>
      <c r="K49" s="169" t="s">
        <v>43</v>
      </c>
      <c r="L49" s="169" t="s">
        <v>43</v>
      </c>
      <c r="M49" s="67" t="s">
        <v>309</v>
      </c>
      <c r="N49" s="62" t="s">
        <v>310</v>
      </c>
      <c r="O49" s="66">
        <v>350</v>
      </c>
      <c r="P49" s="63">
        <v>0</v>
      </c>
      <c r="Q49" s="171" t="s">
        <v>43</v>
      </c>
      <c r="R49" s="171" t="s">
        <v>43</v>
      </c>
      <c r="S49" s="66">
        <v>0</v>
      </c>
      <c r="T49" s="69">
        <f t="shared" si="4"/>
        <v>350</v>
      </c>
      <c r="U49" s="173">
        <f t="shared" si="3"/>
        <v>0</v>
      </c>
      <c r="V49" s="169" t="s">
        <v>100</v>
      </c>
      <c r="W49" s="169" t="s">
        <v>46</v>
      </c>
      <c r="X49" s="169" t="s">
        <v>713</v>
      </c>
    </row>
    <row r="50" spans="1:24" s="11" customFormat="1" ht="101.25" x14ac:dyDescent="0.25">
      <c r="A50" s="263"/>
      <c r="B50" s="264"/>
      <c r="C50" s="263"/>
      <c r="D50" s="264"/>
      <c r="E50" s="263"/>
      <c r="F50" s="264"/>
      <c r="G50" s="265"/>
      <c r="H50" s="169" t="s">
        <v>326</v>
      </c>
      <c r="I50" s="171" t="s">
        <v>42</v>
      </c>
      <c r="J50" s="169" t="s">
        <v>43</v>
      </c>
      <c r="K50" s="169" t="s">
        <v>43</v>
      </c>
      <c r="L50" s="169" t="s">
        <v>43</v>
      </c>
      <c r="M50" s="67" t="s">
        <v>309</v>
      </c>
      <c r="N50" s="62" t="s">
        <v>310</v>
      </c>
      <c r="O50" s="79">
        <v>200</v>
      </c>
      <c r="P50" s="63">
        <v>0</v>
      </c>
      <c r="Q50" s="171" t="s">
        <v>43</v>
      </c>
      <c r="R50" s="171" t="s">
        <v>43</v>
      </c>
      <c r="S50" s="66">
        <v>0</v>
      </c>
      <c r="T50" s="69">
        <f t="shared" si="4"/>
        <v>200</v>
      </c>
      <c r="U50" s="173">
        <f>+S50</f>
        <v>0</v>
      </c>
      <c r="V50" s="169" t="s">
        <v>100</v>
      </c>
      <c r="W50" s="169" t="s">
        <v>46</v>
      </c>
      <c r="X50" s="169" t="s">
        <v>713</v>
      </c>
    </row>
    <row r="51" spans="1:24" s="11" customFormat="1" ht="101.25" x14ac:dyDescent="0.25">
      <c r="A51" s="263"/>
      <c r="B51" s="264"/>
      <c r="C51" s="263"/>
      <c r="D51" s="264"/>
      <c r="E51" s="263"/>
      <c r="F51" s="264"/>
      <c r="G51" s="265"/>
      <c r="H51" s="169" t="s">
        <v>715</v>
      </c>
      <c r="I51" s="171" t="s">
        <v>42</v>
      </c>
      <c r="J51" s="169" t="s">
        <v>43</v>
      </c>
      <c r="K51" s="169" t="s">
        <v>43</v>
      </c>
      <c r="L51" s="169" t="s">
        <v>43</v>
      </c>
      <c r="M51" s="67" t="s">
        <v>309</v>
      </c>
      <c r="N51" s="62" t="s">
        <v>310</v>
      </c>
      <c r="O51" s="79">
        <v>150</v>
      </c>
      <c r="P51" s="63">
        <v>0</v>
      </c>
      <c r="Q51" s="171" t="s">
        <v>43</v>
      </c>
      <c r="R51" s="171" t="s">
        <v>43</v>
      </c>
      <c r="S51" s="66">
        <v>0</v>
      </c>
      <c r="T51" s="69">
        <f t="shared" si="4"/>
        <v>150</v>
      </c>
      <c r="U51" s="173">
        <f t="shared" ref="U51:U145" si="5">+S51</f>
        <v>0</v>
      </c>
      <c r="V51" s="169" t="s">
        <v>100</v>
      </c>
      <c r="W51" s="169" t="s">
        <v>46</v>
      </c>
      <c r="X51" s="169" t="s">
        <v>713</v>
      </c>
    </row>
    <row r="52" spans="1:24" s="11" customFormat="1" ht="151.5" customHeight="1" x14ac:dyDescent="0.25">
      <c r="A52" s="263"/>
      <c r="B52" s="264"/>
      <c r="C52" s="263"/>
      <c r="D52" s="264"/>
      <c r="E52" s="263"/>
      <c r="F52" s="264"/>
      <c r="G52" s="265"/>
      <c r="H52" s="169" t="s">
        <v>327</v>
      </c>
      <c r="I52" s="171" t="s">
        <v>42</v>
      </c>
      <c r="J52" s="169" t="s">
        <v>43</v>
      </c>
      <c r="K52" s="169" t="s">
        <v>43</v>
      </c>
      <c r="L52" s="169" t="s">
        <v>43</v>
      </c>
      <c r="M52" s="67" t="s">
        <v>309</v>
      </c>
      <c r="N52" s="62" t="s">
        <v>310</v>
      </c>
      <c r="O52" s="79">
        <v>130</v>
      </c>
      <c r="P52" s="63">
        <v>0</v>
      </c>
      <c r="Q52" s="171" t="s">
        <v>43</v>
      </c>
      <c r="R52" s="171" t="s">
        <v>43</v>
      </c>
      <c r="S52" s="66">
        <v>0</v>
      </c>
      <c r="T52" s="69">
        <f t="shared" si="4"/>
        <v>130</v>
      </c>
      <c r="U52" s="173">
        <f t="shared" si="5"/>
        <v>0</v>
      </c>
      <c r="V52" s="169" t="s">
        <v>100</v>
      </c>
      <c r="W52" s="169" t="s">
        <v>46</v>
      </c>
      <c r="X52" s="169" t="s">
        <v>713</v>
      </c>
    </row>
    <row r="53" spans="1:24" s="11" customFormat="1" ht="101.25" hidden="1" x14ac:dyDescent="0.25">
      <c r="A53" s="263" t="s">
        <v>304</v>
      </c>
      <c r="B53" s="264" t="s">
        <v>328</v>
      </c>
      <c r="C53" s="263" t="s">
        <v>329</v>
      </c>
      <c r="D53" s="264" t="s">
        <v>111</v>
      </c>
      <c r="E53" s="263" t="s">
        <v>112</v>
      </c>
      <c r="F53" s="264" t="s">
        <v>330</v>
      </c>
      <c r="G53" s="265">
        <v>44926</v>
      </c>
      <c r="H53" s="169" t="s">
        <v>331</v>
      </c>
      <c r="I53" s="171" t="s">
        <v>42</v>
      </c>
      <c r="J53" s="169" t="s">
        <v>43</v>
      </c>
      <c r="K53" s="169" t="s">
        <v>43</v>
      </c>
      <c r="L53" s="169" t="s">
        <v>43</v>
      </c>
      <c r="M53" s="67" t="s">
        <v>332</v>
      </c>
      <c r="N53" s="62" t="s">
        <v>333</v>
      </c>
      <c r="O53" s="228">
        <v>907</v>
      </c>
      <c r="P53" s="63">
        <v>0</v>
      </c>
      <c r="Q53" s="84" t="s">
        <v>43</v>
      </c>
      <c r="R53" s="171" t="s">
        <v>43</v>
      </c>
      <c r="S53" s="66">
        <v>0</v>
      </c>
      <c r="T53" s="79">
        <v>0</v>
      </c>
      <c r="U53" s="173">
        <f t="shared" si="5"/>
        <v>0</v>
      </c>
      <c r="V53" s="169" t="s">
        <v>45</v>
      </c>
      <c r="W53" s="169" t="s">
        <v>46</v>
      </c>
      <c r="X53" s="169" t="s">
        <v>711</v>
      </c>
    </row>
    <row r="54" spans="1:24" s="11" customFormat="1" ht="101.25" hidden="1" x14ac:dyDescent="0.25">
      <c r="A54" s="263"/>
      <c r="B54" s="264"/>
      <c r="C54" s="263"/>
      <c r="D54" s="264"/>
      <c r="E54" s="263"/>
      <c r="F54" s="264"/>
      <c r="G54" s="265"/>
      <c r="H54" s="169" t="s">
        <v>334</v>
      </c>
      <c r="I54" s="171" t="s">
        <v>42</v>
      </c>
      <c r="J54" s="169" t="s">
        <v>43</v>
      </c>
      <c r="K54" s="169" t="s">
        <v>43</v>
      </c>
      <c r="L54" s="169" t="s">
        <v>43</v>
      </c>
      <c r="M54" s="67" t="s">
        <v>332</v>
      </c>
      <c r="N54" s="62" t="s">
        <v>333</v>
      </c>
      <c r="O54" s="83">
        <v>500</v>
      </c>
      <c r="P54" s="63">
        <v>0</v>
      </c>
      <c r="Q54" s="84" t="s">
        <v>43</v>
      </c>
      <c r="R54" s="171" t="s">
        <v>43</v>
      </c>
      <c r="S54" s="66">
        <v>0</v>
      </c>
      <c r="T54" s="79">
        <v>0</v>
      </c>
      <c r="U54" s="173">
        <f>+S54</f>
        <v>0</v>
      </c>
      <c r="V54" s="169" t="s">
        <v>45</v>
      </c>
      <c r="W54" s="169" t="s">
        <v>46</v>
      </c>
      <c r="X54" s="169" t="s">
        <v>711</v>
      </c>
    </row>
    <row r="55" spans="1:24" s="11" customFormat="1" ht="101.25" hidden="1" x14ac:dyDescent="0.25">
      <c r="A55" s="263"/>
      <c r="B55" s="264"/>
      <c r="C55" s="263"/>
      <c r="D55" s="264"/>
      <c r="E55" s="263"/>
      <c r="F55" s="264"/>
      <c r="G55" s="265"/>
      <c r="H55" s="174" t="s">
        <v>335</v>
      </c>
      <c r="I55" s="171" t="s">
        <v>42</v>
      </c>
      <c r="J55" s="169" t="s">
        <v>43</v>
      </c>
      <c r="K55" s="169" t="s">
        <v>43</v>
      </c>
      <c r="L55" s="169" t="s">
        <v>43</v>
      </c>
      <c r="M55" s="67" t="s">
        <v>332</v>
      </c>
      <c r="N55" s="62" t="s">
        <v>333</v>
      </c>
      <c r="O55" s="83">
        <v>512</v>
      </c>
      <c r="P55" s="63">
        <v>0</v>
      </c>
      <c r="Q55" s="84" t="s">
        <v>43</v>
      </c>
      <c r="R55" s="171" t="s">
        <v>43</v>
      </c>
      <c r="S55" s="66">
        <v>0</v>
      </c>
      <c r="T55" s="79">
        <v>0</v>
      </c>
      <c r="U55" s="173">
        <f>+S55</f>
        <v>0</v>
      </c>
      <c r="V55" s="169" t="s">
        <v>58</v>
      </c>
      <c r="W55" s="169" t="s">
        <v>46</v>
      </c>
      <c r="X55" s="169" t="s">
        <v>711</v>
      </c>
    </row>
    <row r="56" spans="1:24" s="11" customFormat="1" ht="101.25" hidden="1" x14ac:dyDescent="0.25">
      <c r="A56" s="263"/>
      <c r="B56" s="264"/>
      <c r="C56" s="263"/>
      <c r="D56" s="264"/>
      <c r="E56" s="263"/>
      <c r="F56" s="264"/>
      <c r="G56" s="265"/>
      <c r="H56" s="174" t="s">
        <v>336</v>
      </c>
      <c r="I56" s="171" t="s">
        <v>42</v>
      </c>
      <c r="J56" s="169" t="s">
        <v>113</v>
      </c>
      <c r="K56" s="174" t="s">
        <v>114</v>
      </c>
      <c r="L56" s="169" t="s">
        <v>43</v>
      </c>
      <c r="M56" s="67" t="s">
        <v>52</v>
      </c>
      <c r="N56" s="85" t="s">
        <v>53</v>
      </c>
      <c r="O56" s="79">
        <v>18000</v>
      </c>
      <c r="P56" s="63">
        <v>0</v>
      </c>
      <c r="Q56" s="84" t="s">
        <v>43</v>
      </c>
      <c r="R56" s="171" t="s">
        <v>43</v>
      </c>
      <c r="S56" s="66">
        <v>0</v>
      </c>
      <c r="T56" s="79">
        <f t="shared" si="4"/>
        <v>18000</v>
      </c>
      <c r="U56" s="173">
        <f t="shared" si="5"/>
        <v>0</v>
      </c>
      <c r="V56" s="169" t="s">
        <v>54</v>
      </c>
      <c r="W56" s="169" t="s">
        <v>46</v>
      </c>
      <c r="X56" s="169" t="s">
        <v>711</v>
      </c>
    </row>
    <row r="57" spans="1:24" s="11" customFormat="1" ht="101.25" hidden="1" x14ac:dyDescent="0.25">
      <c r="A57" s="263"/>
      <c r="B57" s="264"/>
      <c r="C57" s="263"/>
      <c r="D57" s="264"/>
      <c r="E57" s="263"/>
      <c r="F57" s="264"/>
      <c r="G57" s="265"/>
      <c r="H57" s="174" t="s">
        <v>337</v>
      </c>
      <c r="I57" s="171" t="s">
        <v>42</v>
      </c>
      <c r="J57" s="169" t="s">
        <v>113</v>
      </c>
      <c r="K57" s="174" t="s">
        <v>114</v>
      </c>
      <c r="L57" s="169" t="s">
        <v>43</v>
      </c>
      <c r="M57" s="67" t="s">
        <v>52</v>
      </c>
      <c r="N57" s="85" t="s">
        <v>53</v>
      </c>
      <c r="O57" s="79">
        <v>11250</v>
      </c>
      <c r="P57" s="63">
        <v>0</v>
      </c>
      <c r="Q57" s="84" t="s">
        <v>43</v>
      </c>
      <c r="R57" s="171" t="s">
        <v>43</v>
      </c>
      <c r="S57" s="66">
        <v>0</v>
      </c>
      <c r="T57" s="79">
        <f t="shared" si="4"/>
        <v>11250</v>
      </c>
      <c r="U57" s="79">
        <f t="shared" si="5"/>
        <v>0</v>
      </c>
      <c r="V57" s="169" t="s">
        <v>54</v>
      </c>
      <c r="W57" s="169" t="s">
        <v>46</v>
      </c>
      <c r="X57" s="169" t="s">
        <v>711</v>
      </c>
    </row>
    <row r="58" spans="1:24" s="11" customFormat="1" ht="141.75" hidden="1" x14ac:dyDescent="0.25">
      <c r="A58" s="263"/>
      <c r="B58" s="264"/>
      <c r="C58" s="263"/>
      <c r="D58" s="264"/>
      <c r="E58" s="263"/>
      <c r="F58" s="264"/>
      <c r="G58" s="265"/>
      <c r="H58" s="174" t="s">
        <v>338</v>
      </c>
      <c r="I58" s="171" t="s">
        <v>42</v>
      </c>
      <c r="J58" s="169" t="s">
        <v>113</v>
      </c>
      <c r="K58" s="174" t="s">
        <v>114</v>
      </c>
      <c r="L58" s="169" t="s">
        <v>43</v>
      </c>
      <c r="M58" s="67" t="s">
        <v>52</v>
      </c>
      <c r="N58" s="85" t="s">
        <v>53</v>
      </c>
      <c r="O58" s="79">
        <v>11250</v>
      </c>
      <c r="P58" s="63">
        <v>0</v>
      </c>
      <c r="Q58" s="84" t="s">
        <v>43</v>
      </c>
      <c r="R58" s="171" t="s">
        <v>43</v>
      </c>
      <c r="S58" s="66">
        <v>0</v>
      </c>
      <c r="T58" s="79">
        <f t="shared" si="4"/>
        <v>11250</v>
      </c>
      <c r="U58" s="79">
        <f>+S58</f>
        <v>0</v>
      </c>
      <c r="V58" s="169" t="s">
        <v>54</v>
      </c>
      <c r="W58" s="169" t="s">
        <v>46</v>
      </c>
      <c r="X58" s="169" t="s">
        <v>711</v>
      </c>
    </row>
    <row r="59" spans="1:24" s="11" customFormat="1" ht="101.25" hidden="1" x14ac:dyDescent="0.25">
      <c r="A59" s="263"/>
      <c r="B59" s="264"/>
      <c r="C59" s="263"/>
      <c r="D59" s="264"/>
      <c r="E59" s="263"/>
      <c r="F59" s="264"/>
      <c r="G59" s="265"/>
      <c r="H59" s="174" t="s">
        <v>339</v>
      </c>
      <c r="I59" s="171" t="s">
        <v>42</v>
      </c>
      <c r="J59" s="174" t="s">
        <v>43</v>
      </c>
      <c r="K59" s="174" t="s">
        <v>43</v>
      </c>
      <c r="L59" s="169" t="s">
        <v>43</v>
      </c>
      <c r="M59" s="67" t="s">
        <v>332</v>
      </c>
      <c r="N59" s="62" t="s">
        <v>333</v>
      </c>
      <c r="O59" s="86">
        <v>0</v>
      </c>
      <c r="P59" s="63">
        <v>0</v>
      </c>
      <c r="Q59" s="84" t="s">
        <v>43</v>
      </c>
      <c r="R59" s="171" t="s">
        <v>43</v>
      </c>
      <c r="S59" s="66">
        <v>0</v>
      </c>
      <c r="T59" s="79">
        <f t="shared" si="4"/>
        <v>0</v>
      </c>
      <c r="U59" s="79">
        <f t="shared" si="5"/>
        <v>0</v>
      </c>
      <c r="V59" s="169" t="s">
        <v>45</v>
      </c>
      <c r="W59" s="169" t="s">
        <v>46</v>
      </c>
      <c r="X59" s="169" t="s">
        <v>711</v>
      </c>
    </row>
    <row r="60" spans="1:24" s="11" customFormat="1" ht="101.25" hidden="1" x14ac:dyDescent="0.25">
      <c r="A60" s="263"/>
      <c r="B60" s="264"/>
      <c r="C60" s="263"/>
      <c r="D60" s="264"/>
      <c r="E60" s="263"/>
      <c r="F60" s="264"/>
      <c r="G60" s="265"/>
      <c r="H60" s="174" t="s">
        <v>115</v>
      </c>
      <c r="I60" s="171" t="s">
        <v>42</v>
      </c>
      <c r="J60" s="174" t="s">
        <v>43</v>
      </c>
      <c r="K60" s="174" t="s">
        <v>43</v>
      </c>
      <c r="L60" s="169" t="s">
        <v>43</v>
      </c>
      <c r="M60" s="67" t="s">
        <v>332</v>
      </c>
      <c r="N60" s="62" t="s">
        <v>333</v>
      </c>
      <c r="O60" s="86">
        <v>1500</v>
      </c>
      <c r="P60" s="63">
        <v>0</v>
      </c>
      <c r="Q60" s="87" t="s">
        <v>43</v>
      </c>
      <c r="R60" s="87" t="s">
        <v>43</v>
      </c>
      <c r="S60" s="66">
        <v>0</v>
      </c>
      <c r="T60" s="79">
        <f>+O60</f>
        <v>1500</v>
      </c>
      <c r="U60" s="79">
        <f t="shared" si="5"/>
        <v>0</v>
      </c>
      <c r="V60" s="169" t="s">
        <v>45</v>
      </c>
      <c r="W60" s="169" t="s">
        <v>46</v>
      </c>
      <c r="X60" s="169" t="s">
        <v>711</v>
      </c>
    </row>
    <row r="61" spans="1:24" s="11" customFormat="1" ht="101.25" hidden="1" x14ac:dyDescent="0.25">
      <c r="A61" s="263"/>
      <c r="B61" s="264"/>
      <c r="C61" s="263"/>
      <c r="D61" s="264"/>
      <c r="E61" s="263"/>
      <c r="F61" s="264"/>
      <c r="G61" s="265"/>
      <c r="H61" s="174" t="s">
        <v>340</v>
      </c>
      <c r="I61" s="171" t="s">
        <v>42</v>
      </c>
      <c r="J61" s="174" t="s">
        <v>43</v>
      </c>
      <c r="K61" s="174" t="s">
        <v>43</v>
      </c>
      <c r="L61" s="169" t="s">
        <v>43</v>
      </c>
      <c r="M61" s="67" t="s">
        <v>332</v>
      </c>
      <c r="N61" s="62" t="s">
        <v>333</v>
      </c>
      <c r="O61" s="86">
        <v>700</v>
      </c>
      <c r="P61" s="63">
        <v>0</v>
      </c>
      <c r="Q61" s="87" t="s">
        <v>43</v>
      </c>
      <c r="R61" s="87" t="s">
        <v>43</v>
      </c>
      <c r="S61" s="66">
        <v>0</v>
      </c>
      <c r="T61" s="79">
        <f t="shared" si="4"/>
        <v>700</v>
      </c>
      <c r="U61" s="79">
        <f t="shared" si="5"/>
        <v>0</v>
      </c>
      <c r="V61" s="169" t="s">
        <v>117</v>
      </c>
      <c r="W61" s="169" t="s">
        <v>46</v>
      </c>
      <c r="X61" s="169" t="s">
        <v>711</v>
      </c>
    </row>
    <row r="62" spans="1:24" s="11" customFormat="1" ht="101.25" hidden="1" x14ac:dyDescent="0.25">
      <c r="A62" s="263"/>
      <c r="B62" s="264"/>
      <c r="C62" s="263"/>
      <c r="D62" s="264"/>
      <c r="E62" s="263"/>
      <c r="F62" s="264"/>
      <c r="G62" s="265"/>
      <c r="H62" s="174" t="s">
        <v>341</v>
      </c>
      <c r="I62" s="171" t="s">
        <v>42</v>
      </c>
      <c r="J62" s="174" t="s">
        <v>43</v>
      </c>
      <c r="K62" s="174" t="s">
        <v>43</v>
      </c>
      <c r="L62" s="169" t="s">
        <v>43</v>
      </c>
      <c r="M62" s="67" t="s">
        <v>332</v>
      </c>
      <c r="N62" s="62" t="s">
        <v>333</v>
      </c>
      <c r="O62" s="86">
        <v>1739</v>
      </c>
      <c r="P62" s="63">
        <v>0</v>
      </c>
      <c r="Q62" s="87" t="s">
        <v>43</v>
      </c>
      <c r="R62" s="84" t="s">
        <v>43</v>
      </c>
      <c r="S62" s="66">
        <v>0</v>
      </c>
      <c r="T62" s="79">
        <f t="shared" si="4"/>
        <v>1739</v>
      </c>
      <c r="U62" s="79">
        <f t="shared" si="5"/>
        <v>0</v>
      </c>
      <c r="V62" s="169" t="s">
        <v>117</v>
      </c>
      <c r="W62" s="169" t="s">
        <v>46</v>
      </c>
      <c r="X62" s="169" t="s">
        <v>711</v>
      </c>
    </row>
    <row r="63" spans="1:24" s="11" customFormat="1" ht="101.25" hidden="1" x14ac:dyDescent="0.25">
      <c r="A63" s="263"/>
      <c r="B63" s="264"/>
      <c r="C63" s="263"/>
      <c r="D63" s="264"/>
      <c r="E63" s="263"/>
      <c r="F63" s="264"/>
      <c r="G63" s="265"/>
      <c r="H63" s="174" t="s">
        <v>342</v>
      </c>
      <c r="I63" s="171" t="s">
        <v>42</v>
      </c>
      <c r="J63" s="174" t="s">
        <v>43</v>
      </c>
      <c r="K63" s="174" t="s">
        <v>43</v>
      </c>
      <c r="L63" s="169" t="s">
        <v>43</v>
      </c>
      <c r="M63" s="169" t="s">
        <v>43</v>
      </c>
      <c r="N63" s="169" t="s">
        <v>43</v>
      </c>
      <c r="O63" s="86">
        <v>0</v>
      </c>
      <c r="P63" s="63">
        <v>0</v>
      </c>
      <c r="Q63" s="87" t="s">
        <v>93</v>
      </c>
      <c r="R63" s="84" t="s">
        <v>279</v>
      </c>
      <c r="S63" s="66">
        <v>20000</v>
      </c>
      <c r="T63" s="79">
        <f t="shared" si="4"/>
        <v>0</v>
      </c>
      <c r="U63" s="79">
        <f t="shared" si="5"/>
        <v>20000</v>
      </c>
      <c r="V63" s="169" t="s">
        <v>117</v>
      </c>
      <c r="W63" s="169" t="s">
        <v>46</v>
      </c>
      <c r="X63" s="169" t="s">
        <v>711</v>
      </c>
    </row>
    <row r="64" spans="1:24" s="11" customFormat="1" ht="101.25" hidden="1" x14ac:dyDescent="0.25">
      <c r="A64" s="263"/>
      <c r="B64" s="264"/>
      <c r="C64" s="263"/>
      <c r="D64" s="264"/>
      <c r="E64" s="263"/>
      <c r="F64" s="264"/>
      <c r="G64" s="265"/>
      <c r="H64" s="174" t="s">
        <v>343</v>
      </c>
      <c r="I64" s="171" t="s">
        <v>42</v>
      </c>
      <c r="J64" s="174" t="s">
        <v>43</v>
      </c>
      <c r="K64" s="174" t="s">
        <v>43</v>
      </c>
      <c r="L64" s="169" t="s">
        <v>43</v>
      </c>
      <c r="M64" s="67" t="s">
        <v>332</v>
      </c>
      <c r="N64" s="62" t="s">
        <v>333</v>
      </c>
      <c r="O64" s="86">
        <v>0</v>
      </c>
      <c r="P64" s="63">
        <v>0</v>
      </c>
      <c r="Q64" s="87" t="s">
        <v>93</v>
      </c>
      <c r="R64" s="84" t="s">
        <v>279</v>
      </c>
      <c r="S64" s="66">
        <v>10000</v>
      </c>
      <c r="T64" s="79">
        <f>+O64</f>
        <v>0</v>
      </c>
      <c r="U64" s="79">
        <f>+S64</f>
        <v>10000</v>
      </c>
      <c r="V64" s="169" t="s">
        <v>117</v>
      </c>
      <c r="W64" s="169" t="s">
        <v>46</v>
      </c>
      <c r="X64" s="169" t="s">
        <v>711</v>
      </c>
    </row>
    <row r="65" spans="1:24" s="11" customFormat="1" ht="101.25" hidden="1" x14ac:dyDescent="0.25">
      <c r="A65" s="263"/>
      <c r="B65" s="264"/>
      <c r="C65" s="263"/>
      <c r="D65" s="264"/>
      <c r="E65" s="263"/>
      <c r="F65" s="264"/>
      <c r="G65" s="265"/>
      <c r="H65" s="174" t="s">
        <v>344</v>
      </c>
      <c r="I65" s="171" t="s">
        <v>42</v>
      </c>
      <c r="J65" s="174" t="s">
        <v>43</v>
      </c>
      <c r="K65" s="174" t="s">
        <v>43</v>
      </c>
      <c r="L65" s="169" t="s">
        <v>43</v>
      </c>
      <c r="M65" s="67" t="s">
        <v>332</v>
      </c>
      <c r="N65" s="62" t="s">
        <v>333</v>
      </c>
      <c r="O65" s="79">
        <v>0</v>
      </c>
      <c r="P65" s="63">
        <v>0</v>
      </c>
      <c r="Q65" s="84" t="s">
        <v>93</v>
      </c>
      <c r="R65" s="84" t="s">
        <v>279</v>
      </c>
      <c r="S65" s="66">
        <v>10000</v>
      </c>
      <c r="T65" s="79">
        <f t="shared" si="4"/>
        <v>0</v>
      </c>
      <c r="U65" s="79">
        <f t="shared" si="5"/>
        <v>10000</v>
      </c>
      <c r="V65" s="169" t="s">
        <v>117</v>
      </c>
      <c r="W65" s="169" t="s">
        <v>46</v>
      </c>
      <c r="X65" s="169" t="s">
        <v>711</v>
      </c>
    </row>
    <row r="66" spans="1:24" s="11" customFormat="1" ht="101.25" hidden="1" x14ac:dyDescent="0.25">
      <c r="A66" s="263"/>
      <c r="B66" s="264"/>
      <c r="C66" s="263"/>
      <c r="D66" s="264"/>
      <c r="E66" s="263"/>
      <c r="F66" s="264"/>
      <c r="G66" s="265"/>
      <c r="H66" s="174" t="s">
        <v>345</v>
      </c>
      <c r="I66" s="171" t="s">
        <v>42</v>
      </c>
      <c r="J66" s="174" t="s">
        <v>43</v>
      </c>
      <c r="K66" s="174" t="s">
        <v>43</v>
      </c>
      <c r="L66" s="169" t="s">
        <v>43</v>
      </c>
      <c r="M66" s="169" t="s">
        <v>43</v>
      </c>
      <c r="N66" s="169" t="s">
        <v>43</v>
      </c>
      <c r="O66" s="79">
        <v>0</v>
      </c>
      <c r="P66" s="63">
        <v>0</v>
      </c>
      <c r="Q66" s="84" t="s">
        <v>93</v>
      </c>
      <c r="R66" s="65" t="s">
        <v>279</v>
      </c>
      <c r="S66" s="64">
        <v>20000</v>
      </c>
      <c r="T66" s="79">
        <f t="shared" si="4"/>
        <v>0</v>
      </c>
      <c r="U66" s="79">
        <f t="shared" si="5"/>
        <v>20000</v>
      </c>
      <c r="V66" s="169" t="s">
        <v>117</v>
      </c>
      <c r="W66" s="169" t="s">
        <v>46</v>
      </c>
      <c r="X66" s="169" t="s">
        <v>711</v>
      </c>
    </row>
    <row r="67" spans="1:24" s="11" customFormat="1" ht="101.25" hidden="1" x14ac:dyDescent="0.25">
      <c r="A67" s="263"/>
      <c r="B67" s="264"/>
      <c r="C67" s="263"/>
      <c r="D67" s="264"/>
      <c r="E67" s="263"/>
      <c r="F67" s="264"/>
      <c r="G67" s="265"/>
      <c r="H67" s="169" t="s">
        <v>346</v>
      </c>
      <c r="I67" s="171" t="s">
        <v>42</v>
      </c>
      <c r="J67" s="174" t="s">
        <v>43</v>
      </c>
      <c r="K67" s="174" t="s">
        <v>43</v>
      </c>
      <c r="L67" s="169" t="s">
        <v>43</v>
      </c>
      <c r="M67" s="169" t="s">
        <v>43</v>
      </c>
      <c r="N67" s="169" t="s">
        <v>43</v>
      </c>
      <c r="O67" s="79">
        <v>0</v>
      </c>
      <c r="P67" s="63">
        <v>0</v>
      </c>
      <c r="Q67" s="84" t="s">
        <v>93</v>
      </c>
      <c r="R67" s="65" t="s">
        <v>279</v>
      </c>
      <c r="S67" s="64">
        <v>20000</v>
      </c>
      <c r="T67" s="79">
        <f>+O67</f>
        <v>0</v>
      </c>
      <c r="U67" s="79">
        <f>+S67</f>
        <v>20000</v>
      </c>
      <c r="V67" s="169" t="s">
        <v>117</v>
      </c>
      <c r="W67" s="169" t="s">
        <v>46</v>
      </c>
      <c r="X67" s="169" t="s">
        <v>711</v>
      </c>
    </row>
    <row r="68" spans="1:24" s="11" customFormat="1" ht="101.25" hidden="1" x14ac:dyDescent="0.25">
      <c r="A68" s="263"/>
      <c r="B68" s="264"/>
      <c r="C68" s="263"/>
      <c r="D68" s="264"/>
      <c r="E68" s="263"/>
      <c r="F68" s="264"/>
      <c r="G68" s="265"/>
      <c r="H68" s="174" t="s">
        <v>347</v>
      </c>
      <c r="I68" s="171" t="s">
        <v>42</v>
      </c>
      <c r="J68" s="174" t="s">
        <v>43</v>
      </c>
      <c r="K68" s="174" t="s">
        <v>43</v>
      </c>
      <c r="L68" s="169" t="s">
        <v>43</v>
      </c>
      <c r="M68" s="169" t="s">
        <v>43</v>
      </c>
      <c r="N68" s="169" t="s">
        <v>43</v>
      </c>
      <c r="O68" s="79">
        <v>0</v>
      </c>
      <c r="P68" s="63">
        <v>0</v>
      </c>
      <c r="Q68" s="84" t="s">
        <v>63</v>
      </c>
      <c r="R68" s="65" t="s">
        <v>116</v>
      </c>
      <c r="S68" s="64">
        <v>31247</v>
      </c>
      <c r="T68" s="79">
        <f t="shared" ref="T68:T85" si="6">+O68</f>
        <v>0</v>
      </c>
      <c r="U68" s="79">
        <f t="shared" ref="U68:U85" si="7">+S68</f>
        <v>31247</v>
      </c>
      <c r="V68" s="169" t="s">
        <v>117</v>
      </c>
      <c r="W68" s="169" t="s">
        <v>46</v>
      </c>
      <c r="X68" s="169" t="s">
        <v>711</v>
      </c>
    </row>
    <row r="69" spans="1:24" s="11" customFormat="1" ht="101.25" hidden="1" x14ac:dyDescent="0.25">
      <c r="A69" s="263"/>
      <c r="B69" s="264"/>
      <c r="C69" s="263"/>
      <c r="D69" s="264"/>
      <c r="E69" s="263"/>
      <c r="F69" s="264"/>
      <c r="G69" s="265"/>
      <c r="H69" s="174" t="s">
        <v>348</v>
      </c>
      <c r="I69" s="171" t="s">
        <v>42</v>
      </c>
      <c r="J69" s="174" t="s">
        <v>43</v>
      </c>
      <c r="K69" s="174" t="s">
        <v>43</v>
      </c>
      <c r="L69" s="169" t="s">
        <v>43</v>
      </c>
      <c r="M69" s="169" t="s">
        <v>43</v>
      </c>
      <c r="N69" s="169" t="s">
        <v>43</v>
      </c>
      <c r="O69" s="79">
        <v>0</v>
      </c>
      <c r="P69" s="63">
        <v>0</v>
      </c>
      <c r="Q69" s="84" t="s">
        <v>63</v>
      </c>
      <c r="R69" s="65" t="s">
        <v>119</v>
      </c>
      <c r="S69" s="64">
        <v>3600</v>
      </c>
      <c r="T69" s="79">
        <f t="shared" si="6"/>
        <v>0</v>
      </c>
      <c r="U69" s="79">
        <f t="shared" si="7"/>
        <v>3600</v>
      </c>
      <c r="V69" s="169" t="s">
        <v>58</v>
      </c>
      <c r="W69" s="169" t="s">
        <v>46</v>
      </c>
      <c r="X69" s="169" t="s">
        <v>711</v>
      </c>
    </row>
    <row r="70" spans="1:24" s="11" customFormat="1" ht="101.25" hidden="1" x14ac:dyDescent="0.25">
      <c r="A70" s="263"/>
      <c r="B70" s="264"/>
      <c r="C70" s="263"/>
      <c r="D70" s="264"/>
      <c r="E70" s="263"/>
      <c r="F70" s="264"/>
      <c r="G70" s="265"/>
      <c r="H70" s="174" t="s">
        <v>349</v>
      </c>
      <c r="I70" s="171" t="s">
        <v>42</v>
      </c>
      <c r="J70" s="174" t="s">
        <v>43</v>
      </c>
      <c r="K70" s="174" t="s">
        <v>43</v>
      </c>
      <c r="L70" s="169" t="s">
        <v>43</v>
      </c>
      <c r="M70" s="169" t="s">
        <v>43</v>
      </c>
      <c r="N70" s="169" t="s">
        <v>43</v>
      </c>
      <c r="O70" s="79">
        <v>0</v>
      </c>
      <c r="P70" s="63">
        <v>0</v>
      </c>
      <c r="Q70" s="84" t="s">
        <v>63</v>
      </c>
      <c r="R70" s="65" t="s">
        <v>116</v>
      </c>
      <c r="S70" s="64">
        <v>10558</v>
      </c>
      <c r="T70" s="79">
        <f t="shared" si="6"/>
        <v>0</v>
      </c>
      <c r="U70" s="79">
        <f t="shared" si="7"/>
        <v>10558</v>
      </c>
      <c r="V70" s="169" t="s">
        <v>350</v>
      </c>
      <c r="W70" s="169" t="s">
        <v>46</v>
      </c>
      <c r="X70" s="169" t="s">
        <v>711</v>
      </c>
    </row>
    <row r="71" spans="1:24" s="11" customFormat="1" ht="101.25" hidden="1" x14ac:dyDescent="0.25">
      <c r="A71" s="263"/>
      <c r="B71" s="264"/>
      <c r="C71" s="263"/>
      <c r="D71" s="264"/>
      <c r="E71" s="263"/>
      <c r="F71" s="264"/>
      <c r="G71" s="265"/>
      <c r="H71" s="174" t="s">
        <v>351</v>
      </c>
      <c r="I71" s="171" t="s">
        <v>42</v>
      </c>
      <c r="J71" s="174" t="s">
        <v>43</v>
      </c>
      <c r="K71" s="174" t="s">
        <v>43</v>
      </c>
      <c r="L71" s="169" t="s">
        <v>43</v>
      </c>
      <c r="M71" s="169" t="s">
        <v>43</v>
      </c>
      <c r="N71" s="169" t="s">
        <v>43</v>
      </c>
      <c r="O71" s="79">
        <v>0</v>
      </c>
      <c r="P71" s="63">
        <v>0</v>
      </c>
      <c r="Q71" s="84" t="s">
        <v>63</v>
      </c>
      <c r="R71" s="65" t="s">
        <v>352</v>
      </c>
      <c r="S71" s="64">
        <v>1545</v>
      </c>
      <c r="T71" s="79">
        <f t="shared" si="6"/>
        <v>0</v>
      </c>
      <c r="U71" s="79">
        <f t="shared" si="7"/>
        <v>1545</v>
      </c>
      <c r="V71" s="169" t="s">
        <v>353</v>
      </c>
      <c r="W71" s="169" t="s">
        <v>46</v>
      </c>
      <c r="X71" s="169" t="s">
        <v>711</v>
      </c>
    </row>
    <row r="72" spans="1:24" s="11" customFormat="1" ht="101.25" hidden="1" x14ac:dyDescent="0.25">
      <c r="A72" s="263"/>
      <c r="B72" s="264"/>
      <c r="C72" s="263"/>
      <c r="D72" s="264"/>
      <c r="E72" s="263"/>
      <c r="F72" s="264"/>
      <c r="G72" s="265"/>
      <c r="H72" s="174" t="s">
        <v>354</v>
      </c>
      <c r="I72" s="171" t="s">
        <v>42</v>
      </c>
      <c r="J72" s="174" t="s">
        <v>43</v>
      </c>
      <c r="K72" s="174" t="s">
        <v>43</v>
      </c>
      <c r="L72" s="169" t="s">
        <v>43</v>
      </c>
      <c r="M72" s="67" t="s">
        <v>332</v>
      </c>
      <c r="N72" s="62" t="s">
        <v>333</v>
      </c>
      <c r="O72" s="79">
        <v>1900</v>
      </c>
      <c r="P72" s="63">
        <v>0</v>
      </c>
      <c r="Q72" s="65" t="s">
        <v>43</v>
      </c>
      <c r="R72" s="65" t="s">
        <v>43</v>
      </c>
      <c r="S72" s="64">
        <v>0</v>
      </c>
      <c r="T72" s="79">
        <f t="shared" si="6"/>
        <v>1900</v>
      </c>
      <c r="U72" s="79">
        <v>0</v>
      </c>
      <c r="V72" s="169" t="s">
        <v>45</v>
      </c>
      <c r="W72" s="169" t="s">
        <v>46</v>
      </c>
      <c r="X72" s="169" t="s">
        <v>711</v>
      </c>
    </row>
    <row r="73" spans="1:24" s="11" customFormat="1" ht="101.25" hidden="1" x14ac:dyDescent="0.25">
      <c r="A73" s="263"/>
      <c r="B73" s="264"/>
      <c r="C73" s="263"/>
      <c r="D73" s="264"/>
      <c r="E73" s="263"/>
      <c r="F73" s="264"/>
      <c r="G73" s="265"/>
      <c r="H73" s="174" t="s">
        <v>355</v>
      </c>
      <c r="I73" s="171" t="s">
        <v>42</v>
      </c>
      <c r="J73" s="174" t="s">
        <v>43</v>
      </c>
      <c r="K73" s="174" t="s">
        <v>43</v>
      </c>
      <c r="L73" s="169" t="s">
        <v>43</v>
      </c>
      <c r="M73" s="67" t="s">
        <v>332</v>
      </c>
      <c r="N73" s="62" t="s">
        <v>333</v>
      </c>
      <c r="O73" s="79">
        <v>100</v>
      </c>
      <c r="P73" s="63">
        <v>0</v>
      </c>
      <c r="Q73" s="65" t="s">
        <v>43</v>
      </c>
      <c r="R73" s="65" t="s">
        <v>43</v>
      </c>
      <c r="S73" s="64">
        <v>0</v>
      </c>
      <c r="T73" s="79">
        <f t="shared" si="6"/>
        <v>100</v>
      </c>
      <c r="U73" s="79">
        <v>0</v>
      </c>
      <c r="V73" s="169" t="s">
        <v>45</v>
      </c>
      <c r="W73" s="169" t="s">
        <v>46</v>
      </c>
      <c r="X73" s="169" t="s">
        <v>711</v>
      </c>
    </row>
    <row r="74" spans="1:24" s="11" customFormat="1" ht="101.25" hidden="1" x14ac:dyDescent="0.25">
      <c r="A74" s="263"/>
      <c r="B74" s="264"/>
      <c r="C74" s="263"/>
      <c r="D74" s="264"/>
      <c r="E74" s="263"/>
      <c r="F74" s="264"/>
      <c r="G74" s="265"/>
      <c r="H74" s="174" t="s">
        <v>356</v>
      </c>
      <c r="I74" s="171" t="s">
        <v>42</v>
      </c>
      <c r="J74" s="174" t="s">
        <v>43</v>
      </c>
      <c r="K74" s="174" t="s">
        <v>43</v>
      </c>
      <c r="L74" s="169" t="s">
        <v>43</v>
      </c>
      <c r="M74" s="169" t="s">
        <v>43</v>
      </c>
      <c r="N74" s="169" t="s">
        <v>43</v>
      </c>
      <c r="O74" s="79">
        <v>0</v>
      </c>
      <c r="P74" s="63">
        <v>0</v>
      </c>
      <c r="Q74" s="65" t="s">
        <v>43</v>
      </c>
      <c r="R74" s="65" t="s">
        <v>43</v>
      </c>
      <c r="S74" s="64">
        <v>0</v>
      </c>
      <c r="T74" s="79">
        <f t="shared" si="6"/>
        <v>0</v>
      </c>
      <c r="U74" s="79">
        <v>0</v>
      </c>
      <c r="V74" s="169" t="s">
        <v>117</v>
      </c>
      <c r="W74" s="169" t="s">
        <v>46</v>
      </c>
      <c r="X74" s="169" t="s">
        <v>711</v>
      </c>
    </row>
    <row r="75" spans="1:24" s="11" customFormat="1" ht="101.25" hidden="1" x14ac:dyDescent="0.25">
      <c r="A75" s="263"/>
      <c r="B75" s="264"/>
      <c r="C75" s="263"/>
      <c r="D75" s="264"/>
      <c r="E75" s="263"/>
      <c r="F75" s="264"/>
      <c r="G75" s="265"/>
      <c r="H75" s="174" t="s">
        <v>357</v>
      </c>
      <c r="I75" s="171" t="s">
        <v>42</v>
      </c>
      <c r="J75" s="174" t="s">
        <v>43</v>
      </c>
      <c r="K75" s="174" t="s">
        <v>43</v>
      </c>
      <c r="L75" s="169" t="s">
        <v>43</v>
      </c>
      <c r="M75" s="169" t="s">
        <v>43</v>
      </c>
      <c r="N75" s="169" t="s">
        <v>43</v>
      </c>
      <c r="O75" s="79">
        <v>0</v>
      </c>
      <c r="P75" s="63">
        <v>0</v>
      </c>
      <c r="Q75" s="65" t="s">
        <v>43</v>
      </c>
      <c r="R75" s="65" t="s">
        <v>43</v>
      </c>
      <c r="S75" s="64">
        <v>0</v>
      </c>
      <c r="T75" s="79">
        <f>+O75</f>
        <v>0</v>
      </c>
      <c r="U75" s="79">
        <v>0</v>
      </c>
      <c r="V75" s="169" t="s">
        <v>117</v>
      </c>
      <c r="W75" s="169" t="s">
        <v>46</v>
      </c>
      <c r="X75" s="169" t="s">
        <v>711</v>
      </c>
    </row>
    <row r="76" spans="1:24" s="11" customFormat="1" ht="101.25" hidden="1" x14ac:dyDescent="0.25">
      <c r="A76" s="263"/>
      <c r="B76" s="264"/>
      <c r="C76" s="263"/>
      <c r="D76" s="264"/>
      <c r="E76" s="263"/>
      <c r="F76" s="264"/>
      <c r="G76" s="265"/>
      <c r="H76" s="174" t="s">
        <v>358</v>
      </c>
      <c r="I76" s="171" t="s">
        <v>42</v>
      </c>
      <c r="J76" s="174" t="s">
        <v>43</v>
      </c>
      <c r="K76" s="174" t="s">
        <v>43</v>
      </c>
      <c r="L76" s="169" t="s">
        <v>43</v>
      </c>
      <c r="M76" s="169" t="s">
        <v>43</v>
      </c>
      <c r="N76" s="169" t="s">
        <v>43</v>
      </c>
      <c r="O76" s="79">
        <v>0</v>
      </c>
      <c r="P76" s="63">
        <v>0</v>
      </c>
      <c r="Q76" s="65" t="s">
        <v>43</v>
      </c>
      <c r="R76" s="65" t="s">
        <v>43</v>
      </c>
      <c r="S76" s="64">
        <v>0</v>
      </c>
      <c r="T76" s="79">
        <f>+O76</f>
        <v>0</v>
      </c>
      <c r="U76" s="79">
        <v>0</v>
      </c>
      <c r="V76" s="169" t="s">
        <v>117</v>
      </c>
      <c r="W76" s="169" t="s">
        <v>46</v>
      </c>
      <c r="X76" s="169" t="s">
        <v>711</v>
      </c>
    </row>
    <row r="77" spans="1:24" s="11" customFormat="1" ht="101.25" hidden="1" x14ac:dyDescent="0.25">
      <c r="A77" s="263"/>
      <c r="B77" s="264"/>
      <c r="C77" s="263"/>
      <c r="D77" s="264"/>
      <c r="E77" s="263"/>
      <c r="F77" s="264"/>
      <c r="G77" s="265"/>
      <c r="H77" s="174" t="s">
        <v>716</v>
      </c>
      <c r="I77" s="171" t="s">
        <v>42</v>
      </c>
      <c r="J77" s="174" t="s">
        <v>43</v>
      </c>
      <c r="K77" s="174" t="s">
        <v>43</v>
      </c>
      <c r="L77" s="169" t="s">
        <v>43</v>
      </c>
      <c r="M77" s="67" t="s">
        <v>359</v>
      </c>
      <c r="N77" s="169" t="s">
        <v>43</v>
      </c>
      <c r="O77" s="81">
        <v>2500</v>
      </c>
      <c r="P77" s="63">
        <v>0</v>
      </c>
      <c r="Q77" s="65" t="s">
        <v>43</v>
      </c>
      <c r="R77" s="65" t="s">
        <v>43</v>
      </c>
      <c r="S77" s="64">
        <v>0</v>
      </c>
      <c r="T77" s="79">
        <f>+O77</f>
        <v>2500</v>
      </c>
      <c r="U77" s="79">
        <v>0</v>
      </c>
      <c r="V77" s="169" t="s">
        <v>54</v>
      </c>
      <c r="W77" s="169" t="s">
        <v>46</v>
      </c>
      <c r="X77" s="169" t="s">
        <v>711</v>
      </c>
    </row>
    <row r="78" spans="1:24" s="11" customFormat="1" ht="101.25" hidden="1" x14ac:dyDescent="0.25">
      <c r="A78" s="263"/>
      <c r="B78" s="264"/>
      <c r="C78" s="263"/>
      <c r="D78" s="264"/>
      <c r="E78" s="263"/>
      <c r="F78" s="264"/>
      <c r="G78" s="265"/>
      <c r="H78" s="174" t="s">
        <v>360</v>
      </c>
      <c r="I78" s="171" t="s">
        <v>42</v>
      </c>
      <c r="J78" s="174" t="s">
        <v>43</v>
      </c>
      <c r="K78" s="174" t="s">
        <v>43</v>
      </c>
      <c r="L78" s="169" t="s">
        <v>43</v>
      </c>
      <c r="M78" s="67" t="s">
        <v>359</v>
      </c>
      <c r="N78" s="169" t="s">
        <v>43</v>
      </c>
      <c r="O78" s="81">
        <v>15000</v>
      </c>
      <c r="P78" s="63">
        <v>0</v>
      </c>
      <c r="Q78" s="65" t="s">
        <v>43</v>
      </c>
      <c r="R78" s="65" t="s">
        <v>43</v>
      </c>
      <c r="S78" s="64">
        <v>0</v>
      </c>
      <c r="T78" s="79">
        <f>+O78</f>
        <v>15000</v>
      </c>
      <c r="U78" s="79">
        <v>0</v>
      </c>
      <c r="V78" s="169" t="s">
        <v>54</v>
      </c>
      <c r="W78" s="169" t="s">
        <v>46</v>
      </c>
      <c r="X78" s="169" t="s">
        <v>711</v>
      </c>
    </row>
    <row r="79" spans="1:24" s="11" customFormat="1" ht="101.25" hidden="1" x14ac:dyDescent="0.25">
      <c r="A79" s="263"/>
      <c r="B79" s="264"/>
      <c r="C79" s="263"/>
      <c r="D79" s="264"/>
      <c r="E79" s="263"/>
      <c r="F79" s="264"/>
      <c r="G79" s="265"/>
      <c r="H79" s="174" t="s">
        <v>361</v>
      </c>
      <c r="I79" s="171" t="s">
        <v>42</v>
      </c>
      <c r="J79" s="174" t="s">
        <v>43</v>
      </c>
      <c r="K79" s="174" t="s">
        <v>43</v>
      </c>
      <c r="L79" s="169" t="s">
        <v>43</v>
      </c>
      <c r="M79" s="67" t="s">
        <v>359</v>
      </c>
      <c r="N79" s="169" t="s">
        <v>43</v>
      </c>
      <c r="O79" s="81">
        <v>5000</v>
      </c>
      <c r="P79" s="63">
        <v>0</v>
      </c>
      <c r="Q79" s="65" t="s">
        <v>43</v>
      </c>
      <c r="R79" s="65" t="s">
        <v>43</v>
      </c>
      <c r="S79" s="64">
        <v>0</v>
      </c>
      <c r="T79" s="79">
        <f>+O79</f>
        <v>5000</v>
      </c>
      <c r="U79" s="79">
        <v>0</v>
      </c>
      <c r="V79" s="169" t="s">
        <v>54</v>
      </c>
      <c r="W79" s="169" t="s">
        <v>46</v>
      </c>
      <c r="X79" s="169" t="s">
        <v>711</v>
      </c>
    </row>
    <row r="80" spans="1:24" s="11" customFormat="1" ht="101.25" hidden="1" x14ac:dyDescent="0.25">
      <c r="A80" s="263"/>
      <c r="B80" s="264"/>
      <c r="C80" s="263"/>
      <c r="D80" s="264"/>
      <c r="E80" s="263"/>
      <c r="F80" s="264"/>
      <c r="G80" s="265"/>
      <c r="H80" s="174" t="s">
        <v>362</v>
      </c>
      <c r="I80" s="171" t="s">
        <v>42</v>
      </c>
      <c r="J80" s="174" t="s">
        <v>43</v>
      </c>
      <c r="K80" s="174" t="s">
        <v>43</v>
      </c>
      <c r="L80" s="169" t="s">
        <v>43</v>
      </c>
      <c r="M80" s="67" t="s">
        <v>332</v>
      </c>
      <c r="N80" s="62" t="s">
        <v>333</v>
      </c>
      <c r="O80" s="79">
        <v>689</v>
      </c>
      <c r="P80" s="63">
        <v>0</v>
      </c>
      <c r="Q80" s="65" t="s">
        <v>43</v>
      </c>
      <c r="R80" s="65" t="s">
        <v>43</v>
      </c>
      <c r="S80" s="64">
        <v>0</v>
      </c>
      <c r="T80" s="79">
        <f t="shared" si="6"/>
        <v>689</v>
      </c>
      <c r="U80" s="79">
        <f t="shared" si="7"/>
        <v>0</v>
      </c>
      <c r="V80" s="169" t="s">
        <v>353</v>
      </c>
      <c r="W80" s="169" t="s">
        <v>46</v>
      </c>
      <c r="X80" s="169" t="s">
        <v>711</v>
      </c>
    </row>
    <row r="81" spans="1:24" s="11" customFormat="1" ht="101.25" hidden="1" x14ac:dyDescent="0.25">
      <c r="A81" s="263"/>
      <c r="B81" s="264"/>
      <c r="C81" s="263"/>
      <c r="D81" s="264"/>
      <c r="E81" s="263"/>
      <c r="F81" s="264"/>
      <c r="G81" s="265"/>
      <c r="H81" s="174" t="s">
        <v>717</v>
      </c>
      <c r="I81" s="171" t="s">
        <v>42</v>
      </c>
      <c r="J81" s="174" t="s">
        <v>43</v>
      </c>
      <c r="K81" s="174" t="s">
        <v>43</v>
      </c>
      <c r="L81" s="169" t="s">
        <v>43</v>
      </c>
      <c r="M81" s="67" t="s">
        <v>332</v>
      </c>
      <c r="N81" s="62" t="s">
        <v>333</v>
      </c>
      <c r="O81" s="79">
        <v>295</v>
      </c>
      <c r="P81" s="63">
        <v>0</v>
      </c>
      <c r="Q81" s="65" t="s">
        <v>43</v>
      </c>
      <c r="R81" s="65" t="s">
        <v>43</v>
      </c>
      <c r="S81" s="64">
        <v>0</v>
      </c>
      <c r="T81" s="79">
        <f t="shared" si="6"/>
        <v>295</v>
      </c>
      <c r="U81" s="79">
        <v>0</v>
      </c>
      <c r="V81" s="169" t="s">
        <v>117</v>
      </c>
      <c r="W81" s="169" t="s">
        <v>46</v>
      </c>
      <c r="X81" s="169" t="s">
        <v>711</v>
      </c>
    </row>
    <row r="82" spans="1:24" s="11" customFormat="1" ht="101.25" hidden="1" x14ac:dyDescent="0.25">
      <c r="A82" s="263"/>
      <c r="B82" s="264"/>
      <c r="C82" s="263"/>
      <c r="D82" s="264"/>
      <c r="E82" s="263"/>
      <c r="F82" s="264"/>
      <c r="G82" s="265"/>
      <c r="H82" s="174" t="s">
        <v>718</v>
      </c>
      <c r="I82" s="171" t="s">
        <v>42</v>
      </c>
      <c r="J82" s="174" t="s">
        <v>43</v>
      </c>
      <c r="K82" s="174" t="s">
        <v>43</v>
      </c>
      <c r="L82" s="169" t="s">
        <v>43</v>
      </c>
      <c r="M82" s="67" t="s">
        <v>332</v>
      </c>
      <c r="N82" s="62" t="s">
        <v>333</v>
      </c>
      <c r="O82" s="79">
        <v>334</v>
      </c>
      <c r="P82" s="63">
        <v>0</v>
      </c>
      <c r="Q82" s="65" t="s">
        <v>43</v>
      </c>
      <c r="R82" s="65" t="s">
        <v>43</v>
      </c>
      <c r="S82" s="64">
        <v>0</v>
      </c>
      <c r="T82" s="79">
        <f t="shared" si="6"/>
        <v>334</v>
      </c>
      <c r="U82" s="79">
        <v>0</v>
      </c>
      <c r="V82" s="169" t="s">
        <v>117</v>
      </c>
      <c r="W82" s="169" t="s">
        <v>46</v>
      </c>
      <c r="X82" s="169" t="s">
        <v>711</v>
      </c>
    </row>
    <row r="83" spans="1:24" s="11" customFormat="1" ht="101.25" hidden="1" x14ac:dyDescent="0.25">
      <c r="A83" s="263"/>
      <c r="B83" s="264"/>
      <c r="C83" s="263"/>
      <c r="D83" s="264"/>
      <c r="E83" s="263"/>
      <c r="F83" s="264"/>
      <c r="G83" s="265"/>
      <c r="H83" s="174" t="s">
        <v>363</v>
      </c>
      <c r="I83" s="171" t="s">
        <v>42</v>
      </c>
      <c r="J83" s="174" t="s">
        <v>43</v>
      </c>
      <c r="K83" s="174" t="s">
        <v>43</v>
      </c>
      <c r="L83" s="169" t="s">
        <v>43</v>
      </c>
      <c r="M83" s="169" t="s">
        <v>43</v>
      </c>
      <c r="N83" s="169" t="s">
        <v>43</v>
      </c>
      <c r="O83" s="79">
        <v>0</v>
      </c>
      <c r="P83" s="63">
        <v>0</v>
      </c>
      <c r="Q83" s="84" t="s">
        <v>63</v>
      </c>
      <c r="R83" s="65" t="s">
        <v>364</v>
      </c>
      <c r="S83" s="64">
        <v>6325</v>
      </c>
      <c r="T83" s="79">
        <f t="shared" si="6"/>
        <v>0</v>
      </c>
      <c r="U83" s="79">
        <f t="shared" si="7"/>
        <v>6325</v>
      </c>
      <c r="V83" s="169" t="s">
        <v>117</v>
      </c>
      <c r="W83" s="169" t="s">
        <v>46</v>
      </c>
      <c r="X83" s="169" t="s">
        <v>711</v>
      </c>
    </row>
    <row r="84" spans="1:24" s="11" customFormat="1" ht="101.25" hidden="1" x14ac:dyDescent="0.25">
      <c r="A84" s="263"/>
      <c r="B84" s="264"/>
      <c r="C84" s="263"/>
      <c r="D84" s="264"/>
      <c r="E84" s="263"/>
      <c r="F84" s="264"/>
      <c r="G84" s="265"/>
      <c r="H84" s="174" t="s">
        <v>365</v>
      </c>
      <c r="I84" s="171" t="s">
        <v>42</v>
      </c>
      <c r="J84" s="174" t="s">
        <v>43</v>
      </c>
      <c r="K84" s="174" t="s">
        <v>43</v>
      </c>
      <c r="L84" s="169" t="s">
        <v>43</v>
      </c>
      <c r="M84" s="67" t="s">
        <v>332</v>
      </c>
      <c r="N84" s="62" t="s">
        <v>333</v>
      </c>
      <c r="O84" s="79">
        <v>68</v>
      </c>
      <c r="P84" s="63">
        <v>0</v>
      </c>
      <c r="Q84" s="84" t="s">
        <v>43</v>
      </c>
      <c r="R84" s="65" t="s">
        <v>43</v>
      </c>
      <c r="S84" s="64">
        <v>0</v>
      </c>
      <c r="T84" s="79">
        <f t="shared" si="6"/>
        <v>68</v>
      </c>
      <c r="U84" s="79">
        <f t="shared" si="7"/>
        <v>0</v>
      </c>
      <c r="V84" s="169" t="s">
        <v>45</v>
      </c>
      <c r="W84" s="169" t="s">
        <v>46</v>
      </c>
      <c r="X84" s="169" t="s">
        <v>711</v>
      </c>
    </row>
    <row r="85" spans="1:24" s="11" customFormat="1" ht="101.25" hidden="1" x14ac:dyDescent="0.25">
      <c r="A85" s="263"/>
      <c r="B85" s="264"/>
      <c r="C85" s="263"/>
      <c r="D85" s="264"/>
      <c r="E85" s="263"/>
      <c r="F85" s="264"/>
      <c r="G85" s="265"/>
      <c r="H85" s="174" t="s">
        <v>366</v>
      </c>
      <c r="I85" s="171" t="s">
        <v>42</v>
      </c>
      <c r="J85" s="174" t="s">
        <v>43</v>
      </c>
      <c r="K85" s="174" t="s">
        <v>43</v>
      </c>
      <c r="L85" s="169" t="s">
        <v>43</v>
      </c>
      <c r="M85" s="67" t="s">
        <v>332</v>
      </c>
      <c r="N85" s="62" t="s">
        <v>333</v>
      </c>
      <c r="O85" s="79">
        <v>76</v>
      </c>
      <c r="P85" s="63">
        <v>0</v>
      </c>
      <c r="Q85" s="84" t="s">
        <v>43</v>
      </c>
      <c r="R85" s="65" t="s">
        <v>43</v>
      </c>
      <c r="S85" s="64">
        <v>0</v>
      </c>
      <c r="T85" s="79">
        <f t="shared" si="6"/>
        <v>76</v>
      </c>
      <c r="U85" s="79">
        <f t="shared" si="7"/>
        <v>0</v>
      </c>
      <c r="V85" s="169" t="s">
        <v>45</v>
      </c>
      <c r="W85" s="169" t="s">
        <v>46</v>
      </c>
      <c r="X85" s="169" t="s">
        <v>711</v>
      </c>
    </row>
    <row r="86" spans="1:24" s="11" customFormat="1" ht="101.25" hidden="1" x14ac:dyDescent="0.25">
      <c r="A86" s="263"/>
      <c r="B86" s="264"/>
      <c r="C86" s="263"/>
      <c r="D86" s="263" t="s">
        <v>120</v>
      </c>
      <c r="E86" s="263" t="s">
        <v>121</v>
      </c>
      <c r="F86" s="264" t="s">
        <v>367</v>
      </c>
      <c r="G86" s="265">
        <v>44926</v>
      </c>
      <c r="H86" s="169" t="s">
        <v>122</v>
      </c>
      <c r="I86" s="169" t="s">
        <v>42</v>
      </c>
      <c r="J86" s="169" t="s">
        <v>43</v>
      </c>
      <c r="K86" s="174" t="s">
        <v>43</v>
      </c>
      <c r="L86" s="169" t="s">
        <v>43</v>
      </c>
      <c r="M86" s="67" t="s">
        <v>332</v>
      </c>
      <c r="N86" s="62" t="s">
        <v>333</v>
      </c>
      <c r="O86" s="86">
        <v>100</v>
      </c>
      <c r="P86" s="63">
        <v>0</v>
      </c>
      <c r="Q86" s="87" t="s">
        <v>57</v>
      </c>
      <c r="R86" s="87" t="s">
        <v>43</v>
      </c>
      <c r="S86" s="66">
        <v>0</v>
      </c>
      <c r="T86" s="79">
        <f t="shared" si="4"/>
        <v>100</v>
      </c>
      <c r="U86" s="79">
        <f t="shared" si="5"/>
        <v>0</v>
      </c>
      <c r="V86" s="169" t="s">
        <v>45</v>
      </c>
      <c r="W86" s="169" t="s">
        <v>46</v>
      </c>
      <c r="X86" s="169" t="s">
        <v>711</v>
      </c>
    </row>
    <row r="87" spans="1:24" s="11" customFormat="1" ht="101.25" hidden="1" x14ac:dyDescent="0.25">
      <c r="A87" s="263"/>
      <c r="B87" s="264"/>
      <c r="C87" s="263"/>
      <c r="D87" s="263"/>
      <c r="E87" s="263"/>
      <c r="F87" s="264"/>
      <c r="G87" s="265"/>
      <c r="H87" s="174" t="s">
        <v>368</v>
      </c>
      <c r="I87" s="169" t="s">
        <v>42</v>
      </c>
      <c r="J87" s="169" t="s">
        <v>43</v>
      </c>
      <c r="K87" s="174" t="s">
        <v>43</v>
      </c>
      <c r="L87" s="169" t="s">
        <v>43</v>
      </c>
      <c r="M87" s="67" t="s">
        <v>332</v>
      </c>
      <c r="N87" s="62" t="s">
        <v>333</v>
      </c>
      <c r="O87" s="86">
        <v>406</v>
      </c>
      <c r="P87" s="63">
        <v>0</v>
      </c>
      <c r="Q87" s="87" t="s">
        <v>57</v>
      </c>
      <c r="R87" s="87" t="s">
        <v>123</v>
      </c>
      <c r="S87" s="66">
        <v>1369</v>
      </c>
      <c r="T87" s="79">
        <f t="shared" si="4"/>
        <v>406</v>
      </c>
      <c r="U87" s="79">
        <f t="shared" si="5"/>
        <v>1369</v>
      </c>
      <c r="V87" s="169" t="s">
        <v>45</v>
      </c>
      <c r="W87" s="169" t="s">
        <v>46</v>
      </c>
      <c r="X87" s="169" t="s">
        <v>711</v>
      </c>
    </row>
    <row r="88" spans="1:24" s="11" customFormat="1" ht="285.75" hidden="1" customHeight="1" x14ac:dyDescent="0.25">
      <c r="A88" s="263"/>
      <c r="B88" s="264"/>
      <c r="C88" s="263"/>
      <c r="D88" s="263"/>
      <c r="E88" s="263"/>
      <c r="F88" s="264"/>
      <c r="G88" s="265"/>
      <c r="H88" s="169" t="s">
        <v>124</v>
      </c>
      <c r="I88" s="169" t="s">
        <v>42</v>
      </c>
      <c r="J88" s="169" t="s">
        <v>43</v>
      </c>
      <c r="K88" s="174" t="s">
        <v>43</v>
      </c>
      <c r="L88" s="169" t="s">
        <v>43</v>
      </c>
      <c r="M88" s="169" t="s">
        <v>43</v>
      </c>
      <c r="N88" s="169" t="s">
        <v>43</v>
      </c>
      <c r="O88" s="86">
        <v>140</v>
      </c>
      <c r="P88" s="63">
        <v>0</v>
      </c>
      <c r="Q88" s="87" t="s">
        <v>43</v>
      </c>
      <c r="R88" s="87" t="s">
        <v>43</v>
      </c>
      <c r="S88" s="66">
        <v>0</v>
      </c>
      <c r="T88" s="79">
        <f t="shared" si="4"/>
        <v>140</v>
      </c>
      <c r="U88" s="79">
        <f t="shared" si="5"/>
        <v>0</v>
      </c>
      <c r="V88" s="169" t="s">
        <v>45</v>
      </c>
      <c r="W88" s="169" t="s">
        <v>46</v>
      </c>
      <c r="X88" s="169" t="s">
        <v>711</v>
      </c>
    </row>
    <row r="89" spans="1:24" s="11" customFormat="1" ht="101.25" hidden="1" x14ac:dyDescent="0.25">
      <c r="A89" s="263"/>
      <c r="B89" s="264"/>
      <c r="C89" s="263"/>
      <c r="D89" s="263"/>
      <c r="E89" s="263"/>
      <c r="F89" s="264"/>
      <c r="G89" s="265"/>
      <c r="H89" s="169" t="s">
        <v>369</v>
      </c>
      <c r="I89" s="169" t="s">
        <v>42</v>
      </c>
      <c r="J89" s="169" t="s">
        <v>43</v>
      </c>
      <c r="K89" s="174" t="s">
        <v>43</v>
      </c>
      <c r="L89" s="169" t="s">
        <v>43</v>
      </c>
      <c r="M89" s="169" t="s">
        <v>43</v>
      </c>
      <c r="N89" s="169" t="s">
        <v>43</v>
      </c>
      <c r="O89" s="86">
        <v>0</v>
      </c>
      <c r="P89" s="63">
        <v>0</v>
      </c>
      <c r="Q89" s="87" t="s">
        <v>43</v>
      </c>
      <c r="R89" s="87" t="s">
        <v>43</v>
      </c>
      <c r="S89" s="66">
        <v>0</v>
      </c>
      <c r="T89" s="79">
        <f t="shared" si="4"/>
        <v>0</v>
      </c>
      <c r="U89" s="79">
        <f>+S89</f>
        <v>0</v>
      </c>
      <c r="V89" s="169" t="s">
        <v>45</v>
      </c>
      <c r="W89" s="169" t="s">
        <v>46</v>
      </c>
      <c r="X89" s="169" t="s">
        <v>711</v>
      </c>
    </row>
    <row r="90" spans="1:24" s="11" customFormat="1" ht="101.25" hidden="1" x14ac:dyDescent="0.25">
      <c r="A90" s="263"/>
      <c r="B90" s="264"/>
      <c r="C90" s="263"/>
      <c r="D90" s="263"/>
      <c r="E90" s="263"/>
      <c r="F90" s="264"/>
      <c r="G90" s="265"/>
      <c r="H90" s="169" t="s">
        <v>719</v>
      </c>
      <c r="I90" s="169" t="s">
        <v>42</v>
      </c>
      <c r="J90" s="169" t="s">
        <v>43</v>
      </c>
      <c r="K90" s="174" t="s">
        <v>43</v>
      </c>
      <c r="L90" s="169" t="s">
        <v>43</v>
      </c>
      <c r="M90" s="67" t="s">
        <v>332</v>
      </c>
      <c r="N90" s="62" t="s">
        <v>333</v>
      </c>
      <c r="O90" s="86">
        <v>400</v>
      </c>
      <c r="P90" s="63">
        <v>0</v>
      </c>
      <c r="Q90" s="87" t="s">
        <v>43</v>
      </c>
      <c r="R90" s="87" t="s">
        <v>43</v>
      </c>
      <c r="S90" s="66">
        <v>0</v>
      </c>
      <c r="T90" s="79">
        <f t="shared" si="4"/>
        <v>400</v>
      </c>
      <c r="U90" s="79">
        <f t="shared" ref="U90:U91" si="8">+S90</f>
        <v>0</v>
      </c>
      <c r="V90" s="169" t="s">
        <v>45</v>
      </c>
      <c r="W90" s="169" t="s">
        <v>46</v>
      </c>
      <c r="X90" s="169" t="s">
        <v>711</v>
      </c>
    </row>
    <row r="91" spans="1:24" s="11" customFormat="1" ht="101.25" hidden="1" x14ac:dyDescent="0.25">
      <c r="A91" s="263"/>
      <c r="B91" s="264"/>
      <c r="C91" s="263"/>
      <c r="D91" s="263"/>
      <c r="E91" s="263"/>
      <c r="F91" s="264"/>
      <c r="G91" s="265"/>
      <c r="H91" s="169" t="s">
        <v>720</v>
      </c>
      <c r="I91" s="169" t="s">
        <v>42</v>
      </c>
      <c r="J91" s="169" t="s">
        <v>43</v>
      </c>
      <c r="K91" s="174" t="s">
        <v>43</v>
      </c>
      <c r="L91" s="169" t="s">
        <v>43</v>
      </c>
      <c r="M91" s="67" t="s">
        <v>332</v>
      </c>
      <c r="N91" s="62" t="s">
        <v>333</v>
      </c>
      <c r="O91" s="86">
        <v>500</v>
      </c>
      <c r="P91" s="63">
        <v>0</v>
      </c>
      <c r="Q91" s="87" t="s">
        <v>43</v>
      </c>
      <c r="R91" s="87" t="s">
        <v>43</v>
      </c>
      <c r="S91" s="66">
        <v>0</v>
      </c>
      <c r="T91" s="79">
        <f t="shared" si="4"/>
        <v>500</v>
      </c>
      <c r="U91" s="79">
        <f t="shared" si="8"/>
        <v>0</v>
      </c>
      <c r="V91" s="169" t="s">
        <v>45</v>
      </c>
      <c r="W91" s="169" t="s">
        <v>46</v>
      </c>
      <c r="X91" s="169" t="s">
        <v>711</v>
      </c>
    </row>
    <row r="92" spans="1:24" s="11" customFormat="1" ht="222.75" hidden="1" x14ac:dyDescent="0.25">
      <c r="A92" s="263"/>
      <c r="B92" s="264"/>
      <c r="C92" s="263"/>
      <c r="D92" s="263"/>
      <c r="E92" s="263"/>
      <c r="F92" s="264"/>
      <c r="G92" s="265"/>
      <c r="H92" s="169" t="s">
        <v>370</v>
      </c>
      <c r="I92" s="169" t="s">
        <v>42</v>
      </c>
      <c r="J92" s="169" t="s">
        <v>43</v>
      </c>
      <c r="K92" s="174" t="s">
        <v>43</v>
      </c>
      <c r="L92" s="169" t="s">
        <v>43</v>
      </c>
      <c r="M92" s="174" t="s">
        <v>371</v>
      </c>
      <c r="N92" s="170" t="s">
        <v>43</v>
      </c>
      <c r="O92" s="86">
        <v>3973</v>
      </c>
      <c r="P92" s="63">
        <v>0</v>
      </c>
      <c r="Q92" s="87" t="s">
        <v>43</v>
      </c>
      <c r="R92" s="87" t="s">
        <v>43</v>
      </c>
      <c r="S92" s="66">
        <v>0</v>
      </c>
      <c r="T92" s="79">
        <f t="shared" si="4"/>
        <v>3973</v>
      </c>
      <c r="U92" s="79">
        <f>+S92</f>
        <v>0</v>
      </c>
      <c r="V92" s="169" t="s">
        <v>45</v>
      </c>
      <c r="W92" s="169" t="s">
        <v>46</v>
      </c>
      <c r="X92" s="169" t="s">
        <v>711</v>
      </c>
    </row>
    <row r="93" spans="1:24" s="11" customFormat="1" ht="101.25" hidden="1" x14ac:dyDescent="0.25">
      <c r="A93" s="263"/>
      <c r="B93" s="264"/>
      <c r="C93" s="263"/>
      <c r="D93" s="263"/>
      <c r="E93" s="263"/>
      <c r="F93" s="264"/>
      <c r="G93" s="265"/>
      <c r="H93" s="169" t="s">
        <v>372</v>
      </c>
      <c r="I93" s="169" t="s">
        <v>42</v>
      </c>
      <c r="J93" s="169" t="s">
        <v>43</v>
      </c>
      <c r="K93" s="174" t="s">
        <v>43</v>
      </c>
      <c r="L93" s="169" t="s">
        <v>43</v>
      </c>
      <c r="M93" s="169" t="s">
        <v>43</v>
      </c>
      <c r="N93" s="169" t="s">
        <v>43</v>
      </c>
      <c r="O93" s="86">
        <v>70</v>
      </c>
      <c r="P93" s="63">
        <v>0</v>
      </c>
      <c r="Q93" s="87" t="s">
        <v>57</v>
      </c>
      <c r="R93" s="87" t="s">
        <v>43</v>
      </c>
      <c r="S93" s="66">
        <v>0</v>
      </c>
      <c r="T93" s="79">
        <f t="shared" si="4"/>
        <v>70</v>
      </c>
      <c r="U93" s="79">
        <f t="shared" si="5"/>
        <v>0</v>
      </c>
      <c r="V93" s="169" t="s">
        <v>45</v>
      </c>
      <c r="W93" s="169" t="s">
        <v>46</v>
      </c>
      <c r="X93" s="169" t="s">
        <v>711</v>
      </c>
    </row>
    <row r="94" spans="1:24" s="11" customFormat="1" ht="162" hidden="1" x14ac:dyDescent="0.25">
      <c r="A94" s="263"/>
      <c r="B94" s="264"/>
      <c r="C94" s="263"/>
      <c r="D94" s="263"/>
      <c r="E94" s="263"/>
      <c r="F94" s="264"/>
      <c r="G94" s="265"/>
      <c r="H94" s="169" t="s">
        <v>373</v>
      </c>
      <c r="I94" s="169" t="s">
        <v>42</v>
      </c>
      <c r="J94" s="169" t="s">
        <v>43</v>
      </c>
      <c r="K94" s="174" t="s">
        <v>43</v>
      </c>
      <c r="L94" s="169" t="s">
        <v>43</v>
      </c>
      <c r="M94" s="67" t="s">
        <v>374</v>
      </c>
      <c r="N94" s="169" t="s">
        <v>43</v>
      </c>
      <c r="O94" s="86">
        <v>3973</v>
      </c>
      <c r="P94" s="63">
        <v>0</v>
      </c>
      <c r="Q94" s="87" t="s">
        <v>43</v>
      </c>
      <c r="R94" s="87" t="s">
        <v>43</v>
      </c>
      <c r="S94" s="66">
        <v>0</v>
      </c>
      <c r="T94" s="79">
        <f t="shared" si="4"/>
        <v>3973</v>
      </c>
      <c r="U94" s="79">
        <f t="shared" si="5"/>
        <v>0</v>
      </c>
      <c r="V94" s="169" t="s">
        <v>45</v>
      </c>
      <c r="W94" s="169" t="s">
        <v>46</v>
      </c>
      <c r="X94" s="169" t="s">
        <v>711</v>
      </c>
    </row>
    <row r="95" spans="1:24" s="11" customFormat="1" ht="222.75" hidden="1" x14ac:dyDescent="0.25">
      <c r="A95" s="263"/>
      <c r="B95" s="264"/>
      <c r="C95" s="263"/>
      <c r="D95" s="263"/>
      <c r="E95" s="263"/>
      <c r="F95" s="264"/>
      <c r="G95" s="265"/>
      <c r="H95" s="169" t="s">
        <v>375</v>
      </c>
      <c r="I95" s="169" t="s">
        <v>42</v>
      </c>
      <c r="J95" s="169" t="s">
        <v>43</v>
      </c>
      <c r="K95" s="174" t="s">
        <v>43</v>
      </c>
      <c r="L95" s="169" t="s">
        <v>43</v>
      </c>
      <c r="M95" s="67" t="s">
        <v>371</v>
      </c>
      <c r="N95" s="169"/>
      <c r="O95" s="86">
        <v>74</v>
      </c>
      <c r="P95" s="63">
        <v>0</v>
      </c>
      <c r="Q95" s="87" t="s">
        <v>43</v>
      </c>
      <c r="R95" s="87" t="s">
        <v>43</v>
      </c>
      <c r="S95" s="66">
        <v>0</v>
      </c>
      <c r="T95" s="79">
        <f t="shared" si="4"/>
        <v>74</v>
      </c>
      <c r="U95" s="79">
        <f t="shared" si="5"/>
        <v>0</v>
      </c>
      <c r="V95" s="169" t="s">
        <v>45</v>
      </c>
      <c r="W95" s="169" t="s">
        <v>46</v>
      </c>
      <c r="X95" s="169" t="s">
        <v>711</v>
      </c>
    </row>
    <row r="96" spans="1:24" s="11" customFormat="1" ht="127.5" hidden="1" customHeight="1" x14ac:dyDescent="0.25">
      <c r="A96" s="263"/>
      <c r="B96" s="264"/>
      <c r="C96" s="263"/>
      <c r="D96" s="263"/>
      <c r="E96" s="263"/>
      <c r="F96" s="264"/>
      <c r="G96" s="265"/>
      <c r="H96" s="169" t="s">
        <v>376</v>
      </c>
      <c r="I96" s="169" t="s">
        <v>42</v>
      </c>
      <c r="J96" s="169" t="s">
        <v>43</v>
      </c>
      <c r="K96" s="174" t="s">
        <v>43</v>
      </c>
      <c r="L96" s="169" t="s">
        <v>43</v>
      </c>
      <c r="M96" s="67" t="s">
        <v>377</v>
      </c>
      <c r="N96" s="169" t="s">
        <v>43</v>
      </c>
      <c r="O96" s="86">
        <v>5359</v>
      </c>
      <c r="P96" s="63">
        <v>0</v>
      </c>
      <c r="Q96" s="87" t="s">
        <v>57</v>
      </c>
      <c r="R96" s="87" t="s">
        <v>43</v>
      </c>
      <c r="S96" s="66">
        <v>0</v>
      </c>
      <c r="T96" s="79">
        <f t="shared" si="4"/>
        <v>5359</v>
      </c>
      <c r="U96" s="79">
        <f t="shared" si="5"/>
        <v>0</v>
      </c>
      <c r="V96" s="169" t="s">
        <v>45</v>
      </c>
      <c r="W96" s="169" t="s">
        <v>46</v>
      </c>
      <c r="X96" s="169" t="s">
        <v>711</v>
      </c>
    </row>
    <row r="97" spans="1:24" s="11" customFormat="1" ht="121.5" x14ac:dyDescent="0.25">
      <c r="A97" s="263"/>
      <c r="B97" s="264"/>
      <c r="C97" s="272"/>
      <c r="D97" s="264" t="s">
        <v>125</v>
      </c>
      <c r="E97" s="263" t="s">
        <v>126</v>
      </c>
      <c r="F97" s="264" t="s">
        <v>378</v>
      </c>
      <c r="G97" s="265">
        <v>44926</v>
      </c>
      <c r="H97" s="169" t="s">
        <v>127</v>
      </c>
      <c r="I97" s="169" t="s">
        <v>42</v>
      </c>
      <c r="J97" s="169" t="s">
        <v>43</v>
      </c>
      <c r="K97" s="174" t="s">
        <v>43</v>
      </c>
      <c r="L97" s="169" t="s">
        <v>43</v>
      </c>
      <c r="M97" s="67" t="s">
        <v>379</v>
      </c>
      <c r="N97" s="62" t="s">
        <v>380</v>
      </c>
      <c r="O97" s="86">
        <v>0</v>
      </c>
      <c r="P97" s="63">
        <v>0</v>
      </c>
      <c r="Q97" s="84" t="s">
        <v>43</v>
      </c>
      <c r="R97" s="84" t="s">
        <v>43</v>
      </c>
      <c r="S97" s="66">
        <v>0</v>
      </c>
      <c r="T97" s="79">
        <f t="shared" si="4"/>
        <v>0</v>
      </c>
      <c r="U97" s="79">
        <f t="shared" si="5"/>
        <v>0</v>
      </c>
      <c r="V97" s="169" t="s">
        <v>84</v>
      </c>
      <c r="W97" s="169" t="s">
        <v>46</v>
      </c>
      <c r="X97" s="169" t="s">
        <v>713</v>
      </c>
    </row>
    <row r="98" spans="1:24" s="11" customFormat="1" ht="121.5" x14ac:dyDescent="0.25">
      <c r="A98" s="263"/>
      <c r="B98" s="264"/>
      <c r="C98" s="272"/>
      <c r="D98" s="264"/>
      <c r="E98" s="263"/>
      <c r="F98" s="264"/>
      <c r="G98" s="263"/>
      <c r="H98" s="169" t="s">
        <v>381</v>
      </c>
      <c r="I98" s="169" t="s">
        <v>42</v>
      </c>
      <c r="J98" s="169" t="s">
        <v>91</v>
      </c>
      <c r="K98" s="169" t="s">
        <v>128</v>
      </c>
      <c r="L98" s="169" t="s">
        <v>43</v>
      </c>
      <c r="M98" s="67" t="s">
        <v>379</v>
      </c>
      <c r="N98" s="62" t="s">
        <v>380</v>
      </c>
      <c r="O98" s="86">
        <v>660</v>
      </c>
      <c r="P98" s="63">
        <v>0</v>
      </c>
      <c r="Q98" s="84" t="s">
        <v>43</v>
      </c>
      <c r="R98" s="84" t="s">
        <v>382</v>
      </c>
      <c r="S98" s="66">
        <v>1152</v>
      </c>
      <c r="T98" s="79">
        <f t="shared" si="4"/>
        <v>660</v>
      </c>
      <c r="U98" s="79">
        <f t="shared" si="5"/>
        <v>1152</v>
      </c>
      <c r="V98" s="169" t="s">
        <v>84</v>
      </c>
      <c r="W98" s="169" t="s">
        <v>46</v>
      </c>
      <c r="X98" s="169" t="s">
        <v>713</v>
      </c>
    </row>
    <row r="99" spans="1:24" s="11" customFormat="1" ht="121.5" x14ac:dyDescent="0.25">
      <c r="A99" s="263"/>
      <c r="B99" s="264"/>
      <c r="C99" s="272"/>
      <c r="D99" s="264"/>
      <c r="E99" s="263"/>
      <c r="F99" s="264"/>
      <c r="G99" s="263"/>
      <c r="H99" s="169" t="s">
        <v>129</v>
      </c>
      <c r="I99" s="169" t="s">
        <v>42</v>
      </c>
      <c r="J99" s="169" t="s">
        <v>43</v>
      </c>
      <c r="K99" s="169" t="s">
        <v>43</v>
      </c>
      <c r="L99" s="169" t="s">
        <v>43</v>
      </c>
      <c r="M99" s="67" t="s">
        <v>379</v>
      </c>
      <c r="N99" s="62" t="s">
        <v>380</v>
      </c>
      <c r="O99" s="86">
        <v>1830</v>
      </c>
      <c r="P99" s="63">
        <v>0</v>
      </c>
      <c r="Q99" s="84" t="s">
        <v>43</v>
      </c>
      <c r="R99" s="84" t="s">
        <v>43</v>
      </c>
      <c r="S99" s="66">
        <v>0</v>
      </c>
      <c r="T99" s="79">
        <f t="shared" si="4"/>
        <v>1830</v>
      </c>
      <c r="U99" s="79">
        <f t="shared" si="5"/>
        <v>0</v>
      </c>
      <c r="V99" s="169" t="s">
        <v>84</v>
      </c>
      <c r="W99" s="169" t="s">
        <v>46</v>
      </c>
      <c r="X99" s="169" t="s">
        <v>713</v>
      </c>
    </row>
    <row r="100" spans="1:24" s="11" customFormat="1" ht="157.5" customHeight="1" x14ac:dyDescent="0.25">
      <c r="A100" s="263"/>
      <c r="B100" s="264"/>
      <c r="C100" s="272"/>
      <c r="D100" s="264"/>
      <c r="E100" s="263"/>
      <c r="F100" s="264"/>
      <c r="G100" s="263"/>
      <c r="H100" s="174" t="s">
        <v>130</v>
      </c>
      <c r="I100" s="169" t="s">
        <v>42</v>
      </c>
      <c r="J100" s="169" t="s">
        <v>43</v>
      </c>
      <c r="K100" s="169" t="s">
        <v>43</v>
      </c>
      <c r="L100" s="169" t="s">
        <v>43</v>
      </c>
      <c r="M100" s="67" t="s">
        <v>379</v>
      </c>
      <c r="N100" s="62" t="s">
        <v>380</v>
      </c>
      <c r="O100" s="86">
        <v>510</v>
      </c>
      <c r="P100" s="63">
        <v>0</v>
      </c>
      <c r="Q100" s="84" t="s">
        <v>43</v>
      </c>
      <c r="R100" s="84" t="s">
        <v>43</v>
      </c>
      <c r="S100" s="66">
        <v>0</v>
      </c>
      <c r="T100" s="79">
        <f t="shared" si="4"/>
        <v>510</v>
      </c>
      <c r="U100" s="79">
        <f t="shared" si="5"/>
        <v>0</v>
      </c>
      <c r="V100" s="169" t="s">
        <v>84</v>
      </c>
      <c r="W100" s="169" t="s">
        <v>46</v>
      </c>
      <c r="X100" s="169" t="s">
        <v>713</v>
      </c>
    </row>
    <row r="101" spans="1:24" s="11" customFormat="1" ht="144" customHeight="1" x14ac:dyDescent="0.25">
      <c r="A101" s="263"/>
      <c r="B101" s="264"/>
      <c r="C101" s="272"/>
      <c r="D101" s="264"/>
      <c r="E101" s="263"/>
      <c r="F101" s="264"/>
      <c r="G101" s="263"/>
      <c r="H101" s="170" t="s">
        <v>383</v>
      </c>
      <c r="I101" s="169" t="s">
        <v>42</v>
      </c>
      <c r="J101" s="169" t="s">
        <v>43</v>
      </c>
      <c r="K101" s="169" t="s">
        <v>43</v>
      </c>
      <c r="L101" s="169" t="s">
        <v>43</v>
      </c>
      <c r="M101" s="67" t="s">
        <v>379</v>
      </c>
      <c r="N101" s="62" t="s">
        <v>380</v>
      </c>
      <c r="O101" s="86">
        <v>0</v>
      </c>
      <c r="P101" s="63">
        <v>0</v>
      </c>
      <c r="Q101" s="84" t="s">
        <v>43</v>
      </c>
      <c r="R101" s="84" t="s">
        <v>43</v>
      </c>
      <c r="S101" s="66">
        <v>0</v>
      </c>
      <c r="T101" s="79">
        <f t="shared" si="4"/>
        <v>0</v>
      </c>
      <c r="U101" s="79">
        <f t="shared" si="5"/>
        <v>0</v>
      </c>
      <c r="V101" s="169" t="s">
        <v>84</v>
      </c>
      <c r="W101" s="169" t="s">
        <v>46</v>
      </c>
      <c r="X101" s="169" t="s">
        <v>713</v>
      </c>
    </row>
    <row r="102" spans="1:24" s="11" customFormat="1" ht="144" customHeight="1" x14ac:dyDescent="0.25">
      <c r="A102" s="263"/>
      <c r="B102" s="264"/>
      <c r="C102" s="272"/>
      <c r="D102" s="264"/>
      <c r="E102" s="263"/>
      <c r="F102" s="264"/>
      <c r="G102" s="263"/>
      <c r="H102" s="170" t="s">
        <v>384</v>
      </c>
      <c r="I102" s="169" t="s">
        <v>42</v>
      </c>
      <c r="J102" s="169" t="s">
        <v>43</v>
      </c>
      <c r="K102" s="169" t="s">
        <v>43</v>
      </c>
      <c r="L102" s="169" t="s">
        <v>43</v>
      </c>
      <c r="M102" s="67" t="s">
        <v>379</v>
      </c>
      <c r="N102" s="62" t="s">
        <v>380</v>
      </c>
      <c r="O102" s="86">
        <v>0</v>
      </c>
      <c r="P102" s="63">
        <v>0</v>
      </c>
      <c r="Q102" s="84" t="s">
        <v>43</v>
      </c>
      <c r="R102" s="84" t="s">
        <v>385</v>
      </c>
      <c r="S102" s="66">
        <v>936</v>
      </c>
      <c r="T102" s="79">
        <f>+O102</f>
        <v>0</v>
      </c>
      <c r="U102" s="79">
        <f>+S102</f>
        <v>936</v>
      </c>
      <c r="V102" s="169" t="s">
        <v>84</v>
      </c>
      <c r="W102" s="169" t="s">
        <v>46</v>
      </c>
      <c r="X102" s="169" t="s">
        <v>713</v>
      </c>
    </row>
    <row r="103" spans="1:24" s="11" customFormat="1" ht="202.5" customHeight="1" x14ac:dyDescent="0.25">
      <c r="A103" s="263"/>
      <c r="B103" s="264"/>
      <c r="C103" s="272"/>
      <c r="D103" s="264"/>
      <c r="E103" s="263"/>
      <c r="F103" s="264"/>
      <c r="G103" s="263"/>
      <c r="H103" s="170" t="s">
        <v>386</v>
      </c>
      <c r="I103" s="169" t="s">
        <v>42</v>
      </c>
      <c r="J103" s="169" t="s">
        <v>43</v>
      </c>
      <c r="K103" s="169" t="s">
        <v>43</v>
      </c>
      <c r="L103" s="169" t="s">
        <v>43</v>
      </c>
      <c r="M103" s="67" t="s">
        <v>379</v>
      </c>
      <c r="N103" s="62" t="s">
        <v>380</v>
      </c>
      <c r="O103" s="86">
        <v>0</v>
      </c>
      <c r="P103" s="63">
        <v>0</v>
      </c>
      <c r="Q103" s="84" t="s">
        <v>43</v>
      </c>
      <c r="R103" s="84" t="s">
        <v>387</v>
      </c>
      <c r="S103" s="66">
        <v>300</v>
      </c>
      <c r="T103" s="79">
        <f>+O103</f>
        <v>0</v>
      </c>
      <c r="U103" s="79">
        <f>+S103</f>
        <v>300</v>
      </c>
      <c r="V103" s="169" t="s">
        <v>84</v>
      </c>
      <c r="W103" s="169" t="s">
        <v>46</v>
      </c>
      <c r="X103" s="169" t="s">
        <v>713</v>
      </c>
    </row>
    <row r="104" spans="1:24" s="11" customFormat="1" ht="144" customHeight="1" x14ac:dyDescent="0.25">
      <c r="A104" s="263"/>
      <c r="B104" s="264"/>
      <c r="C104" s="272"/>
      <c r="D104" s="264"/>
      <c r="E104" s="263"/>
      <c r="F104" s="264"/>
      <c r="G104" s="263"/>
      <c r="H104" s="170" t="s">
        <v>388</v>
      </c>
      <c r="I104" s="169" t="s">
        <v>42</v>
      </c>
      <c r="J104" s="169" t="s">
        <v>43</v>
      </c>
      <c r="K104" s="169" t="s">
        <v>43</v>
      </c>
      <c r="L104" s="169" t="s">
        <v>43</v>
      </c>
      <c r="M104" s="67" t="s">
        <v>379</v>
      </c>
      <c r="N104" s="62" t="s">
        <v>380</v>
      </c>
      <c r="O104" s="86">
        <v>0</v>
      </c>
      <c r="P104" s="63">
        <v>0</v>
      </c>
      <c r="Q104" s="84" t="s">
        <v>43</v>
      </c>
      <c r="R104" s="84" t="s">
        <v>387</v>
      </c>
      <c r="S104" s="66">
        <v>400</v>
      </c>
      <c r="T104" s="79">
        <f>+O104</f>
        <v>0</v>
      </c>
      <c r="U104" s="79">
        <f>+S104</f>
        <v>400</v>
      </c>
      <c r="V104" s="169" t="s">
        <v>84</v>
      </c>
      <c r="W104" s="169" t="s">
        <v>46</v>
      </c>
      <c r="X104" s="169" t="s">
        <v>713</v>
      </c>
    </row>
    <row r="105" spans="1:24" s="11" customFormat="1" ht="121.5" x14ac:dyDescent="0.25">
      <c r="A105" s="263"/>
      <c r="B105" s="264"/>
      <c r="C105" s="272"/>
      <c r="D105" s="264"/>
      <c r="E105" s="263"/>
      <c r="F105" s="264"/>
      <c r="G105" s="263"/>
      <c r="H105" s="169" t="s">
        <v>389</v>
      </c>
      <c r="I105" s="169" t="s">
        <v>42</v>
      </c>
      <c r="J105" s="169" t="s">
        <v>43</v>
      </c>
      <c r="K105" s="169" t="s">
        <v>43</v>
      </c>
      <c r="L105" s="169" t="s">
        <v>43</v>
      </c>
      <c r="M105" s="67" t="s">
        <v>379</v>
      </c>
      <c r="N105" s="62" t="s">
        <v>380</v>
      </c>
      <c r="O105" s="86">
        <v>0</v>
      </c>
      <c r="P105" s="63">
        <v>0</v>
      </c>
      <c r="Q105" s="84" t="s">
        <v>43</v>
      </c>
      <c r="R105" s="84" t="s">
        <v>43</v>
      </c>
      <c r="S105" s="66">
        <v>0</v>
      </c>
      <c r="T105" s="79">
        <f t="shared" si="4"/>
        <v>0</v>
      </c>
      <c r="U105" s="79">
        <f t="shared" si="5"/>
        <v>0</v>
      </c>
      <c r="V105" s="169" t="s">
        <v>84</v>
      </c>
      <c r="W105" s="169" t="s">
        <v>46</v>
      </c>
      <c r="X105" s="169" t="s">
        <v>713</v>
      </c>
    </row>
    <row r="106" spans="1:24" s="11" customFormat="1" ht="174.75" customHeight="1" x14ac:dyDescent="0.25">
      <c r="A106" s="263" t="s">
        <v>390</v>
      </c>
      <c r="B106" s="264" t="s">
        <v>391</v>
      </c>
      <c r="C106" s="263" t="s">
        <v>392</v>
      </c>
      <c r="D106" s="264" t="s">
        <v>131</v>
      </c>
      <c r="E106" s="263" t="s">
        <v>393</v>
      </c>
      <c r="F106" s="264" t="s">
        <v>394</v>
      </c>
      <c r="G106" s="265">
        <v>44926</v>
      </c>
      <c r="H106" s="169" t="s">
        <v>395</v>
      </c>
      <c r="I106" s="169" t="s">
        <v>42</v>
      </c>
      <c r="J106" s="169" t="s">
        <v>91</v>
      </c>
      <c r="K106" s="169" t="s">
        <v>396</v>
      </c>
      <c r="L106" s="169" t="s">
        <v>43</v>
      </c>
      <c r="M106" s="67" t="s">
        <v>43</v>
      </c>
      <c r="N106" s="67" t="s">
        <v>43</v>
      </c>
      <c r="O106" s="86">
        <v>0</v>
      </c>
      <c r="P106" s="63">
        <v>0</v>
      </c>
      <c r="Q106" s="84" t="s">
        <v>43</v>
      </c>
      <c r="R106" s="84" t="s">
        <v>43</v>
      </c>
      <c r="S106" s="66">
        <v>0</v>
      </c>
      <c r="T106" s="79">
        <f t="shared" si="4"/>
        <v>0</v>
      </c>
      <c r="U106" s="79">
        <f t="shared" si="5"/>
        <v>0</v>
      </c>
      <c r="V106" s="169" t="s">
        <v>135</v>
      </c>
      <c r="W106" s="169" t="s">
        <v>46</v>
      </c>
      <c r="X106" s="169" t="s">
        <v>714</v>
      </c>
    </row>
    <row r="107" spans="1:24" s="11" customFormat="1" ht="162.75" customHeight="1" x14ac:dyDescent="0.25">
      <c r="A107" s="263"/>
      <c r="B107" s="264"/>
      <c r="C107" s="263"/>
      <c r="D107" s="264"/>
      <c r="E107" s="263"/>
      <c r="F107" s="264"/>
      <c r="G107" s="265"/>
      <c r="H107" s="169" t="s">
        <v>136</v>
      </c>
      <c r="I107" s="169" t="s">
        <v>79</v>
      </c>
      <c r="J107" s="169" t="s">
        <v>91</v>
      </c>
      <c r="K107" s="169" t="s">
        <v>137</v>
      </c>
      <c r="L107" s="169" t="s">
        <v>43</v>
      </c>
      <c r="M107" s="67" t="s">
        <v>133</v>
      </c>
      <c r="N107" s="62" t="s">
        <v>134</v>
      </c>
      <c r="O107" s="86">
        <v>1308</v>
      </c>
      <c r="P107" s="63">
        <v>0</v>
      </c>
      <c r="Q107" s="84" t="s">
        <v>43</v>
      </c>
      <c r="R107" s="84" t="s">
        <v>43</v>
      </c>
      <c r="S107" s="66">
        <v>0</v>
      </c>
      <c r="T107" s="79">
        <f t="shared" ref="T107:T160" si="9">+O107</f>
        <v>1308</v>
      </c>
      <c r="U107" s="79">
        <f>+S107</f>
        <v>0</v>
      </c>
      <c r="V107" s="169" t="s">
        <v>135</v>
      </c>
      <c r="W107" s="169" t="s">
        <v>46</v>
      </c>
      <c r="X107" s="169" t="s">
        <v>714</v>
      </c>
    </row>
    <row r="108" spans="1:24" s="11" customFormat="1" ht="137.25" customHeight="1" x14ac:dyDescent="0.25">
      <c r="A108" s="263"/>
      <c r="B108" s="264"/>
      <c r="C108" s="263"/>
      <c r="D108" s="264"/>
      <c r="E108" s="263"/>
      <c r="F108" s="264"/>
      <c r="G108" s="265"/>
      <c r="H108" s="84" t="s">
        <v>397</v>
      </c>
      <c r="I108" s="169" t="s">
        <v>42</v>
      </c>
      <c r="J108" s="169" t="s">
        <v>91</v>
      </c>
      <c r="K108" s="84" t="s">
        <v>138</v>
      </c>
      <c r="L108" s="169" t="s">
        <v>43</v>
      </c>
      <c r="M108" s="67" t="s">
        <v>133</v>
      </c>
      <c r="N108" s="62" t="s">
        <v>134</v>
      </c>
      <c r="O108" s="86">
        <v>4000</v>
      </c>
      <c r="P108" s="63">
        <v>0</v>
      </c>
      <c r="Q108" s="84" t="s">
        <v>43</v>
      </c>
      <c r="R108" s="84" t="s">
        <v>43</v>
      </c>
      <c r="S108" s="66">
        <v>0</v>
      </c>
      <c r="T108" s="79">
        <f t="shared" si="9"/>
        <v>4000</v>
      </c>
      <c r="U108" s="79">
        <f t="shared" si="5"/>
        <v>0</v>
      </c>
      <c r="V108" s="169" t="s">
        <v>135</v>
      </c>
      <c r="W108" s="169" t="s">
        <v>46</v>
      </c>
      <c r="X108" s="169" t="s">
        <v>714</v>
      </c>
    </row>
    <row r="109" spans="1:24" s="90" customFormat="1" ht="137.25" customHeight="1" x14ac:dyDescent="0.25">
      <c r="A109" s="263"/>
      <c r="B109" s="264"/>
      <c r="C109" s="263"/>
      <c r="D109" s="264"/>
      <c r="E109" s="263"/>
      <c r="F109" s="264"/>
      <c r="G109" s="265"/>
      <c r="H109" s="84" t="s">
        <v>398</v>
      </c>
      <c r="I109" s="170" t="s">
        <v>42</v>
      </c>
      <c r="J109" s="170" t="s">
        <v>91</v>
      </c>
      <c r="K109" s="170" t="s">
        <v>396</v>
      </c>
      <c r="L109" s="170" t="s">
        <v>43</v>
      </c>
      <c r="M109" s="88" t="s">
        <v>43</v>
      </c>
      <c r="N109" s="88" t="s">
        <v>43</v>
      </c>
      <c r="O109" s="89">
        <v>0</v>
      </c>
      <c r="P109" s="68">
        <v>0</v>
      </c>
      <c r="Q109" s="80" t="s">
        <v>43</v>
      </c>
      <c r="R109" s="80" t="s">
        <v>43</v>
      </c>
      <c r="S109" s="70">
        <v>0</v>
      </c>
      <c r="T109" s="81">
        <f>+O109</f>
        <v>0</v>
      </c>
      <c r="U109" s="81">
        <f>+S109</f>
        <v>0</v>
      </c>
      <c r="V109" s="170" t="s">
        <v>135</v>
      </c>
      <c r="W109" s="170" t="s">
        <v>46</v>
      </c>
      <c r="X109" s="169" t="s">
        <v>714</v>
      </c>
    </row>
    <row r="110" spans="1:24" s="11" customFormat="1" ht="178.5" customHeight="1" x14ac:dyDescent="0.25">
      <c r="A110" s="263"/>
      <c r="B110" s="264"/>
      <c r="C110" s="263"/>
      <c r="D110" s="264"/>
      <c r="E110" s="263"/>
      <c r="F110" s="264"/>
      <c r="G110" s="265"/>
      <c r="H110" s="174" t="s">
        <v>399</v>
      </c>
      <c r="I110" s="169" t="s">
        <v>42</v>
      </c>
      <c r="J110" s="169" t="s">
        <v>91</v>
      </c>
      <c r="K110" s="169" t="s">
        <v>137</v>
      </c>
      <c r="L110" s="169" t="s">
        <v>43</v>
      </c>
      <c r="M110" s="67" t="s">
        <v>133</v>
      </c>
      <c r="N110" s="62" t="s">
        <v>134</v>
      </c>
      <c r="O110" s="86">
        <v>11000</v>
      </c>
      <c r="P110" s="63">
        <v>0</v>
      </c>
      <c r="Q110" s="84" t="s">
        <v>57</v>
      </c>
      <c r="R110" s="84" t="s">
        <v>400</v>
      </c>
      <c r="S110" s="66">
        <v>22500</v>
      </c>
      <c r="T110" s="79">
        <f t="shared" si="9"/>
        <v>11000</v>
      </c>
      <c r="U110" s="79">
        <f t="shared" si="5"/>
        <v>22500</v>
      </c>
      <c r="V110" s="169" t="s">
        <v>135</v>
      </c>
      <c r="W110" s="169" t="s">
        <v>46</v>
      </c>
      <c r="X110" s="169" t="s">
        <v>714</v>
      </c>
    </row>
    <row r="111" spans="1:24" s="11" customFormat="1" ht="141.75" x14ac:dyDescent="0.25">
      <c r="A111" s="263" t="s">
        <v>401</v>
      </c>
      <c r="B111" s="264" t="s">
        <v>402</v>
      </c>
      <c r="C111" s="263" t="s">
        <v>403</v>
      </c>
      <c r="D111" s="264" t="s">
        <v>139</v>
      </c>
      <c r="E111" s="263" t="s">
        <v>404</v>
      </c>
      <c r="F111" s="264" t="s">
        <v>405</v>
      </c>
      <c r="G111" s="265">
        <v>44926</v>
      </c>
      <c r="H111" s="82" t="s">
        <v>406</v>
      </c>
      <c r="I111" s="84" t="s">
        <v>42</v>
      </c>
      <c r="J111" s="174" t="s">
        <v>141</v>
      </c>
      <c r="K111" s="174" t="s">
        <v>142</v>
      </c>
      <c r="L111" s="174" t="s">
        <v>43</v>
      </c>
      <c r="M111" s="67" t="s">
        <v>407</v>
      </c>
      <c r="N111" s="62" t="s">
        <v>380</v>
      </c>
      <c r="O111" s="89">
        <v>875</v>
      </c>
      <c r="P111" s="63">
        <v>0</v>
      </c>
      <c r="Q111" s="84" t="s">
        <v>43</v>
      </c>
      <c r="R111" s="84" t="s">
        <v>43</v>
      </c>
      <c r="S111" s="84">
        <v>0</v>
      </c>
      <c r="T111" s="79">
        <f t="shared" si="9"/>
        <v>875</v>
      </c>
      <c r="U111" s="79">
        <f t="shared" si="5"/>
        <v>0</v>
      </c>
      <c r="V111" s="169" t="s">
        <v>95</v>
      </c>
      <c r="W111" s="169" t="s">
        <v>46</v>
      </c>
      <c r="X111" s="169" t="s">
        <v>714</v>
      </c>
    </row>
    <row r="112" spans="1:24" s="11" customFormat="1" ht="141.75" x14ac:dyDescent="0.25">
      <c r="A112" s="263"/>
      <c r="B112" s="264"/>
      <c r="C112" s="263"/>
      <c r="D112" s="264"/>
      <c r="E112" s="263"/>
      <c r="F112" s="264"/>
      <c r="G112" s="265"/>
      <c r="H112" s="84" t="s">
        <v>144</v>
      </c>
      <c r="I112" s="169" t="s">
        <v>42</v>
      </c>
      <c r="J112" s="174" t="s">
        <v>141</v>
      </c>
      <c r="K112" s="84" t="s">
        <v>142</v>
      </c>
      <c r="L112" s="84" t="s">
        <v>43</v>
      </c>
      <c r="M112" s="67" t="s">
        <v>407</v>
      </c>
      <c r="N112" s="62" t="s">
        <v>380</v>
      </c>
      <c r="O112" s="86">
        <v>45</v>
      </c>
      <c r="P112" s="63">
        <v>0</v>
      </c>
      <c r="Q112" s="84" t="s">
        <v>43</v>
      </c>
      <c r="R112" s="84" t="s">
        <v>43</v>
      </c>
      <c r="S112" s="84">
        <v>0</v>
      </c>
      <c r="T112" s="79">
        <f t="shared" si="9"/>
        <v>45</v>
      </c>
      <c r="U112" s="79">
        <f t="shared" si="5"/>
        <v>0</v>
      </c>
      <c r="V112" s="169" t="s">
        <v>95</v>
      </c>
      <c r="W112" s="169" t="s">
        <v>46</v>
      </c>
      <c r="X112" s="169" t="s">
        <v>714</v>
      </c>
    </row>
    <row r="113" spans="1:24" s="11" customFormat="1" ht="141.75" x14ac:dyDescent="0.25">
      <c r="A113" s="263"/>
      <c r="B113" s="264"/>
      <c r="C113" s="263"/>
      <c r="D113" s="264"/>
      <c r="E113" s="263"/>
      <c r="F113" s="264"/>
      <c r="G113" s="265"/>
      <c r="H113" s="84" t="s">
        <v>408</v>
      </c>
      <c r="I113" s="169" t="s">
        <v>42</v>
      </c>
      <c r="J113" s="174" t="s">
        <v>141</v>
      </c>
      <c r="K113" s="84" t="s">
        <v>142</v>
      </c>
      <c r="L113" s="84" t="s">
        <v>43</v>
      </c>
      <c r="M113" s="67" t="s">
        <v>407</v>
      </c>
      <c r="N113" s="62" t="s">
        <v>380</v>
      </c>
      <c r="O113" s="86">
        <v>45</v>
      </c>
      <c r="P113" s="63">
        <v>0</v>
      </c>
      <c r="Q113" s="84" t="s">
        <v>43</v>
      </c>
      <c r="R113" s="84" t="s">
        <v>43</v>
      </c>
      <c r="S113" s="84">
        <v>0</v>
      </c>
      <c r="T113" s="79">
        <f t="shared" si="9"/>
        <v>45</v>
      </c>
      <c r="U113" s="79">
        <f t="shared" si="5"/>
        <v>0</v>
      </c>
      <c r="V113" s="169" t="s">
        <v>95</v>
      </c>
      <c r="W113" s="169" t="s">
        <v>46</v>
      </c>
      <c r="X113" s="169" t="s">
        <v>714</v>
      </c>
    </row>
    <row r="114" spans="1:24" s="11" customFormat="1" ht="141.75" x14ac:dyDescent="0.25">
      <c r="A114" s="263"/>
      <c r="B114" s="264"/>
      <c r="C114" s="263"/>
      <c r="D114" s="264"/>
      <c r="E114" s="263"/>
      <c r="F114" s="264"/>
      <c r="G114" s="265"/>
      <c r="H114" s="80" t="s">
        <v>409</v>
      </c>
      <c r="I114" s="169" t="s">
        <v>42</v>
      </c>
      <c r="J114" s="174" t="s">
        <v>141</v>
      </c>
      <c r="K114" s="84" t="s">
        <v>142</v>
      </c>
      <c r="L114" s="84" t="s">
        <v>43</v>
      </c>
      <c r="M114" s="67" t="s">
        <v>407</v>
      </c>
      <c r="N114" s="62" t="s">
        <v>380</v>
      </c>
      <c r="O114" s="89">
        <v>0</v>
      </c>
      <c r="P114" s="63">
        <v>0</v>
      </c>
      <c r="Q114" s="84" t="s">
        <v>43</v>
      </c>
      <c r="R114" s="84" t="s">
        <v>43</v>
      </c>
      <c r="S114" s="84">
        <v>0</v>
      </c>
      <c r="T114" s="79">
        <f t="shared" si="9"/>
        <v>0</v>
      </c>
      <c r="U114" s="79">
        <f t="shared" si="5"/>
        <v>0</v>
      </c>
      <c r="V114" s="169" t="s">
        <v>95</v>
      </c>
      <c r="W114" s="169" t="s">
        <v>46</v>
      </c>
      <c r="X114" s="169" t="s">
        <v>714</v>
      </c>
    </row>
    <row r="115" spans="1:24" s="11" customFormat="1" ht="141.75" x14ac:dyDescent="0.25">
      <c r="A115" s="263"/>
      <c r="B115" s="264"/>
      <c r="C115" s="263"/>
      <c r="D115" s="264"/>
      <c r="E115" s="263"/>
      <c r="F115" s="264"/>
      <c r="G115" s="265"/>
      <c r="H115" s="84" t="s">
        <v>410</v>
      </c>
      <c r="I115" s="169" t="s">
        <v>42</v>
      </c>
      <c r="J115" s="174" t="s">
        <v>141</v>
      </c>
      <c r="K115" s="84" t="s">
        <v>142</v>
      </c>
      <c r="L115" s="84" t="s">
        <v>43</v>
      </c>
      <c r="M115" s="67" t="s">
        <v>407</v>
      </c>
      <c r="N115" s="62" t="s">
        <v>380</v>
      </c>
      <c r="O115" s="86">
        <v>35</v>
      </c>
      <c r="P115" s="63">
        <v>0</v>
      </c>
      <c r="Q115" s="84" t="s">
        <v>43</v>
      </c>
      <c r="R115" s="84" t="s">
        <v>43</v>
      </c>
      <c r="S115" s="84">
        <v>0</v>
      </c>
      <c r="T115" s="79">
        <f t="shared" si="9"/>
        <v>35</v>
      </c>
      <c r="U115" s="79">
        <f t="shared" si="5"/>
        <v>0</v>
      </c>
      <c r="V115" s="169" t="s">
        <v>95</v>
      </c>
      <c r="W115" s="169" t="s">
        <v>46</v>
      </c>
      <c r="X115" s="169" t="s">
        <v>714</v>
      </c>
    </row>
    <row r="116" spans="1:24" s="11" customFormat="1" ht="141.75" x14ac:dyDescent="0.25">
      <c r="A116" s="263"/>
      <c r="B116" s="264"/>
      <c r="C116" s="263"/>
      <c r="D116" s="264"/>
      <c r="E116" s="263"/>
      <c r="F116" s="264"/>
      <c r="G116" s="265"/>
      <c r="H116" s="80" t="s">
        <v>411</v>
      </c>
      <c r="I116" s="169" t="s">
        <v>42</v>
      </c>
      <c r="J116" s="174" t="s">
        <v>141</v>
      </c>
      <c r="K116" s="84" t="s">
        <v>142</v>
      </c>
      <c r="L116" s="84" t="s">
        <v>43</v>
      </c>
      <c r="M116" s="67" t="s">
        <v>407</v>
      </c>
      <c r="N116" s="62" t="s">
        <v>380</v>
      </c>
      <c r="O116" s="89">
        <v>0</v>
      </c>
      <c r="P116" s="63">
        <v>0</v>
      </c>
      <c r="Q116" s="84" t="s">
        <v>43</v>
      </c>
      <c r="R116" s="84" t="s">
        <v>43</v>
      </c>
      <c r="S116" s="84">
        <v>0</v>
      </c>
      <c r="T116" s="79">
        <f t="shared" si="9"/>
        <v>0</v>
      </c>
      <c r="U116" s="79">
        <f t="shared" si="5"/>
        <v>0</v>
      </c>
      <c r="V116" s="169" t="s">
        <v>95</v>
      </c>
      <c r="W116" s="169" t="s">
        <v>46</v>
      </c>
      <c r="X116" s="169" t="s">
        <v>714</v>
      </c>
    </row>
    <row r="117" spans="1:24" s="11" customFormat="1" ht="141.75" x14ac:dyDescent="0.25">
      <c r="A117" s="263"/>
      <c r="B117" s="264"/>
      <c r="C117" s="263"/>
      <c r="D117" s="264"/>
      <c r="E117" s="263"/>
      <c r="F117" s="264"/>
      <c r="G117" s="265"/>
      <c r="H117" s="84" t="s">
        <v>145</v>
      </c>
      <c r="I117" s="169" t="s">
        <v>42</v>
      </c>
      <c r="J117" s="174" t="s">
        <v>141</v>
      </c>
      <c r="K117" s="84" t="s">
        <v>142</v>
      </c>
      <c r="L117" s="84" t="s">
        <v>43</v>
      </c>
      <c r="M117" s="84" t="s">
        <v>43</v>
      </c>
      <c r="N117" s="84" t="s">
        <v>43</v>
      </c>
      <c r="O117" s="86">
        <v>0</v>
      </c>
      <c r="P117" s="63">
        <v>0</v>
      </c>
      <c r="Q117" s="84" t="s">
        <v>43</v>
      </c>
      <c r="R117" s="84" t="s">
        <v>43</v>
      </c>
      <c r="S117" s="91">
        <v>0</v>
      </c>
      <c r="T117" s="79">
        <f t="shared" si="9"/>
        <v>0</v>
      </c>
      <c r="U117" s="79">
        <f t="shared" si="5"/>
        <v>0</v>
      </c>
      <c r="V117" s="169" t="s">
        <v>95</v>
      </c>
      <c r="W117" s="169" t="s">
        <v>46</v>
      </c>
      <c r="X117" s="169" t="s">
        <v>714</v>
      </c>
    </row>
    <row r="118" spans="1:24" s="11" customFormat="1" ht="258.75" customHeight="1" x14ac:dyDescent="0.25">
      <c r="A118" s="263"/>
      <c r="B118" s="264"/>
      <c r="C118" s="263"/>
      <c r="D118" s="264" t="s">
        <v>146</v>
      </c>
      <c r="E118" s="263" t="s">
        <v>412</v>
      </c>
      <c r="F118" s="271" t="s">
        <v>413</v>
      </c>
      <c r="G118" s="265">
        <v>44926</v>
      </c>
      <c r="H118" s="80" t="s">
        <v>148</v>
      </c>
      <c r="I118" s="84" t="s">
        <v>42</v>
      </c>
      <c r="J118" s="84" t="s">
        <v>43</v>
      </c>
      <c r="K118" s="84" t="s">
        <v>43</v>
      </c>
      <c r="L118" s="84" t="s">
        <v>43</v>
      </c>
      <c r="M118" s="67" t="s">
        <v>407</v>
      </c>
      <c r="N118" s="62" t="s">
        <v>380</v>
      </c>
      <c r="O118" s="86">
        <v>3000</v>
      </c>
      <c r="P118" s="63">
        <v>0</v>
      </c>
      <c r="Q118" s="80" t="s">
        <v>414</v>
      </c>
      <c r="R118" s="80" t="s">
        <v>415</v>
      </c>
      <c r="S118" s="92">
        <v>509</v>
      </c>
      <c r="T118" s="81">
        <f t="shared" si="9"/>
        <v>3000</v>
      </c>
      <c r="U118" s="81">
        <f t="shared" si="5"/>
        <v>509</v>
      </c>
      <c r="V118" s="169" t="s">
        <v>95</v>
      </c>
      <c r="W118" s="169" t="s">
        <v>46</v>
      </c>
      <c r="X118" s="169" t="s">
        <v>714</v>
      </c>
    </row>
    <row r="119" spans="1:24" s="11" customFormat="1" ht="297.75" customHeight="1" x14ac:dyDescent="0.25">
      <c r="A119" s="263"/>
      <c r="B119" s="264"/>
      <c r="C119" s="263"/>
      <c r="D119" s="264"/>
      <c r="E119" s="263"/>
      <c r="F119" s="271"/>
      <c r="G119" s="265"/>
      <c r="H119" s="80" t="s">
        <v>149</v>
      </c>
      <c r="I119" s="84" t="s">
        <v>42</v>
      </c>
      <c r="J119" s="84" t="s">
        <v>43</v>
      </c>
      <c r="K119" s="84" t="s">
        <v>43</v>
      </c>
      <c r="L119" s="84" t="s">
        <v>43</v>
      </c>
      <c r="M119" s="84" t="s">
        <v>43</v>
      </c>
      <c r="N119" s="84" t="s">
        <v>43</v>
      </c>
      <c r="O119" s="86">
        <v>0</v>
      </c>
      <c r="P119" s="63">
        <v>0</v>
      </c>
      <c r="Q119" s="84" t="s">
        <v>43</v>
      </c>
      <c r="R119" s="84" t="s">
        <v>43</v>
      </c>
      <c r="S119" s="93">
        <v>0</v>
      </c>
      <c r="T119" s="81">
        <f t="shared" si="9"/>
        <v>0</v>
      </c>
      <c r="U119" s="81">
        <f t="shared" si="5"/>
        <v>0</v>
      </c>
      <c r="V119" s="169" t="s">
        <v>95</v>
      </c>
      <c r="W119" s="169" t="s">
        <v>46</v>
      </c>
      <c r="X119" s="169" t="s">
        <v>714</v>
      </c>
    </row>
    <row r="120" spans="1:24" s="11" customFormat="1" ht="197.25" customHeight="1" x14ac:dyDescent="0.25">
      <c r="A120" s="263"/>
      <c r="B120" s="264"/>
      <c r="C120" s="263"/>
      <c r="D120" s="264" t="s">
        <v>150</v>
      </c>
      <c r="E120" s="263" t="s">
        <v>416</v>
      </c>
      <c r="F120" s="264" t="s">
        <v>417</v>
      </c>
      <c r="G120" s="265">
        <v>44926</v>
      </c>
      <c r="H120" s="94" t="s">
        <v>418</v>
      </c>
      <c r="I120" s="84" t="s">
        <v>42</v>
      </c>
      <c r="J120" s="84" t="s">
        <v>43</v>
      </c>
      <c r="K120" s="84" t="s">
        <v>43</v>
      </c>
      <c r="L120" s="84" t="s">
        <v>43</v>
      </c>
      <c r="M120" s="67" t="s">
        <v>407</v>
      </c>
      <c r="N120" s="62" t="s">
        <v>380</v>
      </c>
      <c r="O120" s="86">
        <v>8000</v>
      </c>
      <c r="P120" s="63">
        <v>0</v>
      </c>
      <c r="Q120" s="84" t="s">
        <v>57</v>
      </c>
      <c r="R120" s="84" t="s">
        <v>419</v>
      </c>
      <c r="S120" s="84">
        <v>47</v>
      </c>
      <c r="T120" s="79">
        <f t="shared" si="9"/>
        <v>8000</v>
      </c>
      <c r="U120" s="79">
        <f t="shared" si="5"/>
        <v>47</v>
      </c>
      <c r="V120" s="169" t="s">
        <v>95</v>
      </c>
      <c r="W120" s="169" t="s">
        <v>46</v>
      </c>
      <c r="X120" s="169" t="s">
        <v>714</v>
      </c>
    </row>
    <row r="121" spans="1:24" s="11" customFormat="1" ht="181.5" customHeight="1" x14ac:dyDescent="0.25">
      <c r="A121" s="263"/>
      <c r="B121" s="264"/>
      <c r="C121" s="263"/>
      <c r="D121" s="264"/>
      <c r="E121" s="263"/>
      <c r="F121" s="264"/>
      <c r="G121" s="265"/>
      <c r="H121" s="84" t="s">
        <v>420</v>
      </c>
      <c r="I121" s="84" t="s">
        <v>42</v>
      </c>
      <c r="J121" s="84" t="s">
        <v>43</v>
      </c>
      <c r="K121" s="84" t="s">
        <v>43</v>
      </c>
      <c r="L121" s="84" t="s">
        <v>43</v>
      </c>
      <c r="M121" s="67" t="s">
        <v>133</v>
      </c>
      <c r="N121" s="62" t="s">
        <v>143</v>
      </c>
      <c r="O121" s="86">
        <v>2000</v>
      </c>
      <c r="P121" s="63">
        <v>0</v>
      </c>
      <c r="Q121" s="84" t="s">
        <v>57</v>
      </c>
      <c r="R121" s="84" t="s">
        <v>419</v>
      </c>
      <c r="S121" s="84" t="s">
        <v>421</v>
      </c>
      <c r="T121" s="79">
        <f>+P121</f>
        <v>0</v>
      </c>
      <c r="U121" s="79" t="str">
        <f t="shared" si="5"/>
        <v>$ 485 (SIC)
$ 84 (Tecnnova UEE)</v>
      </c>
      <c r="V121" s="169" t="s">
        <v>95</v>
      </c>
      <c r="W121" s="169" t="s">
        <v>46</v>
      </c>
      <c r="X121" s="169" t="s">
        <v>714</v>
      </c>
    </row>
    <row r="122" spans="1:24" s="11" customFormat="1" ht="126.75" customHeight="1" x14ac:dyDescent="0.25">
      <c r="A122" s="263"/>
      <c r="B122" s="264"/>
      <c r="C122" s="263"/>
      <c r="D122" s="264" t="s">
        <v>152</v>
      </c>
      <c r="E122" s="263" t="s">
        <v>153</v>
      </c>
      <c r="F122" s="264" t="s">
        <v>422</v>
      </c>
      <c r="G122" s="265">
        <v>44926</v>
      </c>
      <c r="H122" s="84" t="s">
        <v>399</v>
      </c>
      <c r="I122" s="84" t="s">
        <v>42</v>
      </c>
      <c r="J122" s="84" t="s">
        <v>43</v>
      </c>
      <c r="K122" s="84" t="s">
        <v>43</v>
      </c>
      <c r="L122" s="84" t="s">
        <v>43</v>
      </c>
      <c r="M122" s="67" t="s">
        <v>407</v>
      </c>
      <c r="N122" s="62" t="s">
        <v>380</v>
      </c>
      <c r="O122" s="86">
        <v>7300</v>
      </c>
      <c r="P122" s="63">
        <v>0</v>
      </c>
      <c r="Q122" s="84" t="s">
        <v>43</v>
      </c>
      <c r="R122" s="84" t="s">
        <v>43</v>
      </c>
      <c r="S122" s="84">
        <v>0</v>
      </c>
      <c r="T122" s="79">
        <f t="shared" si="9"/>
        <v>7300</v>
      </c>
      <c r="U122" s="79">
        <f t="shared" si="5"/>
        <v>0</v>
      </c>
      <c r="V122" s="169" t="s">
        <v>95</v>
      </c>
      <c r="W122" s="169" t="s">
        <v>46</v>
      </c>
      <c r="X122" s="169" t="s">
        <v>714</v>
      </c>
    </row>
    <row r="123" spans="1:24" s="11" customFormat="1" ht="126.75" customHeight="1" x14ac:dyDescent="0.25">
      <c r="A123" s="263"/>
      <c r="B123" s="264"/>
      <c r="C123" s="263"/>
      <c r="D123" s="264"/>
      <c r="E123" s="263"/>
      <c r="F123" s="264"/>
      <c r="G123" s="265"/>
      <c r="H123" s="84" t="s">
        <v>423</v>
      </c>
      <c r="I123" s="84" t="s">
        <v>42</v>
      </c>
      <c r="J123" s="84" t="s">
        <v>43</v>
      </c>
      <c r="K123" s="84" t="s">
        <v>43</v>
      </c>
      <c r="L123" s="84" t="s">
        <v>43</v>
      </c>
      <c r="M123" s="67" t="s">
        <v>43</v>
      </c>
      <c r="N123" s="62" t="s">
        <v>43</v>
      </c>
      <c r="O123" s="86">
        <v>0</v>
      </c>
      <c r="P123" s="63">
        <v>0</v>
      </c>
      <c r="Q123" s="84" t="s">
        <v>118</v>
      </c>
      <c r="R123" s="84" t="s">
        <v>424</v>
      </c>
      <c r="S123" s="84">
        <v>4000</v>
      </c>
      <c r="T123" s="79">
        <f t="shared" si="9"/>
        <v>0</v>
      </c>
      <c r="U123" s="79">
        <f t="shared" si="5"/>
        <v>4000</v>
      </c>
      <c r="V123" s="169" t="s">
        <v>95</v>
      </c>
      <c r="W123" s="169" t="s">
        <v>46</v>
      </c>
      <c r="X123" s="169" t="s">
        <v>714</v>
      </c>
    </row>
    <row r="124" spans="1:24" s="11" customFormat="1" ht="144.75" customHeight="1" x14ac:dyDescent="0.25">
      <c r="A124" s="263"/>
      <c r="B124" s="264"/>
      <c r="C124" s="263"/>
      <c r="D124" s="264"/>
      <c r="E124" s="263"/>
      <c r="F124" s="264"/>
      <c r="G124" s="265"/>
      <c r="H124" s="169" t="s">
        <v>154</v>
      </c>
      <c r="I124" s="84" t="s">
        <v>42</v>
      </c>
      <c r="J124" s="84" t="s">
        <v>43</v>
      </c>
      <c r="K124" s="84" t="s">
        <v>43</v>
      </c>
      <c r="L124" s="84" t="s">
        <v>43</v>
      </c>
      <c r="M124" s="67" t="s">
        <v>407</v>
      </c>
      <c r="N124" s="62" t="s">
        <v>380</v>
      </c>
      <c r="O124" s="86">
        <v>3391</v>
      </c>
      <c r="P124" s="63">
        <v>0</v>
      </c>
      <c r="Q124" s="84" t="s">
        <v>43</v>
      </c>
      <c r="R124" s="84" t="s">
        <v>43</v>
      </c>
      <c r="S124" s="84">
        <v>0</v>
      </c>
      <c r="T124" s="79">
        <f t="shared" si="9"/>
        <v>3391</v>
      </c>
      <c r="U124" s="79">
        <f t="shared" si="5"/>
        <v>0</v>
      </c>
      <c r="V124" s="169" t="s">
        <v>95</v>
      </c>
      <c r="W124" s="169" t="s">
        <v>46</v>
      </c>
      <c r="X124" s="169" t="s">
        <v>714</v>
      </c>
    </row>
    <row r="125" spans="1:24" s="11" customFormat="1" ht="168.75" hidden="1" customHeight="1" x14ac:dyDescent="0.25">
      <c r="A125" s="263" t="s">
        <v>155</v>
      </c>
      <c r="B125" s="264" t="s">
        <v>425</v>
      </c>
      <c r="C125" s="263" t="s">
        <v>426</v>
      </c>
      <c r="D125" s="264" t="s">
        <v>156</v>
      </c>
      <c r="E125" s="263" t="s">
        <v>157</v>
      </c>
      <c r="F125" s="264" t="s">
        <v>427</v>
      </c>
      <c r="G125" s="265">
        <v>44926</v>
      </c>
      <c r="H125" s="170" t="s">
        <v>158</v>
      </c>
      <c r="I125" s="169" t="s">
        <v>42</v>
      </c>
      <c r="J125" s="169" t="s">
        <v>43</v>
      </c>
      <c r="K125" s="169" t="s">
        <v>43</v>
      </c>
      <c r="L125" s="169" t="s">
        <v>43</v>
      </c>
      <c r="M125" s="67" t="s">
        <v>159</v>
      </c>
      <c r="N125" s="62" t="s">
        <v>160</v>
      </c>
      <c r="O125" s="171">
        <v>0</v>
      </c>
      <c r="P125" s="63">
        <v>0</v>
      </c>
      <c r="Q125" s="84" t="s">
        <v>57</v>
      </c>
      <c r="R125" s="84" t="s">
        <v>43</v>
      </c>
      <c r="S125" s="66">
        <v>0</v>
      </c>
      <c r="T125" s="79">
        <v>0</v>
      </c>
      <c r="U125" s="79">
        <f t="shared" si="5"/>
        <v>0</v>
      </c>
      <c r="V125" s="169" t="s">
        <v>161</v>
      </c>
      <c r="W125" s="169" t="s">
        <v>46</v>
      </c>
      <c r="X125" s="169" t="s">
        <v>721</v>
      </c>
    </row>
    <row r="126" spans="1:24" s="11" customFormat="1" ht="101.25" hidden="1" x14ac:dyDescent="0.25">
      <c r="A126" s="263"/>
      <c r="B126" s="270"/>
      <c r="C126" s="263"/>
      <c r="D126" s="264"/>
      <c r="E126" s="263"/>
      <c r="F126" s="264"/>
      <c r="G126" s="263"/>
      <c r="H126" s="170" t="s">
        <v>163</v>
      </c>
      <c r="I126" s="169" t="s">
        <v>42</v>
      </c>
      <c r="J126" s="169" t="s">
        <v>43</v>
      </c>
      <c r="K126" s="169" t="s">
        <v>43</v>
      </c>
      <c r="L126" s="169" t="s">
        <v>43</v>
      </c>
      <c r="M126" s="67" t="s">
        <v>159</v>
      </c>
      <c r="N126" s="62" t="s">
        <v>160</v>
      </c>
      <c r="O126" s="86">
        <v>350</v>
      </c>
      <c r="P126" s="63">
        <v>0</v>
      </c>
      <c r="Q126" s="84" t="s">
        <v>43</v>
      </c>
      <c r="R126" s="84" t="s">
        <v>43</v>
      </c>
      <c r="S126" s="66">
        <v>0</v>
      </c>
      <c r="T126" s="81">
        <f t="shared" ref="T126:T131" si="10">+O126</f>
        <v>350</v>
      </c>
      <c r="U126" s="79">
        <f t="shared" si="5"/>
        <v>0</v>
      </c>
      <c r="V126" s="169" t="s">
        <v>161</v>
      </c>
      <c r="W126" s="169" t="s">
        <v>46</v>
      </c>
      <c r="X126" s="169" t="s">
        <v>721</v>
      </c>
    </row>
    <row r="127" spans="1:24" s="11" customFormat="1" ht="101.25" hidden="1" x14ac:dyDescent="0.25">
      <c r="A127" s="263"/>
      <c r="B127" s="270"/>
      <c r="C127" s="263"/>
      <c r="D127" s="264"/>
      <c r="E127" s="263"/>
      <c r="F127" s="264"/>
      <c r="G127" s="263"/>
      <c r="H127" s="80" t="s">
        <v>428</v>
      </c>
      <c r="I127" s="84" t="s">
        <v>42</v>
      </c>
      <c r="J127" s="169" t="s">
        <v>43</v>
      </c>
      <c r="K127" s="169" t="s">
        <v>43</v>
      </c>
      <c r="L127" s="169" t="s">
        <v>43</v>
      </c>
      <c r="M127" s="67" t="s">
        <v>159</v>
      </c>
      <c r="N127" s="62" t="s">
        <v>160</v>
      </c>
      <c r="O127" s="86">
        <v>200</v>
      </c>
      <c r="P127" s="63">
        <v>0</v>
      </c>
      <c r="Q127" s="84" t="s">
        <v>43</v>
      </c>
      <c r="R127" s="84" t="s">
        <v>43</v>
      </c>
      <c r="S127" s="66">
        <v>0</v>
      </c>
      <c r="T127" s="81">
        <f t="shared" si="10"/>
        <v>200</v>
      </c>
      <c r="U127" s="79">
        <f t="shared" si="5"/>
        <v>0</v>
      </c>
      <c r="V127" s="169" t="s">
        <v>161</v>
      </c>
      <c r="W127" s="169" t="s">
        <v>46</v>
      </c>
      <c r="X127" s="169" t="s">
        <v>721</v>
      </c>
    </row>
    <row r="128" spans="1:24" s="11" customFormat="1" ht="101.25" hidden="1" x14ac:dyDescent="0.25">
      <c r="A128" s="263"/>
      <c r="B128" s="270"/>
      <c r="C128" s="263"/>
      <c r="D128" s="263" t="s">
        <v>429</v>
      </c>
      <c r="E128" s="263" t="s">
        <v>165</v>
      </c>
      <c r="F128" s="264" t="s">
        <v>430</v>
      </c>
      <c r="G128" s="265">
        <v>44926</v>
      </c>
      <c r="H128" s="169" t="s">
        <v>431</v>
      </c>
      <c r="I128" s="169" t="s">
        <v>42</v>
      </c>
      <c r="J128" s="169" t="s">
        <v>43</v>
      </c>
      <c r="K128" s="169" t="s">
        <v>43</v>
      </c>
      <c r="L128" s="169" t="s">
        <v>43</v>
      </c>
      <c r="M128" s="67" t="s">
        <v>159</v>
      </c>
      <c r="N128" s="62" t="s">
        <v>160</v>
      </c>
      <c r="O128" s="86">
        <v>700</v>
      </c>
      <c r="P128" s="63">
        <v>0</v>
      </c>
      <c r="Q128" s="84" t="s">
        <v>43</v>
      </c>
      <c r="R128" s="84" t="s">
        <v>43</v>
      </c>
      <c r="S128" s="66">
        <v>0</v>
      </c>
      <c r="T128" s="79">
        <f t="shared" si="10"/>
        <v>700</v>
      </c>
      <c r="U128" s="79">
        <f>+S128</f>
        <v>0</v>
      </c>
      <c r="V128" s="169" t="s">
        <v>161</v>
      </c>
      <c r="W128" s="169" t="s">
        <v>46</v>
      </c>
      <c r="X128" s="169" t="s">
        <v>722</v>
      </c>
    </row>
    <row r="129" spans="1:24" s="11" customFormat="1" ht="101.25" hidden="1" x14ac:dyDescent="0.25">
      <c r="A129" s="263"/>
      <c r="B129" s="270"/>
      <c r="C129" s="263"/>
      <c r="D129" s="263"/>
      <c r="E129" s="263"/>
      <c r="F129" s="264"/>
      <c r="G129" s="263"/>
      <c r="H129" s="169" t="s">
        <v>432</v>
      </c>
      <c r="I129" s="169" t="s">
        <v>42</v>
      </c>
      <c r="J129" s="169" t="s">
        <v>43</v>
      </c>
      <c r="K129" s="169" t="s">
        <v>43</v>
      </c>
      <c r="L129" s="169" t="s">
        <v>43</v>
      </c>
      <c r="M129" s="67" t="s">
        <v>159</v>
      </c>
      <c r="N129" s="62" t="s">
        <v>160</v>
      </c>
      <c r="O129" s="86">
        <v>250</v>
      </c>
      <c r="P129" s="63">
        <v>0</v>
      </c>
      <c r="Q129" s="84" t="s">
        <v>43</v>
      </c>
      <c r="R129" s="84" t="s">
        <v>43</v>
      </c>
      <c r="S129" s="66">
        <v>0</v>
      </c>
      <c r="T129" s="79">
        <f t="shared" si="10"/>
        <v>250</v>
      </c>
      <c r="U129" s="79">
        <f t="shared" si="5"/>
        <v>0</v>
      </c>
      <c r="V129" s="169" t="s">
        <v>161</v>
      </c>
      <c r="W129" s="169" t="s">
        <v>46</v>
      </c>
      <c r="X129" s="169" t="s">
        <v>722</v>
      </c>
    </row>
    <row r="130" spans="1:24" s="11" customFormat="1" ht="101.25" hidden="1" x14ac:dyDescent="0.25">
      <c r="A130" s="263"/>
      <c r="B130" s="270"/>
      <c r="C130" s="263"/>
      <c r="D130" s="263"/>
      <c r="E130" s="263"/>
      <c r="F130" s="264"/>
      <c r="G130" s="263"/>
      <c r="H130" s="169" t="s">
        <v>433</v>
      </c>
      <c r="I130" s="84" t="s">
        <v>42</v>
      </c>
      <c r="J130" s="169" t="s">
        <v>43</v>
      </c>
      <c r="K130" s="169" t="s">
        <v>43</v>
      </c>
      <c r="L130" s="169" t="s">
        <v>43</v>
      </c>
      <c r="M130" s="67" t="s">
        <v>43</v>
      </c>
      <c r="N130" s="67" t="s">
        <v>43</v>
      </c>
      <c r="O130" s="86">
        <v>0</v>
      </c>
      <c r="P130" s="63">
        <v>0</v>
      </c>
      <c r="Q130" s="84" t="s">
        <v>57</v>
      </c>
      <c r="R130" s="84" t="s">
        <v>43</v>
      </c>
      <c r="S130" s="66">
        <v>0</v>
      </c>
      <c r="T130" s="79">
        <f t="shared" si="10"/>
        <v>0</v>
      </c>
      <c r="U130" s="79">
        <f>+S130</f>
        <v>0</v>
      </c>
      <c r="V130" s="169" t="s">
        <v>161</v>
      </c>
      <c r="W130" s="169" t="s">
        <v>46</v>
      </c>
      <c r="X130" s="169" t="s">
        <v>722</v>
      </c>
    </row>
    <row r="131" spans="1:24" s="11" customFormat="1" ht="101.25" hidden="1" x14ac:dyDescent="0.25">
      <c r="A131" s="263"/>
      <c r="B131" s="270"/>
      <c r="C131" s="263"/>
      <c r="D131" s="263"/>
      <c r="E131" s="263"/>
      <c r="F131" s="264"/>
      <c r="G131" s="263"/>
      <c r="H131" s="169" t="s">
        <v>434</v>
      </c>
      <c r="I131" s="84" t="s">
        <v>42</v>
      </c>
      <c r="J131" s="169" t="s">
        <v>43</v>
      </c>
      <c r="K131" s="169" t="s">
        <v>43</v>
      </c>
      <c r="L131" s="169" t="s">
        <v>43</v>
      </c>
      <c r="M131" s="67" t="s">
        <v>43</v>
      </c>
      <c r="N131" s="67" t="s">
        <v>43</v>
      </c>
      <c r="O131" s="86">
        <v>0</v>
      </c>
      <c r="P131" s="63">
        <v>0</v>
      </c>
      <c r="Q131" s="84" t="s">
        <v>57</v>
      </c>
      <c r="R131" s="84" t="s">
        <v>43</v>
      </c>
      <c r="S131" s="66">
        <v>0</v>
      </c>
      <c r="T131" s="79">
        <f t="shared" si="10"/>
        <v>0</v>
      </c>
      <c r="U131" s="79">
        <f t="shared" si="5"/>
        <v>0</v>
      </c>
      <c r="V131" s="169" t="s">
        <v>161</v>
      </c>
      <c r="W131" s="169" t="s">
        <v>46</v>
      </c>
      <c r="X131" s="169" t="s">
        <v>722</v>
      </c>
    </row>
    <row r="132" spans="1:24" s="11" customFormat="1" ht="101.25" hidden="1" x14ac:dyDescent="0.25">
      <c r="A132" s="263"/>
      <c r="B132" s="270"/>
      <c r="C132" s="263"/>
      <c r="D132" s="264" t="s">
        <v>168</v>
      </c>
      <c r="E132" s="263" t="s">
        <v>169</v>
      </c>
      <c r="F132" s="264" t="s">
        <v>170</v>
      </c>
      <c r="G132" s="267">
        <v>44926</v>
      </c>
      <c r="H132" s="169" t="s">
        <v>172</v>
      </c>
      <c r="I132" s="171" t="s">
        <v>42</v>
      </c>
      <c r="J132" s="171" t="s">
        <v>42</v>
      </c>
      <c r="K132" s="169" t="s">
        <v>43</v>
      </c>
      <c r="L132" s="169" t="s">
        <v>43</v>
      </c>
      <c r="M132" s="169" t="s">
        <v>43</v>
      </c>
      <c r="N132" s="171" t="s">
        <v>43</v>
      </c>
      <c r="O132" s="86">
        <v>0</v>
      </c>
      <c r="P132" s="63">
        <v>0</v>
      </c>
      <c r="Q132" s="84" t="s">
        <v>43</v>
      </c>
      <c r="R132" s="66" t="s">
        <v>43</v>
      </c>
      <c r="S132" s="66">
        <v>0</v>
      </c>
      <c r="T132" s="79">
        <f t="shared" si="9"/>
        <v>0</v>
      </c>
      <c r="U132" s="79">
        <f t="shared" si="5"/>
        <v>0</v>
      </c>
      <c r="V132" s="91" t="s">
        <v>100</v>
      </c>
      <c r="W132" s="169" t="s">
        <v>46</v>
      </c>
      <c r="X132" s="169" t="s">
        <v>173</v>
      </c>
    </row>
    <row r="133" spans="1:24" s="11" customFormat="1" ht="101.25" hidden="1" x14ac:dyDescent="0.25">
      <c r="A133" s="263"/>
      <c r="B133" s="270"/>
      <c r="C133" s="263"/>
      <c r="D133" s="264"/>
      <c r="E133" s="263"/>
      <c r="F133" s="264"/>
      <c r="G133" s="268"/>
      <c r="H133" s="169" t="s">
        <v>174</v>
      </c>
      <c r="I133" s="171" t="s">
        <v>42</v>
      </c>
      <c r="J133" s="171" t="s">
        <v>42</v>
      </c>
      <c r="K133" s="169" t="s">
        <v>43</v>
      </c>
      <c r="L133" s="169" t="s">
        <v>43</v>
      </c>
      <c r="M133" s="169" t="s">
        <v>43</v>
      </c>
      <c r="N133" s="171" t="s">
        <v>43</v>
      </c>
      <c r="O133" s="86">
        <v>0</v>
      </c>
      <c r="P133" s="63">
        <v>0</v>
      </c>
      <c r="Q133" s="84" t="s">
        <v>43</v>
      </c>
      <c r="R133" s="66" t="s">
        <v>43</v>
      </c>
      <c r="S133" s="66">
        <v>0</v>
      </c>
      <c r="T133" s="79">
        <f t="shared" si="9"/>
        <v>0</v>
      </c>
      <c r="U133" s="79">
        <f t="shared" si="5"/>
        <v>0</v>
      </c>
      <c r="V133" s="91" t="s">
        <v>100</v>
      </c>
      <c r="W133" s="169" t="s">
        <v>46</v>
      </c>
      <c r="X133" s="169" t="s">
        <v>173</v>
      </c>
    </row>
    <row r="134" spans="1:24" s="11" customFormat="1" ht="101.25" hidden="1" x14ac:dyDescent="0.25">
      <c r="A134" s="263"/>
      <c r="B134" s="270"/>
      <c r="C134" s="263"/>
      <c r="D134" s="264"/>
      <c r="E134" s="263"/>
      <c r="F134" s="264"/>
      <c r="G134" s="268"/>
      <c r="H134" s="169" t="s">
        <v>175</v>
      </c>
      <c r="I134" s="171" t="s">
        <v>42</v>
      </c>
      <c r="J134" s="171" t="s">
        <v>42</v>
      </c>
      <c r="K134" s="169" t="s">
        <v>43</v>
      </c>
      <c r="L134" s="169" t="s">
        <v>43</v>
      </c>
      <c r="M134" s="169" t="s">
        <v>43</v>
      </c>
      <c r="N134" s="171" t="s">
        <v>43</v>
      </c>
      <c r="O134" s="86">
        <v>0</v>
      </c>
      <c r="P134" s="63">
        <v>0</v>
      </c>
      <c r="Q134" s="84" t="s">
        <v>43</v>
      </c>
      <c r="R134" s="66" t="s">
        <v>43</v>
      </c>
      <c r="S134" s="66">
        <v>0</v>
      </c>
      <c r="T134" s="79">
        <f>+O134</f>
        <v>0</v>
      </c>
      <c r="U134" s="79">
        <f>+S134</f>
        <v>0</v>
      </c>
      <c r="V134" s="91" t="s">
        <v>100</v>
      </c>
      <c r="W134" s="169" t="s">
        <v>46</v>
      </c>
      <c r="X134" s="169" t="s">
        <v>173</v>
      </c>
    </row>
    <row r="135" spans="1:24" s="11" customFormat="1" ht="161.25" hidden="1" customHeight="1" x14ac:dyDescent="0.25">
      <c r="A135" s="263"/>
      <c r="B135" s="270"/>
      <c r="C135" s="263"/>
      <c r="D135" s="264"/>
      <c r="E135" s="263"/>
      <c r="F135" s="264"/>
      <c r="G135" s="268"/>
      <c r="H135" s="169" t="s">
        <v>176</v>
      </c>
      <c r="I135" s="171" t="s">
        <v>42</v>
      </c>
      <c r="J135" s="171" t="s">
        <v>42</v>
      </c>
      <c r="K135" s="169" t="s">
        <v>43</v>
      </c>
      <c r="L135" s="169" t="s">
        <v>43</v>
      </c>
      <c r="M135" s="169" t="s">
        <v>43</v>
      </c>
      <c r="N135" s="171" t="s">
        <v>43</v>
      </c>
      <c r="O135" s="86">
        <v>0</v>
      </c>
      <c r="P135" s="63">
        <v>0</v>
      </c>
      <c r="Q135" s="84" t="s">
        <v>43</v>
      </c>
      <c r="R135" s="66" t="s">
        <v>43</v>
      </c>
      <c r="S135" s="66">
        <v>0</v>
      </c>
      <c r="T135" s="79">
        <f t="shared" si="9"/>
        <v>0</v>
      </c>
      <c r="U135" s="79">
        <f t="shared" si="5"/>
        <v>0</v>
      </c>
      <c r="V135" s="91" t="s">
        <v>100</v>
      </c>
      <c r="W135" s="169" t="s">
        <v>46</v>
      </c>
      <c r="X135" s="169" t="s">
        <v>173</v>
      </c>
    </row>
    <row r="136" spans="1:24" s="11" customFormat="1" ht="101.25" hidden="1" x14ac:dyDescent="0.25">
      <c r="A136" s="263"/>
      <c r="B136" s="270"/>
      <c r="C136" s="263"/>
      <c r="D136" s="264" t="s">
        <v>177</v>
      </c>
      <c r="E136" s="263" t="s">
        <v>435</v>
      </c>
      <c r="F136" s="264" t="s">
        <v>436</v>
      </c>
      <c r="G136" s="267">
        <v>44926</v>
      </c>
      <c r="H136" s="169" t="s">
        <v>179</v>
      </c>
      <c r="I136" s="171" t="s">
        <v>42</v>
      </c>
      <c r="J136" s="171" t="s">
        <v>42</v>
      </c>
      <c r="K136" s="169" t="s">
        <v>43</v>
      </c>
      <c r="L136" s="169" t="s">
        <v>43</v>
      </c>
      <c r="M136" s="169" t="s">
        <v>43</v>
      </c>
      <c r="N136" s="171" t="s">
        <v>43</v>
      </c>
      <c r="O136" s="86">
        <v>0</v>
      </c>
      <c r="P136" s="63">
        <v>0</v>
      </c>
      <c r="Q136" s="84" t="s">
        <v>43</v>
      </c>
      <c r="R136" s="66" t="s">
        <v>43</v>
      </c>
      <c r="S136" s="66">
        <v>0</v>
      </c>
      <c r="T136" s="79">
        <f t="shared" si="9"/>
        <v>0</v>
      </c>
      <c r="U136" s="79">
        <f t="shared" si="5"/>
        <v>0</v>
      </c>
      <c r="V136" s="91" t="s">
        <v>100</v>
      </c>
      <c r="W136" s="169" t="s">
        <v>46</v>
      </c>
      <c r="X136" s="169" t="s">
        <v>173</v>
      </c>
    </row>
    <row r="137" spans="1:24" s="11" customFormat="1" ht="163.5" hidden="1" customHeight="1" x14ac:dyDescent="0.25">
      <c r="A137" s="263"/>
      <c r="B137" s="270"/>
      <c r="C137" s="263"/>
      <c r="D137" s="264"/>
      <c r="E137" s="263"/>
      <c r="F137" s="264"/>
      <c r="G137" s="267"/>
      <c r="H137" s="169" t="s">
        <v>437</v>
      </c>
      <c r="I137" s="171" t="s">
        <v>42</v>
      </c>
      <c r="J137" s="171" t="s">
        <v>42</v>
      </c>
      <c r="K137" s="169" t="s">
        <v>43</v>
      </c>
      <c r="L137" s="169" t="s">
        <v>43</v>
      </c>
      <c r="M137" s="169" t="s">
        <v>43</v>
      </c>
      <c r="N137" s="171" t="s">
        <v>43</v>
      </c>
      <c r="O137" s="86">
        <v>0</v>
      </c>
      <c r="P137" s="63">
        <v>0</v>
      </c>
      <c r="Q137" s="84" t="s">
        <v>43</v>
      </c>
      <c r="R137" s="66" t="s">
        <v>43</v>
      </c>
      <c r="S137" s="66">
        <v>0</v>
      </c>
      <c r="T137" s="79">
        <f t="shared" si="9"/>
        <v>0</v>
      </c>
      <c r="U137" s="79">
        <f t="shared" si="5"/>
        <v>0</v>
      </c>
      <c r="V137" s="91" t="s">
        <v>100</v>
      </c>
      <c r="W137" s="169" t="s">
        <v>46</v>
      </c>
      <c r="X137" s="169" t="s">
        <v>173</v>
      </c>
    </row>
    <row r="138" spans="1:24" s="11" customFormat="1" ht="161.25" hidden="1" customHeight="1" x14ac:dyDescent="0.25">
      <c r="A138" s="263"/>
      <c r="B138" s="270"/>
      <c r="C138" s="263"/>
      <c r="D138" s="264"/>
      <c r="E138" s="263"/>
      <c r="F138" s="264"/>
      <c r="G138" s="267"/>
      <c r="H138" s="169" t="s">
        <v>180</v>
      </c>
      <c r="I138" s="171" t="s">
        <v>42</v>
      </c>
      <c r="J138" s="171" t="s">
        <v>42</v>
      </c>
      <c r="K138" s="169" t="s">
        <v>43</v>
      </c>
      <c r="L138" s="169" t="s">
        <v>43</v>
      </c>
      <c r="M138" s="169" t="s">
        <v>43</v>
      </c>
      <c r="N138" s="171" t="s">
        <v>43</v>
      </c>
      <c r="O138" s="86">
        <v>0</v>
      </c>
      <c r="P138" s="63">
        <v>0</v>
      </c>
      <c r="Q138" s="84" t="s">
        <v>43</v>
      </c>
      <c r="R138" s="66" t="s">
        <v>43</v>
      </c>
      <c r="S138" s="66">
        <v>0</v>
      </c>
      <c r="T138" s="79">
        <f t="shared" si="9"/>
        <v>0</v>
      </c>
      <c r="U138" s="79">
        <f t="shared" si="5"/>
        <v>0</v>
      </c>
      <c r="V138" s="91" t="s">
        <v>100</v>
      </c>
      <c r="W138" s="169" t="s">
        <v>46</v>
      </c>
      <c r="X138" s="169" t="s">
        <v>173</v>
      </c>
    </row>
    <row r="139" spans="1:24" s="11" customFormat="1" ht="101.25" hidden="1" x14ac:dyDescent="0.25">
      <c r="A139" s="263"/>
      <c r="B139" s="270"/>
      <c r="C139" s="263"/>
      <c r="D139" s="264" t="s">
        <v>181</v>
      </c>
      <c r="E139" s="263" t="s">
        <v>182</v>
      </c>
      <c r="F139" s="264" t="s">
        <v>438</v>
      </c>
      <c r="G139" s="265">
        <v>44926</v>
      </c>
      <c r="H139" s="169" t="s">
        <v>439</v>
      </c>
      <c r="I139" s="171" t="s">
        <v>42</v>
      </c>
      <c r="J139" s="171" t="s">
        <v>42</v>
      </c>
      <c r="K139" s="169" t="s">
        <v>43</v>
      </c>
      <c r="L139" s="169" t="s">
        <v>43</v>
      </c>
      <c r="M139" s="169" t="s">
        <v>43</v>
      </c>
      <c r="N139" s="171" t="s">
        <v>43</v>
      </c>
      <c r="O139" s="86">
        <v>0</v>
      </c>
      <c r="P139" s="63">
        <v>0</v>
      </c>
      <c r="Q139" s="84" t="s">
        <v>43</v>
      </c>
      <c r="R139" s="66" t="s">
        <v>43</v>
      </c>
      <c r="S139" s="66">
        <v>0</v>
      </c>
      <c r="T139" s="79">
        <f t="shared" si="9"/>
        <v>0</v>
      </c>
      <c r="U139" s="79">
        <f t="shared" si="5"/>
        <v>0</v>
      </c>
      <c r="V139" s="91" t="s">
        <v>100</v>
      </c>
      <c r="W139" s="169" t="s">
        <v>46</v>
      </c>
      <c r="X139" s="169" t="s">
        <v>183</v>
      </c>
    </row>
    <row r="140" spans="1:24" s="11" customFormat="1" ht="129.75" hidden="1" customHeight="1" x14ac:dyDescent="0.25">
      <c r="A140" s="263"/>
      <c r="B140" s="270"/>
      <c r="C140" s="263"/>
      <c r="D140" s="264"/>
      <c r="E140" s="263"/>
      <c r="F140" s="264"/>
      <c r="G140" s="263"/>
      <c r="H140" s="169" t="s">
        <v>184</v>
      </c>
      <c r="I140" s="171" t="s">
        <v>42</v>
      </c>
      <c r="J140" s="171" t="s">
        <v>42</v>
      </c>
      <c r="K140" s="169" t="s">
        <v>43</v>
      </c>
      <c r="L140" s="169" t="s">
        <v>43</v>
      </c>
      <c r="M140" s="169" t="s">
        <v>43</v>
      </c>
      <c r="N140" s="171" t="s">
        <v>43</v>
      </c>
      <c r="O140" s="86">
        <v>0</v>
      </c>
      <c r="P140" s="63">
        <v>0</v>
      </c>
      <c r="Q140" s="84" t="s">
        <v>43</v>
      </c>
      <c r="R140" s="66" t="s">
        <v>43</v>
      </c>
      <c r="S140" s="66">
        <v>0</v>
      </c>
      <c r="T140" s="79">
        <f t="shared" si="9"/>
        <v>0</v>
      </c>
      <c r="U140" s="79">
        <f t="shared" si="5"/>
        <v>0</v>
      </c>
      <c r="V140" s="91" t="s">
        <v>100</v>
      </c>
      <c r="W140" s="169" t="s">
        <v>46</v>
      </c>
      <c r="X140" s="169" t="s">
        <v>183</v>
      </c>
    </row>
    <row r="141" spans="1:24" s="11" customFormat="1" ht="101.25" hidden="1" x14ac:dyDescent="0.25">
      <c r="A141" s="263"/>
      <c r="B141" s="270"/>
      <c r="C141" s="263"/>
      <c r="D141" s="264"/>
      <c r="E141" s="263"/>
      <c r="F141" s="264"/>
      <c r="G141" s="263"/>
      <c r="H141" s="169" t="s">
        <v>440</v>
      </c>
      <c r="I141" s="171" t="s">
        <v>42</v>
      </c>
      <c r="J141" s="171" t="s">
        <v>42</v>
      </c>
      <c r="K141" s="169" t="s">
        <v>43</v>
      </c>
      <c r="L141" s="169" t="s">
        <v>43</v>
      </c>
      <c r="M141" s="169" t="s">
        <v>43</v>
      </c>
      <c r="N141" s="171" t="s">
        <v>43</v>
      </c>
      <c r="O141" s="86">
        <v>0</v>
      </c>
      <c r="P141" s="63">
        <v>0</v>
      </c>
      <c r="Q141" s="84" t="s">
        <v>43</v>
      </c>
      <c r="R141" s="66" t="s">
        <v>43</v>
      </c>
      <c r="S141" s="66">
        <v>0</v>
      </c>
      <c r="T141" s="79">
        <f t="shared" si="9"/>
        <v>0</v>
      </c>
      <c r="U141" s="79">
        <f t="shared" si="5"/>
        <v>0</v>
      </c>
      <c r="V141" s="91" t="s">
        <v>100</v>
      </c>
      <c r="W141" s="169" t="s">
        <v>46</v>
      </c>
      <c r="X141" s="169" t="s">
        <v>183</v>
      </c>
    </row>
    <row r="142" spans="1:24" s="11" customFormat="1" ht="101.25" hidden="1" x14ac:dyDescent="0.25">
      <c r="A142" s="263"/>
      <c r="B142" s="270"/>
      <c r="C142" s="263"/>
      <c r="D142" s="264"/>
      <c r="E142" s="263"/>
      <c r="F142" s="264"/>
      <c r="G142" s="263"/>
      <c r="H142" s="169" t="s">
        <v>186</v>
      </c>
      <c r="I142" s="171" t="s">
        <v>42</v>
      </c>
      <c r="J142" s="171" t="s">
        <v>42</v>
      </c>
      <c r="K142" s="169" t="s">
        <v>43</v>
      </c>
      <c r="L142" s="169" t="s">
        <v>43</v>
      </c>
      <c r="M142" s="169" t="s">
        <v>43</v>
      </c>
      <c r="N142" s="171" t="s">
        <v>43</v>
      </c>
      <c r="O142" s="86">
        <v>0</v>
      </c>
      <c r="P142" s="63">
        <v>0</v>
      </c>
      <c r="Q142" s="84" t="s">
        <v>43</v>
      </c>
      <c r="R142" s="66" t="s">
        <v>43</v>
      </c>
      <c r="S142" s="66">
        <v>0</v>
      </c>
      <c r="T142" s="79">
        <f t="shared" si="9"/>
        <v>0</v>
      </c>
      <c r="U142" s="79">
        <f>+S142</f>
        <v>0</v>
      </c>
      <c r="V142" s="91" t="s">
        <v>100</v>
      </c>
      <c r="W142" s="169" t="s">
        <v>46</v>
      </c>
      <c r="X142" s="169" t="s">
        <v>183</v>
      </c>
    </row>
    <row r="143" spans="1:24" s="11" customFormat="1" ht="101.25" hidden="1" x14ac:dyDescent="0.25">
      <c r="A143" s="263"/>
      <c r="B143" s="270"/>
      <c r="C143" s="263"/>
      <c r="D143" s="264"/>
      <c r="E143" s="263"/>
      <c r="F143" s="264"/>
      <c r="G143" s="263"/>
      <c r="H143" s="169" t="s">
        <v>187</v>
      </c>
      <c r="I143" s="171" t="s">
        <v>42</v>
      </c>
      <c r="J143" s="171" t="s">
        <v>42</v>
      </c>
      <c r="K143" s="169" t="s">
        <v>43</v>
      </c>
      <c r="L143" s="169" t="s">
        <v>43</v>
      </c>
      <c r="M143" s="169" t="s">
        <v>43</v>
      </c>
      <c r="N143" s="171" t="s">
        <v>43</v>
      </c>
      <c r="O143" s="86">
        <v>0</v>
      </c>
      <c r="P143" s="63">
        <v>0</v>
      </c>
      <c r="Q143" s="84" t="s">
        <v>43</v>
      </c>
      <c r="R143" s="66" t="s">
        <v>43</v>
      </c>
      <c r="S143" s="66">
        <v>0</v>
      </c>
      <c r="T143" s="79">
        <f t="shared" si="9"/>
        <v>0</v>
      </c>
      <c r="U143" s="79">
        <f>+S143</f>
        <v>0</v>
      </c>
      <c r="V143" s="91" t="s">
        <v>100</v>
      </c>
      <c r="W143" s="169" t="s">
        <v>46</v>
      </c>
      <c r="X143" s="169" t="s">
        <v>183</v>
      </c>
    </row>
    <row r="144" spans="1:24" s="11" customFormat="1" ht="100.5" hidden="1" customHeight="1" x14ac:dyDescent="0.25">
      <c r="A144" s="263"/>
      <c r="B144" s="270"/>
      <c r="C144" s="263"/>
      <c r="D144" s="264"/>
      <c r="E144" s="263"/>
      <c r="F144" s="264"/>
      <c r="G144" s="263"/>
      <c r="H144" s="169" t="s">
        <v>188</v>
      </c>
      <c r="I144" s="171" t="s">
        <v>42</v>
      </c>
      <c r="J144" s="171" t="s">
        <v>42</v>
      </c>
      <c r="K144" s="169" t="s">
        <v>43</v>
      </c>
      <c r="L144" s="169" t="s">
        <v>43</v>
      </c>
      <c r="M144" s="169" t="s">
        <v>43</v>
      </c>
      <c r="N144" s="171" t="s">
        <v>43</v>
      </c>
      <c r="O144" s="86">
        <v>0</v>
      </c>
      <c r="P144" s="63">
        <v>0</v>
      </c>
      <c r="Q144" s="84" t="s">
        <v>43</v>
      </c>
      <c r="R144" s="66" t="s">
        <v>43</v>
      </c>
      <c r="S144" s="66">
        <v>0</v>
      </c>
      <c r="T144" s="79">
        <f t="shared" si="9"/>
        <v>0</v>
      </c>
      <c r="U144" s="79">
        <f t="shared" si="5"/>
        <v>0</v>
      </c>
      <c r="V144" s="91" t="s">
        <v>100</v>
      </c>
      <c r="W144" s="169" t="s">
        <v>46</v>
      </c>
      <c r="X144" s="169" t="s">
        <v>183</v>
      </c>
    </row>
    <row r="145" spans="1:24" s="11" customFormat="1" ht="101.25" hidden="1" x14ac:dyDescent="0.25">
      <c r="A145" s="263"/>
      <c r="B145" s="270"/>
      <c r="C145" s="263"/>
      <c r="D145" s="264"/>
      <c r="E145" s="263"/>
      <c r="F145" s="264"/>
      <c r="G145" s="263"/>
      <c r="H145" s="169" t="s">
        <v>176</v>
      </c>
      <c r="I145" s="171" t="s">
        <v>42</v>
      </c>
      <c r="J145" s="171" t="s">
        <v>42</v>
      </c>
      <c r="K145" s="169" t="s">
        <v>43</v>
      </c>
      <c r="L145" s="169" t="s">
        <v>43</v>
      </c>
      <c r="M145" s="169" t="s">
        <v>43</v>
      </c>
      <c r="N145" s="171" t="s">
        <v>43</v>
      </c>
      <c r="O145" s="86">
        <v>0</v>
      </c>
      <c r="P145" s="63">
        <v>0</v>
      </c>
      <c r="Q145" s="84" t="s">
        <v>43</v>
      </c>
      <c r="R145" s="66" t="s">
        <v>43</v>
      </c>
      <c r="S145" s="66">
        <v>0</v>
      </c>
      <c r="T145" s="79">
        <f t="shared" si="9"/>
        <v>0</v>
      </c>
      <c r="U145" s="79">
        <f t="shared" si="5"/>
        <v>0</v>
      </c>
      <c r="V145" s="91" t="s">
        <v>100</v>
      </c>
      <c r="W145" s="169" t="s">
        <v>46</v>
      </c>
      <c r="X145" s="169" t="s">
        <v>183</v>
      </c>
    </row>
    <row r="146" spans="1:24" s="11" customFormat="1" ht="101.25" hidden="1" x14ac:dyDescent="0.25">
      <c r="A146" s="263"/>
      <c r="B146" s="270"/>
      <c r="C146" s="263"/>
      <c r="D146" s="264"/>
      <c r="E146" s="263"/>
      <c r="F146" s="264"/>
      <c r="G146" s="263"/>
      <c r="H146" s="169" t="s">
        <v>180</v>
      </c>
      <c r="I146" s="171" t="s">
        <v>42</v>
      </c>
      <c r="J146" s="171" t="s">
        <v>42</v>
      </c>
      <c r="K146" s="169" t="s">
        <v>43</v>
      </c>
      <c r="L146" s="169" t="s">
        <v>43</v>
      </c>
      <c r="M146" s="169" t="s">
        <v>43</v>
      </c>
      <c r="N146" s="171" t="s">
        <v>43</v>
      </c>
      <c r="O146" s="86">
        <v>0</v>
      </c>
      <c r="P146" s="63">
        <v>0</v>
      </c>
      <c r="Q146" s="84" t="s">
        <v>43</v>
      </c>
      <c r="R146" s="66" t="s">
        <v>43</v>
      </c>
      <c r="S146" s="66">
        <v>0</v>
      </c>
      <c r="T146" s="79">
        <f t="shared" si="9"/>
        <v>0</v>
      </c>
      <c r="U146" s="79">
        <f>+S146</f>
        <v>0</v>
      </c>
      <c r="V146" s="91" t="s">
        <v>100</v>
      </c>
      <c r="W146" s="169" t="s">
        <v>46</v>
      </c>
      <c r="X146" s="169" t="s">
        <v>183</v>
      </c>
    </row>
    <row r="147" spans="1:24" s="11" customFormat="1" ht="101.25" hidden="1" x14ac:dyDescent="0.25">
      <c r="A147" s="263"/>
      <c r="B147" s="270"/>
      <c r="C147" s="263"/>
      <c r="D147" s="264" t="s">
        <v>189</v>
      </c>
      <c r="E147" s="263" t="s">
        <v>190</v>
      </c>
      <c r="F147" s="264" t="s">
        <v>441</v>
      </c>
      <c r="G147" s="267">
        <v>44926</v>
      </c>
      <c r="H147" s="169" t="s">
        <v>442</v>
      </c>
      <c r="I147" s="171" t="s">
        <v>42</v>
      </c>
      <c r="J147" s="171" t="s">
        <v>42</v>
      </c>
      <c r="K147" s="169" t="s">
        <v>43</v>
      </c>
      <c r="L147" s="169" t="s">
        <v>43</v>
      </c>
      <c r="M147" s="169" t="s">
        <v>43</v>
      </c>
      <c r="N147" s="171" t="s">
        <v>43</v>
      </c>
      <c r="O147" s="86">
        <v>0</v>
      </c>
      <c r="P147" s="63">
        <v>0</v>
      </c>
      <c r="Q147" s="64" t="s">
        <v>43</v>
      </c>
      <c r="R147" s="66" t="s">
        <v>43</v>
      </c>
      <c r="S147" s="66">
        <v>0</v>
      </c>
      <c r="T147" s="79">
        <f t="shared" si="9"/>
        <v>0</v>
      </c>
      <c r="U147" s="79">
        <f t="shared" ref="U147:U160" si="11">+S147</f>
        <v>0</v>
      </c>
      <c r="V147" s="91" t="s">
        <v>100</v>
      </c>
      <c r="W147" s="169" t="s">
        <v>46</v>
      </c>
      <c r="X147" s="169" t="s">
        <v>191</v>
      </c>
    </row>
    <row r="148" spans="1:24" s="11" customFormat="1" ht="101.25" hidden="1" x14ac:dyDescent="0.25">
      <c r="A148" s="263"/>
      <c r="B148" s="270"/>
      <c r="C148" s="263"/>
      <c r="D148" s="264"/>
      <c r="E148" s="263"/>
      <c r="F148" s="264"/>
      <c r="G148" s="267"/>
      <c r="H148" s="169" t="s">
        <v>192</v>
      </c>
      <c r="I148" s="171" t="s">
        <v>42</v>
      </c>
      <c r="J148" s="171" t="s">
        <v>42</v>
      </c>
      <c r="K148" s="169" t="s">
        <v>43</v>
      </c>
      <c r="L148" s="169" t="s">
        <v>43</v>
      </c>
      <c r="M148" s="169" t="s">
        <v>43</v>
      </c>
      <c r="N148" s="171" t="s">
        <v>43</v>
      </c>
      <c r="O148" s="86">
        <v>0</v>
      </c>
      <c r="P148" s="63">
        <v>0</v>
      </c>
      <c r="Q148" s="64" t="s">
        <v>43</v>
      </c>
      <c r="R148" s="66" t="s">
        <v>43</v>
      </c>
      <c r="S148" s="66">
        <v>0</v>
      </c>
      <c r="T148" s="79">
        <f>+O148</f>
        <v>0</v>
      </c>
      <c r="U148" s="79">
        <f>+S148</f>
        <v>0</v>
      </c>
      <c r="V148" s="91" t="s">
        <v>100</v>
      </c>
      <c r="W148" s="169" t="s">
        <v>46</v>
      </c>
      <c r="X148" s="169" t="s">
        <v>191</v>
      </c>
    </row>
    <row r="149" spans="1:24" s="11" customFormat="1" ht="87.75" hidden="1" customHeight="1" x14ac:dyDescent="0.25">
      <c r="A149" s="263"/>
      <c r="B149" s="270"/>
      <c r="C149" s="263"/>
      <c r="D149" s="264"/>
      <c r="E149" s="263"/>
      <c r="F149" s="264"/>
      <c r="G149" s="267"/>
      <c r="H149" s="169" t="s">
        <v>443</v>
      </c>
      <c r="I149" s="171" t="s">
        <v>42</v>
      </c>
      <c r="J149" s="171" t="s">
        <v>42</v>
      </c>
      <c r="K149" s="169" t="s">
        <v>43</v>
      </c>
      <c r="L149" s="169" t="s">
        <v>43</v>
      </c>
      <c r="M149" s="169" t="s">
        <v>43</v>
      </c>
      <c r="N149" s="171" t="s">
        <v>43</v>
      </c>
      <c r="O149" s="86">
        <v>0</v>
      </c>
      <c r="P149" s="63">
        <v>0</v>
      </c>
      <c r="Q149" s="64" t="s">
        <v>43</v>
      </c>
      <c r="R149" s="66" t="s">
        <v>43</v>
      </c>
      <c r="S149" s="66">
        <v>0</v>
      </c>
      <c r="T149" s="79">
        <f>+O149</f>
        <v>0</v>
      </c>
      <c r="U149" s="79">
        <f>+S149</f>
        <v>0</v>
      </c>
      <c r="V149" s="91" t="s">
        <v>100</v>
      </c>
      <c r="W149" s="169" t="s">
        <v>46</v>
      </c>
      <c r="X149" s="169" t="s">
        <v>191</v>
      </c>
    </row>
    <row r="150" spans="1:24" s="11" customFormat="1" ht="137.25" hidden="1" customHeight="1" x14ac:dyDescent="0.25">
      <c r="A150" s="263"/>
      <c r="B150" s="270"/>
      <c r="C150" s="263"/>
      <c r="D150" s="264"/>
      <c r="E150" s="263"/>
      <c r="F150" s="264"/>
      <c r="G150" s="267"/>
      <c r="H150" s="169" t="s">
        <v>193</v>
      </c>
      <c r="I150" s="171" t="s">
        <v>42</v>
      </c>
      <c r="J150" s="171" t="s">
        <v>42</v>
      </c>
      <c r="K150" s="169" t="s">
        <v>43</v>
      </c>
      <c r="L150" s="169" t="s">
        <v>43</v>
      </c>
      <c r="M150" s="169" t="s">
        <v>43</v>
      </c>
      <c r="N150" s="171" t="s">
        <v>43</v>
      </c>
      <c r="O150" s="86">
        <v>0</v>
      </c>
      <c r="P150" s="63">
        <v>0</v>
      </c>
      <c r="Q150" s="64" t="s">
        <v>43</v>
      </c>
      <c r="R150" s="66" t="s">
        <v>43</v>
      </c>
      <c r="S150" s="66">
        <v>0</v>
      </c>
      <c r="T150" s="79">
        <f>+O150</f>
        <v>0</v>
      </c>
      <c r="U150" s="79">
        <f>+S150</f>
        <v>0</v>
      </c>
      <c r="V150" s="91" t="s">
        <v>100</v>
      </c>
      <c r="W150" s="169" t="s">
        <v>46</v>
      </c>
      <c r="X150" s="169" t="s">
        <v>191</v>
      </c>
    </row>
    <row r="151" spans="1:24" s="11" customFormat="1" ht="129.75" hidden="1" customHeight="1" x14ac:dyDescent="0.25">
      <c r="A151" s="263"/>
      <c r="B151" s="270"/>
      <c r="C151" s="263"/>
      <c r="D151" s="264"/>
      <c r="E151" s="263"/>
      <c r="F151" s="264"/>
      <c r="G151" s="268"/>
      <c r="H151" s="169" t="s">
        <v>176</v>
      </c>
      <c r="I151" s="171" t="s">
        <v>42</v>
      </c>
      <c r="J151" s="171" t="s">
        <v>42</v>
      </c>
      <c r="K151" s="169" t="s">
        <v>43</v>
      </c>
      <c r="L151" s="169" t="s">
        <v>43</v>
      </c>
      <c r="M151" s="169" t="s">
        <v>43</v>
      </c>
      <c r="N151" s="171" t="s">
        <v>43</v>
      </c>
      <c r="O151" s="86">
        <v>0</v>
      </c>
      <c r="P151" s="63">
        <v>0</v>
      </c>
      <c r="Q151" s="64" t="s">
        <v>43</v>
      </c>
      <c r="R151" s="66" t="s">
        <v>43</v>
      </c>
      <c r="S151" s="66">
        <v>0</v>
      </c>
      <c r="T151" s="79">
        <f t="shared" si="9"/>
        <v>0</v>
      </c>
      <c r="U151" s="79">
        <f t="shared" si="11"/>
        <v>0</v>
      </c>
      <c r="V151" s="91" t="s">
        <v>100</v>
      </c>
      <c r="W151" s="169" t="s">
        <v>46</v>
      </c>
      <c r="X151" s="169" t="s">
        <v>191</v>
      </c>
    </row>
    <row r="152" spans="1:24" s="11" customFormat="1" ht="171" hidden="1" customHeight="1" x14ac:dyDescent="0.25">
      <c r="A152" s="263"/>
      <c r="B152" s="270"/>
      <c r="C152" s="263"/>
      <c r="D152" s="263" t="s">
        <v>194</v>
      </c>
      <c r="E152" s="263" t="s">
        <v>195</v>
      </c>
      <c r="F152" s="264" t="s">
        <v>444</v>
      </c>
      <c r="G152" s="269">
        <v>44926</v>
      </c>
      <c r="H152" s="169" t="s">
        <v>445</v>
      </c>
      <c r="I152" s="171" t="s">
        <v>42</v>
      </c>
      <c r="J152" s="169" t="s">
        <v>43</v>
      </c>
      <c r="K152" s="169" t="s">
        <v>43</v>
      </c>
      <c r="L152" s="169" t="s">
        <v>43</v>
      </c>
      <c r="M152" s="169" t="s">
        <v>43</v>
      </c>
      <c r="N152" s="171" t="s">
        <v>43</v>
      </c>
      <c r="O152" s="86">
        <v>0</v>
      </c>
      <c r="P152" s="63">
        <v>0</v>
      </c>
      <c r="Q152" s="171" t="s">
        <v>57</v>
      </c>
      <c r="R152" s="171" t="s">
        <v>196</v>
      </c>
      <c r="S152" s="95">
        <v>538</v>
      </c>
      <c r="T152" s="79">
        <f t="shared" si="9"/>
        <v>0</v>
      </c>
      <c r="U152" s="79">
        <f t="shared" si="11"/>
        <v>538</v>
      </c>
      <c r="V152" s="91" t="s">
        <v>100</v>
      </c>
      <c r="W152" s="169" t="s">
        <v>46</v>
      </c>
      <c r="X152" s="169" t="s">
        <v>197</v>
      </c>
    </row>
    <row r="153" spans="1:24" s="11" customFormat="1" ht="141" hidden="1" customHeight="1" x14ac:dyDescent="0.25">
      <c r="A153" s="263"/>
      <c r="B153" s="270"/>
      <c r="C153" s="263"/>
      <c r="D153" s="263"/>
      <c r="E153" s="263"/>
      <c r="F153" s="264"/>
      <c r="G153" s="269"/>
      <c r="H153" s="169" t="s">
        <v>446</v>
      </c>
      <c r="I153" s="171" t="s">
        <v>42</v>
      </c>
      <c r="J153" s="169" t="s">
        <v>43</v>
      </c>
      <c r="K153" s="169" t="s">
        <v>43</v>
      </c>
      <c r="L153" s="169" t="s">
        <v>43</v>
      </c>
      <c r="M153" s="169" t="s">
        <v>43</v>
      </c>
      <c r="N153" s="171" t="s">
        <v>43</v>
      </c>
      <c r="O153" s="86">
        <v>0</v>
      </c>
      <c r="P153" s="63">
        <v>0</v>
      </c>
      <c r="Q153" s="171" t="s">
        <v>43</v>
      </c>
      <c r="R153" s="171" t="s">
        <v>43</v>
      </c>
      <c r="S153" s="95">
        <v>0</v>
      </c>
      <c r="T153" s="79">
        <f t="shared" si="9"/>
        <v>0</v>
      </c>
      <c r="U153" s="79">
        <f t="shared" si="11"/>
        <v>0</v>
      </c>
      <c r="V153" s="91" t="s">
        <v>100</v>
      </c>
      <c r="W153" s="169" t="s">
        <v>46</v>
      </c>
      <c r="X153" s="169" t="s">
        <v>197</v>
      </c>
    </row>
    <row r="154" spans="1:24" s="11" customFormat="1" ht="137.25" hidden="1" customHeight="1" x14ac:dyDescent="0.25">
      <c r="A154" s="263"/>
      <c r="B154" s="270"/>
      <c r="C154" s="263"/>
      <c r="D154" s="263"/>
      <c r="E154" s="263"/>
      <c r="F154" s="264"/>
      <c r="G154" s="269"/>
      <c r="H154" s="169" t="s">
        <v>447</v>
      </c>
      <c r="I154" s="171" t="s">
        <v>42</v>
      </c>
      <c r="J154" s="169" t="s">
        <v>43</v>
      </c>
      <c r="K154" s="169" t="s">
        <v>43</v>
      </c>
      <c r="L154" s="169" t="s">
        <v>43</v>
      </c>
      <c r="M154" s="169" t="s">
        <v>43</v>
      </c>
      <c r="N154" s="171" t="s">
        <v>43</v>
      </c>
      <c r="O154" s="86">
        <v>0</v>
      </c>
      <c r="P154" s="63">
        <v>0</v>
      </c>
      <c r="Q154" s="171" t="s">
        <v>43</v>
      </c>
      <c r="R154" s="171" t="s">
        <v>43</v>
      </c>
      <c r="S154" s="95">
        <v>0</v>
      </c>
      <c r="T154" s="79">
        <f t="shared" si="9"/>
        <v>0</v>
      </c>
      <c r="U154" s="79">
        <f t="shared" si="11"/>
        <v>0</v>
      </c>
      <c r="V154" s="91" t="s">
        <v>100</v>
      </c>
      <c r="W154" s="169" t="s">
        <v>46</v>
      </c>
      <c r="X154" s="169" t="s">
        <v>197</v>
      </c>
    </row>
    <row r="155" spans="1:24" s="11" customFormat="1" ht="101.25" hidden="1" x14ac:dyDescent="0.25">
      <c r="A155" s="263"/>
      <c r="B155" s="270"/>
      <c r="C155" s="263"/>
      <c r="D155" s="263"/>
      <c r="E155" s="263"/>
      <c r="F155" s="264"/>
      <c r="G155" s="269"/>
      <c r="H155" s="169" t="s">
        <v>448</v>
      </c>
      <c r="I155" s="171" t="s">
        <v>42</v>
      </c>
      <c r="J155" s="169" t="s">
        <v>43</v>
      </c>
      <c r="K155" s="169" t="s">
        <v>43</v>
      </c>
      <c r="L155" s="169" t="s">
        <v>43</v>
      </c>
      <c r="M155" s="169" t="s">
        <v>43</v>
      </c>
      <c r="N155" s="171" t="s">
        <v>43</v>
      </c>
      <c r="O155" s="86">
        <v>0</v>
      </c>
      <c r="P155" s="63">
        <v>0</v>
      </c>
      <c r="Q155" s="171" t="s">
        <v>43</v>
      </c>
      <c r="R155" s="171" t="s">
        <v>43</v>
      </c>
      <c r="S155" s="95">
        <v>0</v>
      </c>
      <c r="T155" s="79">
        <f t="shared" si="9"/>
        <v>0</v>
      </c>
      <c r="U155" s="79">
        <f t="shared" si="11"/>
        <v>0</v>
      </c>
      <c r="V155" s="91" t="s">
        <v>100</v>
      </c>
      <c r="W155" s="169" t="s">
        <v>46</v>
      </c>
      <c r="X155" s="169" t="s">
        <v>197</v>
      </c>
    </row>
    <row r="156" spans="1:24" s="11" customFormat="1" ht="101.25" hidden="1" x14ac:dyDescent="0.25">
      <c r="A156" s="263"/>
      <c r="B156" s="270"/>
      <c r="C156" s="263"/>
      <c r="D156" s="263"/>
      <c r="E156" s="263"/>
      <c r="F156" s="264"/>
      <c r="G156" s="269"/>
      <c r="H156" s="169" t="s">
        <v>449</v>
      </c>
      <c r="I156" s="171" t="s">
        <v>42</v>
      </c>
      <c r="J156" s="169" t="s">
        <v>43</v>
      </c>
      <c r="K156" s="169" t="s">
        <v>43</v>
      </c>
      <c r="L156" s="169" t="s">
        <v>43</v>
      </c>
      <c r="M156" s="169" t="s">
        <v>43</v>
      </c>
      <c r="N156" s="171" t="s">
        <v>43</v>
      </c>
      <c r="O156" s="86">
        <v>0</v>
      </c>
      <c r="P156" s="63">
        <v>0</v>
      </c>
      <c r="Q156" s="171" t="s">
        <v>43</v>
      </c>
      <c r="R156" s="171" t="s">
        <v>43</v>
      </c>
      <c r="S156" s="95">
        <v>0</v>
      </c>
      <c r="T156" s="79">
        <f t="shared" si="9"/>
        <v>0</v>
      </c>
      <c r="U156" s="79">
        <f t="shared" si="11"/>
        <v>0</v>
      </c>
      <c r="V156" s="91" t="s">
        <v>100</v>
      </c>
      <c r="W156" s="169" t="s">
        <v>46</v>
      </c>
      <c r="X156" s="169" t="s">
        <v>197</v>
      </c>
    </row>
    <row r="157" spans="1:24" s="11" customFormat="1" ht="101.25" hidden="1" x14ac:dyDescent="0.25">
      <c r="A157" s="263"/>
      <c r="B157" s="270"/>
      <c r="C157" s="263"/>
      <c r="D157" s="263"/>
      <c r="E157" s="263"/>
      <c r="F157" s="264"/>
      <c r="G157" s="269"/>
      <c r="H157" s="169" t="s">
        <v>450</v>
      </c>
      <c r="I157" s="171" t="s">
        <v>42</v>
      </c>
      <c r="J157" s="169" t="s">
        <v>43</v>
      </c>
      <c r="K157" s="169" t="s">
        <v>43</v>
      </c>
      <c r="L157" s="169" t="s">
        <v>43</v>
      </c>
      <c r="M157" s="169" t="s">
        <v>43</v>
      </c>
      <c r="N157" s="171" t="s">
        <v>43</v>
      </c>
      <c r="O157" s="86">
        <v>0</v>
      </c>
      <c r="P157" s="63">
        <v>0</v>
      </c>
      <c r="Q157" s="171" t="s">
        <v>43</v>
      </c>
      <c r="R157" s="171" t="s">
        <v>43</v>
      </c>
      <c r="S157" s="95">
        <v>0</v>
      </c>
      <c r="T157" s="79">
        <f t="shared" si="9"/>
        <v>0</v>
      </c>
      <c r="U157" s="79">
        <f t="shared" si="11"/>
        <v>0</v>
      </c>
      <c r="V157" s="91" t="s">
        <v>100</v>
      </c>
      <c r="W157" s="169" t="s">
        <v>46</v>
      </c>
      <c r="X157" s="169" t="s">
        <v>197</v>
      </c>
    </row>
    <row r="158" spans="1:24" s="11" customFormat="1" ht="101.25" hidden="1" x14ac:dyDescent="0.25">
      <c r="A158" s="263"/>
      <c r="B158" s="270"/>
      <c r="C158" s="263"/>
      <c r="D158" s="263"/>
      <c r="E158" s="263"/>
      <c r="F158" s="264"/>
      <c r="G158" s="269"/>
      <c r="H158" s="169" t="s">
        <v>451</v>
      </c>
      <c r="I158" s="171" t="s">
        <v>42</v>
      </c>
      <c r="J158" s="169" t="s">
        <v>43</v>
      </c>
      <c r="K158" s="169" t="s">
        <v>43</v>
      </c>
      <c r="L158" s="169" t="s">
        <v>43</v>
      </c>
      <c r="M158" s="169" t="s">
        <v>43</v>
      </c>
      <c r="N158" s="171" t="s">
        <v>43</v>
      </c>
      <c r="O158" s="86">
        <v>0</v>
      </c>
      <c r="P158" s="63">
        <v>0</v>
      </c>
      <c r="Q158" s="171" t="s">
        <v>43</v>
      </c>
      <c r="R158" s="171" t="s">
        <v>43</v>
      </c>
      <c r="S158" s="95">
        <v>0</v>
      </c>
      <c r="T158" s="79">
        <f t="shared" si="9"/>
        <v>0</v>
      </c>
      <c r="U158" s="79">
        <f t="shared" si="11"/>
        <v>0</v>
      </c>
      <c r="V158" s="91" t="s">
        <v>100</v>
      </c>
      <c r="W158" s="169" t="s">
        <v>46</v>
      </c>
      <c r="X158" s="169" t="s">
        <v>197</v>
      </c>
    </row>
    <row r="159" spans="1:24" s="11" customFormat="1" ht="101.25" hidden="1" x14ac:dyDescent="0.25">
      <c r="A159" s="263"/>
      <c r="B159" s="270"/>
      <c r="C159" s="263"/>
      <c r="D159" s="263"/>
      <c r="E159" s="263"/>
      <c r="F159" s="264"/>
      <c r="G159" s="269"/>
      <c r="H159" s="169" t="s">
        <v>452</v>
      </c>
      <c r="I159" s="171" t="s">
        <v>42</v>
      </c>
      <c r="J159" s="169" t="s">
        <v>43</v>
      </c>
      <c r="K159" s="169" t="s">
        <v>43</v>
      </c>
      <c r="L159" s="169" t="s">
        <v>43</v>
      </c>
      <c r="M159" s="169" t="s">
        <v>43</v>
      </c>
      <c r="N159" s="171" t="s">
        <v>43</v>
      </c>
      <c r="O159" s="86">
        <v>0</v>
      </c>
      <c r="P159" s="63">
        <v>0</v>
      </c>
      <c r="Q159" s="171" t="s">
        <v>43</v>
      </c>
      <c r="R159" s="171" t="s">
        <v>43</v>
      </c>
      <c r="S159" s="95">
        <v>0</v>
      </c>
      <c r="T159" s="79">
        <f t="shared" si="9"/>
        <v>0</v>
      </c>
      <c r="U159" s="79">
        <f t="shared" si="11"/>
        <v>0</v>
      </c>
      <c r="V159" s="91" t="s">
        <v>100</v>
      </c>
      <c r="W159" s="169" t="s">
        <v>46</v>
      </c>
      <c r="X159" s="169" t="s">
        <v>197</v>
      </c>
    </row>
    <row r="160" spans="1:24" s="11" customFormat="1" ht="101.25" hidden="1" x14ac:dyDescent="0.25">
      <c r="A160" s="263"/>
      <c r="B160" s="270"/>
      <c r="C160" s="263"/>
      <c r="D160" s="263"/>
      <c r="E160" s="263"/>
      <c r="F160" s="264"/>
      <c r="G160" s="269"/>
      <c r="H160" s="169" t="s">
        <v>453</v>
      </c>
      <c r="I160" s="171" t="s">
        <v>42</v>
      </c>
      <c r="J160" s="169" t="s">
        <v>43</v>
      </c>
      <c r="K160" s="169" t="s">
        <v>43</v>
      </c>
      <c r="L160" s="169" t="s">
        <v>43</v>
      </c>
      <c r="M160" s="169" t="s">
        <v>43</v>
      </c>
      <c r="N160" s="171" t="s">
        <v>43</v>
      </c>
      <c r="O160" s="86">
        <v>0</v>
      </c>
      <c r="P160" s="63">
        <v>0</v>
      </c>
      <c r="Q160" s="171" t="s">
        <v>43</v>
      </c>
      <c r="R160" s="171" t="s">
        <v>43</v>
      </c>
      <c r="S160" s="95">
        <v>0</v>
      </c>
      <c r="T160" s="79">
        <f t="shared" si="9"/>
        <v>0</v>
      </c>
      <c r="U160" s="79">
        <f t="shared" si="11"/>
        <v>0</v>
      </c>
      <c r="V160" s="91" t="s">
        <v>100</v>
      </c>
      <c r="W160" s="169" t="s">
        <v>46</v>
      </c>
      <c r="X160" s="169" t="s">
        <v>197</v>
      </c>
    </row>
    <row r="161" spans="1:25" s="11" customFormat="1" ht="178.5" hidden="1" customHeight="1" x14ac:dyDescent="0.25">
      <c r="A161" s="263"/>
      <c r="B161" s="270"/>
      <c r="C161" s="263"/>
      <c r="D161" s="263"/>
      <c r="E161" s="263"/>
      <c r="F161" s="264"/>
      <c r="G161" s="269"/>
      <c r="H161" s="169" t="s">
        <v>454</v>
      </c>
      <c r="I161" s="171" t="s">
        <v>42</v>
      </c>
      <c r="J161" s="169" t="s">
        <v>43</v>
      </c>
      <c r="K161" s="169" t="s">
        <v>43</v>
      </c>
      <c r="L161" s="169" t="s">
        <v>43</v>
      </c>
      <c r="M161" s="169" t="s">
        <v>43</v>
      </c>
      <c r="N161" s="171" t="s">
        <v>43</v>
      </c>
      <c r="O161" s="86">
        <v>0</v>
      </c>
      <c r="P161" s="63">
        <v>0</v>
      </c>
      <c r="Q161" s="171" t="s">
        <v>43</v>
      </c>
      <c r="R161" s="171" t="s">
        <v>43</v>
      </c>
      <c r="S161" s="95">
        <v>0</v>
      </c>
      <c r="T161" s="79">
        <f>+O161</f>
        <v>0</v>
      </c>
      <c r="U161" s="79">
        <f>+S161</f>
        <v>0</v>
      </c>
      <c r="V161" s="91" t="s">
        <v>100</v>
      </c>
      <c r="W161" s="169" t="s">
        <v>46</v>
      </c>
      <c r="X161" s="169" t="s">
        <v>197</v>
      </c>
    </row>
    <row r="162" spans="1:25" s="11" customFormat="1" ht="150" hidden="1" customHeight="1" x14ac:dyDescent="0.25">
      <c r="A162" s="263"/>
      <c r="B162" s="270"/>
      <c r="C162" s="263"/>
      <c r="D162" s="263"/>
      <c r="E162" s="263"/>
      <c r="F162" s="264"/>
      <c r="G162" s="269"/>
      <c r="H162" s="174" t="s">
        <v>176</v>
      </c>
      <c r="I162" s="171" t="s">
        <v>42</v>
      </c>
      <c r="J162" s="169" t="s">
        <v>43</v>
      </c>
      <c r="K162" s="169" t="s">
        <v>43</v>
      </c>
      <c r="L162" s="169" t="s">
        <v>43</v>
      </c>
      <c r="M162" s="169" t="s">
        <v>43</v>
      </c>
      <c r="N162" s="171" t="s">
        <v>43</v>
      </c>
      <c r="O162" s="86">
        <v>0</v>
      </c>
      <c r="P162" s="63">
        <v>0</v>
      </c>
      <c r="Q162" s="171" t="s">
        <v>43</v>
      </c>
      <c r="R162" s="171" t="s">
        <v>43</v>
      </c>
      <c r="S162" s="95">
        <v>0</v>
      </c>
      <c r="T162" s="79">
        <f t="shared" ref="T162:T178" si="12">+O162</f>
        <v>0</v>
      </c>
      <c r="U162" s="79">
        <f t="shared" ref="U162:U168" si="13">+S162</f>
        <v>0</v>
      </c>
      <c r="V162" s="91" t="s">
        <v>100</v>
      </c>
      <c r="W162" s="169" t="s">
        <v>46</v>
      </c>
      <c r="X162" s="169" t="s">
        <v>197</v>
      </c>
    </row>
    <row r="163" spans="1:25" s="11" customFormat="1" ht="172.5" hidden="1" customHeight="1" x14ac:dyDescent="0.25">
      <c r="A163" s="263"/>
      <c r="B163" s="270"/>
      <c r="C163" s="263"/>
      <c r="D163" s="263" t="s">
        <v>205</v>
      </c>
      <c r="E163" s="263" t="s">
        <v>206</v>
      </c>
      <c r="F163" s="264" t="s">
        <v>455</v>
      </c>
      <c r="G163" s="265">
        <v>44926</v>
      </c>
      <c r="H163" s="169" t="s">
        <v>207</v>
      </c>
      <c r="I163" s="171" t="s">
        <v>42</v>
      </c>
      <c r="J163" s="169" t="s">
        <v>43</v>
      </c>
      <c r="K163" s="169" t="s">
        <v>43</v>
      </c>
      <c r="L163" s="169" t="s">
        <v>43</v>
      </c>
      <c r="M163" s="169" t="s">
        <v>456</v>
      </c>
      <c r="N163" s="96" t="s">
        <v>210</v>
      </c>
      <c r="O163" s="86">
        <v>0</v>
      </c>
      <c r="P163" s="63">
        <v>0</v>
      </c>
      <c r="Q163" s="171" t="s">
        <v>43</v>
      </c>
      <c r="R163" s="171" t="s">
        <v>43</v>
      </c>
      <c r="S163" s="95">
        <v>0</v>
      </c>
      <c r="T163" s="79">
        <f t="shared" si="12"/>
        <v>0</v>
      </c>
      <c r="U163" s="79">
        <f t="shared" si="13"/>
        <v>0</v>
      </c>
      <c r="V163" s="91" t="s">
        <v>117</v>
      </c>
      <c r="W163" s="169" t="s">
        <v>46</v>
      </c>
      <c r="X163" s="169" t="s">
        <v>208</v>
      </c>
    </row>
    <row r="164" spans="1:25" s="11" customFormat="1" ht="127.5" hidden="1" customHeight="1" x14ac:dyDescent="0.25">
      <c r="A164" s="263"/>
      <c r="B164" s="270"/>
      <c r="C164" s="263"/>
      <c r="D164" s="263"/>
      <c r="E164" s="263"/>
      <c r="F164" s="264"/>
      <c r="G164" s="265"/>
      <c r="H164" s="169" t="s">
        <v>209</v>
      </c>
      <c r="I164" s="171" t="s">
        <v>42</v>
      </c>
      <c r="J164" s="169" t="s">
        <v>43</v>
      </c>
      <c r="K164" s="169" t="s">
        <v>43</v>
      </c>
      <c r="L164" s="169" t="s">
        <v>43</v>
      </c>
      <c r="M164" s="169" t="s">
        <v>456</v>
      </c>
      <c r="N164" s="96" t="s">
        <v>210</v>
      </c>
      <c r="O164" s="86">
        <v>0</v>
      </c>
      <c r="P164" s="63">
        <v>0</v>
      </c>
      <c r="Q164" s="171" t="s">
        <v>43</v>
      </c>
      <c r="R164" s="171" t="s">
        <v>43</v>
      </c>
      <c r="S164" s="95">
        <v>0</v>
      </c>
      <c r="T164" s="79">
        <f t="shared" si="12"/>
        <v>0</v>
      </c>
      <c r="U164" s="79">
        <f t="shared" si="13"/>
        <v>0</v>
      </c>
      <c r="V164" s="91" t="s">
        <v>117</v>
      </c>
      <c r="W164" s="169" t="s">
        <v>46</v>
      </c>
      <c r="X164" s="169" t="s">
        <v>208</v>
      </c>
    </row>
    <row r="165" spans="1:25" s="11" customFormat="1" ht="137.25" hidden="1" customHeight="1" x14ac:dyDescent="0.25">
      <c r="A165" s="263"/>
      <c r="B165" s="270"/>
      <c r="C165" s="263"/>
      <c r="D165" s="263"/>
      <c r="E165" s="263"/>
      <c r="F165" s="264"/>
      <c r="G165" s="265"/>
      <c r="H165" s="169" t="s">
        <v>211</v>
      </c>
      <c r="I165" s="171" t="s">
        <v>42</v>
      </c>
      <c r="J165" s="169" t="s">
        <v>43</v>
      </c>
      <c r="K165" s="169" t="s">
        <v>43</v>
      </c>
      <c r="L165" s="169" t="s">
        <v>43</v>
      </c>
      <c r="M165" s="169" t="s">
        <v>456</v>
      </c>
      <c r="N165" s="96" t="s">
        <v>210</v>
      </c>
      <c r="O165" s="86">
        <v>5314</v>
      </c>
      <c r="P165" s="63">
        <v>0</v>
      </c>
      <c r="Q165" s="171" t="s">
        <v>43</v>
      </c>
      <c r="R165" s="171" t="s">
        <v>43</v>
      </c>
      <c r="S165" s="95">
        <v>0</v>
      </c>
      <c r="T165" s="79">
        <f t="shared" si="12"/>
        <v>5314</v>
      </c>
      <c r="U165" s="97">
        <f t="shared" si="13"/>
        <v>0</v>
      </c>
      <c r="V165" s="91" t="s">
        <v>117</v>
      </c>
      <c r="W165" s="169" t="s">
        <v>46</v>
      </c>
      <c r="X165" s="169" t="s">
        <v>208</v>
      </c>
    </row>
    <row r="166" spans="1:25" s="11" customFormat="1" ht="101.25" hidden="1" x14ac:dyDescent="0.25">
      <c r="A166" s="263"/>
      <c r="B166" s="270"/>
      <c r="C166" s="263"/>
      <c r="D166" s="263"/>
      <c r="E166" s="263"/>
      <c r="F166" s="264"/>
      <c r="G166" s="265"/>
      <c r="H166" s="169" t="s">
        <v>212</v>
      </c>
      <c r="I166" s="171" t="s">
        <v>42</v>
      </c>
      <c r="J166" s="169" t="s">
        <v>43</v>
      </c>
      <c r="K166" s="169" t="s">
        <v>43</v>
      </c>
      <c r="L166" s="169" t="s">
        <v>43</v>
      </c>
      <c r="M166" s="169" t="s">
        <v>456</v>
      </c>
      <c r="N166" s="96" t="s">
        <v>210</v>
      </c>
      <c r="O166" s="86">
        <v>4686</v>
      </c>
      <c r="P166" s="63">
        <v>0</v>
      </c>
      <c r="Q166" s="171" t="s">
        <v>43</v>
      </c>
      <c r="R166" s="171" t="s">
        <v>43</v>
      </c>
      <c r="S166" s="95">
        <v>0</v>
      </c>
      <c r="T166" s="79">
        <f t="shared" si="12"/>
        <v>4686</v>
      </c>
      <c r="U166" s="97">
        <f t="shared" si="13"/>
        <v>0</v>
      </c>
      <c r="V166" s="91" t="s">
        <v>117</v>
      </c>
      <c r="W166" s="169" t="s">
        <v>46</v>
      </c>
      <c r="X166" s="169" t="s">
        <v>208</v>
      </c>
    </row>
    <row r="167" spans="1:25" s="11" customFormat="1" ht="133.5" hidden="1" customHeight="1" x14ac:dyDescent="0.25">
      <c r="A167" s="263"/>
      <c r="B167" s="270"/>
      <c r="C167" s="263"/>
      <c r="D167" s="263"/>
      <c r="E167" s="263"/>
      <c r="F167" s="264"/>
      <c r="G167" s="265"/>
      <c r="H167" s="169" t="s">
        <v>176</v>
      </c>
      <c r="I167" s="171" t="s">
        <v>42</v>
      </c>
      <c r="J167" s="169" t="s">
        <v>43</v>
      </c>
      <c r="K167" s="169" t="s">
        <v>43</v>
      </c>
      <c r="L167" s="169" t="s">
        <v>43</v>
      </c>
      <c r="M167" s="169" t="s">
        <v>43</v>
      </c>
      <c r="N167" s="171" t="s">
        <v>43</v>
      </c>
      <c r="O167" s="86">
        <v>0</v>
      </c>
      <c r="P167" s="63">
        <v>0</v>
      </c>
      <c r="Q167" s="171" t="s">
        <v>43</v>
      </c>
      <c r="R167" s="171" t="s">
        <v>43</v>
      </c>
      <c r="S167" s="95">
        <v>0</v>
      </c>
      <c r="T167" s="79">
        <f t="shared" si="12"/>
        <v>0</v>
      </c>
      <c r="U167" s="79">
        <f t="shared" si="13"/>
        <v>0</v>
      </c>
      <c r="V167" s="91" t="s">
        <v>117</v>
      </c>
      <c r="W167" s="169" t="s">
        <v>46</v>
      </c>
      <c r="X167" s="169" t="s">
        <v>208</v>
      </c>
    </row>
    <row r="168" spans="1:25" s="11" customFormat="1" ht="165" hidden="1" customHeight="1" x14ac:dyDescent="0.25">
      <c r="A168" s="263"/>
      <c r="B168" s="270"/>
      <c r="C168" s="263"/>
      <c r="D168" s="263"/>
      <c r="E168" s="263"/>
      <c r="F168" s="264"/>
      <c r="G168" s="265"/>
      <c r="H168" s="169" t="s">
        <v>180</v>
      </c>
      <c r="I168" s="171" t="s">
        <v>42</v>
      </c>
      <c r="J168" s="169" t="s">
        <v>43</v>
      </c>
      <c r="K168" s="169" t="s">
        <v>43</v>
      </c>
      <c r="L168" s="169" t="s">
        <v>43</v>
      </c>
      <c r="M168" s="169" t="s">
        <v>43</v>
      </c>
      <c r="N168" s="171" t="s">
        <v>43</v>
      </c>
      <c r="O168" s="86">
        <v>0</v>
      </c>
      <c r="P168" s="63">
        <v>0</v>
      </c>
      <c r="Q168" s="171" t="s">
        <v>43</v>
      </c>
      <c r="R168" s="171" t="s">
        <v>43</v>
      </c>
      <c r="S168" s="95">
        <v>0</v>
      </c>
      <c r="T168" s="79">
        <f t="shared" si="12"/>
        <v>0</v>
      </c>
      <c r="U168" s="79">
        <f t="shared" si="13"/>
        <v>0</v>
      </c>
      <c r="V168" s="91" t="s">
        <v>117</v>
      </c>
      <c r="W168" s="169" t="s">
        <v>46</v>
      </c>
      <c r="X168" s="169" t="s">
        <v>208</v>
      </c>
    </row>
    <row r="169" spans="1:25" s="11" customFormat="1" ht="101.25" hidden="1" customHeight="1" outlineLevel="1" x14ac:dyDescent="0.25">
      <c r="A169" s="263"/>
      <c r="B169" s="270"/>
      <c r="C169" s="263"/>
      <c r="D169" s="263" t="s">
        <v>213</v>
      </c>
      <c r="E169" s="263" t="s">
        <v>214</v>
      </c>
      <c r="F169" s="264" t="s">
        <v>457</v>
      </c>
      <c r="G169" s="265">
        <v>44926</v>
      </c>
      <c r="H169" s="169" t="s">
        <v>216</v>
      </c>
      <c r="I169" s="171" t="s">
        <v>42</v>
      </c>
      <c r="J169" s="169" t="s">
        <v>43</v>
      </c>
      <c r="K169" s="169" t="s">
        <v>43</v>
      </c>
      <c r="L169" s="169" t="s">
        <v>43</v>
      </c>
      <c r="M169" s="169" t="s">
        <v>43</v>
      </c>
      <c r="N169" s="171" t="s">
        <v>43</v>
      </c>
      <c r="O169" s="86">
        <v>0</v>
      </c>
      <c r="P169" s="63">
        <v>0</v>
      </c>
      <c r="Q169" s="171" t="s">
        <v>43</v>
      </c>
      <c r="R169" s="171" t="s">
        <v>43</v>
      </c>
      <c r="S169" s="95">
        <v>0</v>
      </c>
      <c r="T169" s="79">
        <f t="shared" si="12"/>
        <v>0</v>
      </c>
      <c r="U169" s="79">
        <f>+S169</f>
        <v>0</v>
      </c>
      <c r="V169" s="91" t="s">
        <v>100</v>
      </c>
      <c r="W169" s="169" t="s">
        <v>46</v>
      </c>
      <c r="X169" s="169" t="s">
        <v>215</v>
      </c>
    </row>
    <row r="170" spans="1:25" s="90" customFormat="1" ht="183.75" hidden="1" customHeight="1" outlineLevel="1" x14ac:dyDescent="0.25">
      <c r="A170" s="263"/>
      <c r="B170" s="270"/>
      <c r="C170" s="263"/>
      <c r="D170" s="263"/>
      <c r="E170" s="263"/>
      <c r="F170" s="264"/>
      <c r="G170" s="265"/>
      <c r="H170" s="169" t="s">
        <v>458</v>
      </c>
      <c r="I170" s="171" t="s">
        <v>42</v>
      </c>
      <c r="J170" s="169" t="s">
        <v>43</v>
      </c>
      <c r="K170" s="169" t="s">
        <v>43</v>
      </c>
      <c r="L170" s="169" t="s">
        <v>43</v>
      </c>
      <c r="M170" s="169" t="s">
        <v>43</v>
      </c>
      <c r="N170" s="171" t="s">
        <v>43</v>
      </c>
      <c r="O170" s="86">
        <v>0</v>
      </c>
      <c r="P170" s="63">
        <v>0</v>
      </c>
      <c r="Q170" s="171" t="s">
        <v>43</v>
      </c>
      <c r="R170" s="171" t="s">
        <v>43</v>
      </c>
      <c r="S170" s="95">
        <v>0</v>
      </c>
      <c r="T170" s="79">
        <f>+O170</f>
        <v>0</v>
      </c>
      <c r="U170" s="79">
        <f>+S170</f>
        <v>0</v>
      </c>
      <c r="V170" s="91" t="s">
        <v>100</v>
      </c>
      <c r="W170" s="169" t="s">
        <v>46</v>
      </c>
      <c r="X170" s="169" t="s">
        <v>215</v>
      </c>
      <c r="Y170" s="11"/>
    </row>
    <row r="171" spans="1:25" s="11" customFormat="1" ht="101.25" hidden="1" outlineLevel="1" x14ac:dyDescent="0.25">
      <c r="A171" s="263"/>
      <c r="B171" s="270"/>
      <c r="C171" s="263"/>
      <c r="D171" s="263"/>
      <c r="E171" s="263"/>
      <c r="F171" s="264"/>
      <c r="G171" s="265"/>
      <c r="H171" s="169" t="s">
        <v>217</v>
      </c>
      <c r="I171" s="171" t="s">
        <v>42</v>
      </c>
      <c r="J171" s="169" t="s">
        <v>43</v>
      </c>
      <c r="K171" s="169" t="s">
        <v>43</v>
      </c>
      <c r="L171" s="169" t="s">
        <v>43</v>
      </c>
      <c r="M171" s="169" t="s">
        <v>159</v>
      </c>
      <c r="N171" s="67" t="s">
        <v>160</v>
      </c>
      <c r="O171" s="63">
        <v>0</v>
      </c>
      <c r="P171" s="63">
        <v>0</v>
      </c>
      <c r="Q171" s="171" t="s">
        <v>43</v>
      </c>
      <c r="R171" s="171" t="s">
        <v>43</v>
      </c>
      <c r="S171" s="95">
        <v>0</v>
      </c>
      <c r="T171" s="79">
        <f t="shared" si="12"/>
        <v>0</v>
      </c>
      <c r="U171" s="79">
        <f t="shared" ref="U171:U178" si="14">+S171</f>
        <v>0</v>
      </c>
      <c r="V171" s="91" t="s">
        <v>100</v>
      </c>
      <c r="W171" s="169" t="s">
        <v>46</v>
      </c>
      <c r="X171" s="169" t="s">
        <v>215</v>
      </c>
    </row>
    <row r="172" spans="1:25" s="11" customFormat="1" ht="101.25" hidden="1" outlineLevel="1" x14ac:dyDescent="0.25">
      <c r="A172" s="263"/>
      <c r="B172" s="270"/>
      <c r="C172" s="263"/>
      <c r="D172" s="263"/>
      <c r="E172" s="263"/>
      <c r="F172" s="264"/>
      <c r="G172" s="265"/>
      <c r="H172" s="169" t="s">
        <v>218</v>
      </c>
      <c r="I172" s="171" t="s">
        <v>42</v>
      </c>
      <c r="J172" s="169" t="s">
        <v>43</v>
      </c>
      <c r="K172" s="169" t="s">
        <v>43</v>
      </c>
      <c r="L172" s="169" t="s">
        <v>43</v>
      </c>
      <c r="M172" s="169" t="s">
        <v>43</v>
      </c>
      <c r="N172" s="171" t="s">
        <v>43</v>
      </c>
      <c r="O172" s="86">
        <v>0</v>
      </c>
      <c r="P172" s="63">
        <v>0</v>
      </c>
      <c r="Q172" s="171" t="s">
        <v>43</v>
      </c>
      <c r="R172" s="171" t="s">
        <v>43</v>
      </c>
      <c r="S172" s="95">
        <v>0</v>
      </c>
      <c r="T172" s="79">
        <f t="shared" si="12"/>
        <v>0</v>
      </c>
      <c r="U172" s="79">
        <f t="shared" si="14"/>
        <v>0</v>
      </c>
      <c r="V172" s="91" t="s">
        <v>100</v>
      </c>
      <c r="W172" s="169" t="s">
        <v>46</v>
      </c>
      <c r="X172" s="169" t="s">
        <v>215</v>
      </c>
    </row>
    <row r="173" spans="1:25" s="11" customFormat="1" ht="101.25" hidden="1" outlineLevel="1" x14ac:dyDescent="0.25">
      <c r="A173" s="263"/>
      <c r="B173" s="270"/>
      <c r="C173" s="263"/>
      <c r="D173" s="263"/>
      <c r="E173" s="263"/>
      <c r="F173" s="264"/>
      <c r="G173" s="265"/>
      <c r="H173" s="169" t="s">
        <v>219</v>
      </c>
      <c r="I173" s="171" t="s">
        <v>42</v>
      </c>
      <c r="J173" s="169" t="s">
        <v>43</v>
      </c>
      <c r="K173" s="169" t="s">
        <v>43</v>
      </c>
      <c r="L173" s="169" t="s">
        <v>43</v>
      </c>
      <c r="M173" s="169" t="s">
        <v>43</v>
      </c>
      <c r="N173" s="171" t="s">
        <v>43</v>
      </c>
      <c r="O173" s="86">
        <v>0</v>
      </c>
      <c r="P173" s="63">
        <v>0</v>
      </c>
      <c r="Q173" s="171" t="s">
        <v>43</v>
      </c>
      <c r="R173" s="171" t="s">
        <v>43</v>
      </c>
      <c r="S173" s="95">
        <v>0</v>
      </c>
      <c r="T173" s="79">
        <f t="shared" si="12"/>
        <v>0</v>
      </c>
      <c r="U173" s="79">
        <f t="shared" si="14"/>
        <v>0</v>
      </c>
      <c r="V173" s="91" t="s">
        <v>100</v>
      </c>
      <c r="W173" s="169" t="s">
        <v>46</v>
      </c>
      <c r="X173" s="169" t="s">
        <v>215</v>
      </c>
    </row>
    <row r="174" spans="1:25" s="11" customFormat="1" ht="287.25" hidden="1" customHeight="1" outlineLevel="1" x14ac:dyDescent="0.25">
      <c r="A174" s="263"/>
      <c r="B174" s="270"/>
      <c r="C174" s="263"/>
      <c r="D174" s="263"/>
      <c r="E174" s="263"/>
      <c r="F174" s="264"/>
      <c r="G174" s="265"/>
      <c r="H174" s="169" t="s">
        <v>220</v>
      </c>
      <c r="I174" s="171" t="s">
        <v>42</v>
      </c>
      <c r="J174" s="169" t="s">
        <v>43</v>
      </c>
      <c r="K174" s="169" t="s">
        <v>43</v>
      </c>
      <c r="L174" s="169" t="s">
        <v>43</v>
      </c>
      <c r="M174" s="169" t="s">
        <v>43</v>
      </c>
      <c r="N174" s="171" t="s">
        <v>43</v>
      </c>
      <c r="O174" s="86">
        <v>0</v>
      </c>
      <c r="P174" s="63">
        <v>0</v>
      </c>
      <c r="Q174" s="171" t="s">
        <v>43</v>
      </c>
      <c r="R174" s="171" t="s">
        <v>43</v>
      </c>
      <c r="S174" s="95">
        <v>0</v>
      </c>
      <c r="T174" s="79">
        <f t="shared" si="12"/>
        <v>0</v>
      </c>
      <c r="U174" s="79">
        <f t="shared" si="14"/>
        <v>0</v>
      </c>
      <c r="V174" s="91" t="s">
        <v>100</v>
      </c>
      <c r="W174" s="169" t="s">
        <v>46</v>
      </c>
      <c r="X174" s="169" t="s">
        <v>215</v>
      </c>
    </row>
    <row r="175" spans="1:25" s="11" customFormat="1" ht="114.75" hidden="1" customHeight="1" outlineLevel="1" x14ac:dyDescent="0.25">
      <c r="A175" s="263"/>
      <c r="B175" s="270"/>
      <c r="C175" s="263"/>
      <c r="D175" s="263"/>
      <c r="E175" s="263"/>
      <c r="F175" s="264"/>
      <c r="G175" s="265"/>
      <c r="H175" s="169" t="s">
        <v>221</v>
      </c>
      <c r="I175" s="171" t="s">
        <v>42</v>
      </c>
      <c r="J175" s="169" t="s">
        <v>43</v>
      </c>
      <c r="K175" s="169" t="s">
        <v>43</v>
      </c>
      <c r="L175" s="169" t="s">
        <v>43</v>
      </c>
      <c r="M175" s="169" t="s">
        <v>159</v>
      </c>
      <c r="N175" s="171" t="s">
        <v>160</v>
      </c>
      <c r="O175" s="86">
        <v>35</v>
      </c>
      <c r="P175" s="63">
        <v>0</v>
      </c>
      <c r="Q175" s="171" t="s">
        <v>43</v>
      </c>
      <c r="R175" s="171" t="s">
        <v>43</v>
      </c>
      <c r="S175" s="95">
        <v>0</v>
      </c>
      <c r="T175" s="79">
        <f t="shared" si="12"/>
        <v>35</v>
      </c>
      <c r="U175" s="79">
        <f t="shared" si="14"/>
        <v>0</v>
      </c>
      <c r="V175" s="91" t="s">
        <v>100</v>
      </c>
      <c r="W175" s="169" t="s">
        <v>46</v>
      </c>
      <c r="X175" s="169" t="s">
        <v>215</v>
      </c>
    </row>
    <row r="176" spans="1:25" s="11" customFormat="1" ht="101.25" hidden="1" outlineLevel="1" x14ac:dyDescent="0.25">
      <c r="A176" s="263"/>
      <c r="B176" s="270"/>
      <c r="C176" s="263"/>
      <c r="D176" s="263"/>
      <c r="E176" s="263"/>
      <c r="F176" s="264"/>
      <c r="G176" s="265"/>
      <c r="H176" s="169" t="s">
        <v>459</v>
      </c>
      <c r="I176" s="171" t="s">
        <v>42</v>
      </c>
      <c r="J176" s="169" t="s">
        <v>43</v>
      </c>
      <c r="K176" s="169" t="s">
        <v>43</v>
      </c>
      <c r="L176" s="169" t="s">
        <v>43</v>
      </c>
      <c r="M176" s="169" t="s">
        <v>43</v>
      </c>
      <c r="N176" s="171" t="s">
        <v>43</v>
      </c>
      <c r="O176" s="86">
        <v>0</v>
      </c>
      <c r="P176" s="63">
        <v>0</v>
      </c>
      <c r="Q176" s="171" t="s">
        <v>43</v>
      </c>
      <c r="R176" s="171" t="s">
        <v>43</v>
      </c>
      <c r="S176" s="95">
        <v>0</v>
      </c>
      <c r="T176" s="79">
        <f t="shared" si="12"/>
        <v>0</v>
      </c>
      <c r="U176" s="79">
        <f t="shared" si="14"/>
        <v>0</v>
      </c>
      <c r="V176" s="91" t="s">
        <v>100</v>
      </c>
      <c r="W176" s="169" t="s">
        <v>46</v>
      </c>
      <c r="X176" s="169" t="s">
        <v>215</v>
      </c>
    </row>
    <row r="177" spans="1:24" s="11" customFormat="1" ht="146.25" hidden="1" customHeight="1" outlineLevel="1" x14ac:dyDescent="0.25">
      <c r="A177" s="263"/>
      <c r="B177" s="270"/>
      <c r="C177" s="263"/>
      <c r="D177" s="263"/>
      <c r="E177" s="263"/>
      <c r="F177" s="264"/>
      <c r="G177" s="265"/>
      <c r="H177" s="169" t="s">
        <v>460</v>
      </c>
      <c r="I177" s="171" t="s">
        <v>42</v>
      </c>
      <c r="J177" s="169" t="s">
        <v>43</v>
      </c>
      <c r="K177" s="169" t="s">
        <v>43</v>
      </c>
      <c r="L177" s="169" t="s">
        <v>43</v>
      </c>
      <c r="M177" s="169" t="s">
        <v>43</v>
      </c>
      <c r="N177" s="171" t="s">
        <v>43</v>
      </c>
      <c r="O177" s="86">
        <v>0</v>
      </c>
      <c r="P177" s="63">
        <v>0</v>
      </c>
      <c r="Q177" s="171" t="s">
        <v>43</v>
      </c>
      <c r="R177" s="171" t="s">
        <v>43</v>
      </c>
      <c r="S177" s="95">
        <v>0</v>
      </c>
      <c r="T177" s="79">
        <f t="shared" si="12"/>
        <v>0</v>
      </c>
      <c r="U177" s="79">
        <f t="shared" si="14"/>
        <v>0</v>
      </c>
      <c r="V177" s="91" t="s">
        <v>100</v>
      </c>
      <c r="W177" s="169" t="s">
        <v>46</v>
      </c>
      <c r="X177" s="169" t="s">
        <v>215</v>
      </c>
    </row>
    <row r="178" spans="1:24" s="11" customFormat="1" ht="146.25" hidden="1" customHeight="1" outlineLevel="1" x14ac:dyDescent="0.25">
      <c r="A178" s="263"/>
      <c r="B178" s="270"/>
      <c r="C178" s="263"/>
      <c r="D178" s="263"/>
      <c r="E178" s="263"/>
      <c r="F178" s="264"/>
      <c r="G178" s="265"/>
      <c r="H178" s="169" t="s">
        <v>461</v>
      </c>
      <c r="I178" s="171" t="s">
        <v>42</v>
      </c>
      <c r="J178" s="169" t="s">
        <v>43</v>
      </c>
      <c r="K178" s="169" t="s">
        <v>43</v>
      </c>
      <c r="L178" s="169" t="s">
        <v>43</v>
      </c>
      <c r="M178" s="169" t="s">
        <v>43</v>
      </c>
      <c r="N178" s="171" t="s">
        <v>43</v>
      </c>
      <c r="O178" s="86">
        <v>0</v>
      </c>
      <c r="P178" s="63">
        <v>0</v>
      </c>
      <c r="Q178" s="171" t="s">
        <v>43</v>
      </c>
      <c r="R178" s="171" t="s">
        <v>43</v>
      </c>
      <c r="S178" s="95">
        <v>0</v>
      </c>
      <c r="T178" s="79">
        <f t="shared" si="12"/>
        <v>0</v>
      </c>
      <c r="U178" s="79">
        <f t="shared" si="14"/>
        <v>0</v>
      </c>
      <c r="V178" s="91" t="s">
        <v>100</v>
      </c>
      <c r="W178" s="169" t="s">
        <v>46</v>
      </c>
      <c r="X178" s="169" t="s">
        <v>215</v>
      </c>
    </row>
    <row r="179" spans="1:24" s="11" customFormat="1" ht="103.5" hidden="1" customHeight="1" outlineLevel="1" x14ac:dyDescent="0.25">
      <c r="A179" s="263"/>
      <c r="B179" s="270"/>
      <c r="C179" s="263"/>
      <c r="D179" s="265" t="s">
        <v>462</v>
      </c>
      <c r="E179" s="266" t="s">
        <v>463</v>
      </c>
      <c r="F179" s="264" t="s">
        <v>464</v>
      </c>
      <c r="G179" s="267">
        <v>44926</v>
      </c>
      <c r="H179" s="169" t="s">
        <v>465</v>
      </c>
      <c r="I179" s="171" t="s">
        <v>42</v>
      </c>
      <c r="J179" s="169" t="s">
        <v>43</v>
      </c>
      <c r="K179" s="169" t="s">
        <v>43</v>
      </c>
      <c r="L179" s="169" t="s">
        <v>43</v>
      </c>
      <c r="M179" s="169" t="s">
        <v>43</v>
      </c>
      <c r="N179" s="171" t="s">
        <v>43</v>
      </c>
      <c r="O179" s="86">
        <v>273901</v>
      </c>
      <c r="P179" s="63">
        <v>0</v>
      </c>
      <c r="Q179" s="171" t="s">
        <v>43</v>
      </c>
      <c r="R179" s="171" t="s">
        <v>43</v>
      </c>
      <c r="S179" s="95">
        <v>0</v>
      </c>
      <c r="T179" s="79">
        <v>0</v>
      </c>
      <c r="U179" s="79">
        <f>+S179</f>
        <v>0</v>
      </c>
      <c r="V179" s="91" t="s">
        <v>100</v>
      </c>
      <c r="W179" s="169" t="s">
        <v>46</v>
      </c>
      <c r="X179" s="169" t="s">
        <v>723</v>
      </c>
    </row>
    <row r="180" spans="1:24" s="11" customFormat="1" ht="103.5" hidden="1" customHeight="1" outlineLevel="1" x14ac:dyDescent="0.25">
      <c r="A180" s="263"/>
      <c r="B180" s="270"/>
      <c r="C180" s="263"/>
      <c r="D180" s="263"/>
      <c r="E180" s="263"/>
      <c r="F180" s="264"/>
      <c r="G180" s="268"/>
      <c r="H180" s="169" t="s">
        <v>467</v>
      </c>
      <c r="I180" s="171" t="s">
        <v>42</v>
      </c>
      <c r="J180" s="169" t="s">
        <v>43</v>
      </c>
      <c r="K180" s="169" t="s">
        <v>43</v>
      </c>
      <c r="L180" s="169" t="s">
        <v>43</v>
      </c>
      <c r="M180" s="169" t="s">
        <v>43</v>
      </c>
      <c r="N180" s="171" t="s">
        <v>43</v>
      </c>
      <c r="O180" s="86">
        <v>0</v>
      </c>
      <c r="P180" s="63">
        <v>0</v>
      </c>
      <c r="Q180" s="171" t="s">
        <v>43</v>
      </c>
      <c r="R180" s="171" t="s">
        <v>43</v>
      </c>
      <c r="S180" s="95">
        <v>0</v>
      </c>
      <c r="T180" s="79">
        <v>0</v>
      </c>
      <c r="U180" s="79">
        <f>+S180</f>
        <v>0</v>
      </c>
      <c r="V180" s="91" t="s">
        <v>100</v>
      </c>
      <c r="W180" s="169" t="s">
        <v>46</v>
      </c>
      <c r="X180" s="169" t="s">
        <v>723</v>
      </c>
    </row>
    <row r="181" spans="1:24" s="11" customFormat="1" ht="103.5" hidden="1" customHeight="1" outlineLevel="1" x14ac:dyDescent="0.25">
      <c r="A181" s="263"/>
      <c r="B181" s="270"/>
      <c r="C181" s="263"/>
      <c r="D181" s="263"/>
      <c r="E181" s="263"/>
      <c r="F181" s="264"/>
      <c r="G181" s="268"/>
      <c r="H181" s="169" t="s">
        <v>468</v>
      </c>
      <c r="I181" s="171" t="s">
        <v>42</v>
      </c>
      <c r="J181" s="169" t="s">
        <v>43</v>
      </c>
      <c r="K181" s="169" t="s">
        <v>43</v>
      </c>
      <c r="L181" s="169" t="s">
        <v>43</v>
      </c>
      <c r="M181" s="169" t="s">
        <v>43</v>
      </c>
      <c r="N181" s="171" t="s">
        <v>43</v>
      </c>
      <c r="O181" s="86">
        <v>0</v>
      </c>
      <c r="P181" s="63">
        <v>0</v>
      </c>
      <c r="Q181" s="171" t="s">
        <v>43</v>
      </c>
      <c r="R181" s="171" t="s">
        <v>43</v>
      </c>
      <c r="S181" s="95">
        <v>0</v>
      </c>
      <c r="T181" s="79">
        <v>0</v>
      </c>
      <c r="U181" s="79">
        <f>+S181</f>
        <v>0</v>
      </c>
      <c r="V181" s="91" t="s">
        <v>100</v>
      </c>
      <c r="W181" s="169" t="s">
        <v>46</v>
      </c>
      <c r="X181" s="169" t="s">
        <v>723</v>
      </c>
    </row>
    <row r="182" spans="1:24" s="11" customFormat="1" ht="101.25" hidden="1" collapsed="1" x14ac:dyDescent="0.25">
      <c r="A182" s="263"/>
      <c r="B182" s="270"/>
      <c r="C182" s="263"/>
      <c r="D182" s="265" t="s">
        <v>222</v>
      </c>
      <c r="E182" s="265" t="s">
        <v>223</v>
      </c>
      <c r="F182" s="264" t="s">
        <v>469</v>
      </c>
      <c r="G182" s="267">
        <v>44926</v>
      </c>
      <c r="H182" s="169" t="s">
        <v>224</v>
      </c>
      <c r="I182" s="171" t="s">
        <v>42</v>
      </c>
      <c r="J182" s="169" t="s">
        <v>43</v>
      </c>
      <c r="K182" s="169" t="s">
        <v>43</v>
      </c>
      <c r="L182" s="169" t="s">
        <v>43</v>
      </c>
      <c r="M182" s="169" t="s">
        <v>43</v>
      </c>
      <c r="N182" s="171" t="s">
        <v>43</v>
      </c>
      <c r="O182" s="86" t="s">
        <v>470</v>
      </c>
      <c r="P182" s="63">
        <v>0</v>
      </c>
      <c r="Q182" s="171" t="s">
        <v>43</v>
      </c>
      <c r="R182" s="171" t="s">
        <v>43</v>
      </c>
      <c r="S182" s="95">
        <v>0</v>
      </c>
      <c r="T182" s="79" t="str">
        <f t="shared" ref="T182:T189" si="15">+O182</f>
        <v>En definición de recursos</v>
      </c>
      <c r="U182" s="79">
        <f t="shared" ref="U182:U189" si="16">+S182</f>
        <v>0</v>
      </c>
      <c r="V182" s="91" t="s">
        <v>100</v>
      </c>
      <c r="W182" s="169" t="s">
        <v>46</v>
      </c>
      <c r="X182" s="169" t="s">
        <v>225</v>
      </c>
    </row>
    <row r="183" spans="1:24" s="11" customFormat="1" ht="101.25" hidden="1" x14ac:dyDescent="0.25">
      <c r="A183" s="263"/>
      <c r="B183" s="270"/>
      <c r="C183" s="263"/>
      <c r="D183" s="263"/>
      <c r="E183" s="263"/>
      <c r="F183" s="264"/>
      <c r="G183" s="268"/>
      <c r="H183" s="169" t="s">
        <v>471</v>
      </c>
      <c r="I183" s="171" t="s">
        <v>42</v>
      </c>
      <c r="J183" s="169" t="s">
        <v>43</v>
      </c>
      <c r="K183" s="169" t="s">
        <v>43</v>
      </c>
      <c r="L183" s="169" t="s">
        <v>43</v>
      </c>
      <c r="M183" s="169" t="s">
        <v>43</v>
      </c>
      <c r="N183" s="171" t="s">
        <v>43</v>
      </c>
      <c r="O183" s="86">
        <v>0</v>
      </c>
      <c r="P183" s="63">
        <v>0</v>
      </c>
      <c r="Q183" s="171" t="s">
        <v>43</v>
      </c>
      <c r="R183" s="171" t="s">
        <v>43</v>
      </c>
      <c r="S183" s="95">
        <v>0</v>
      </c>
      <c r="T183" s="79">
        <f t="shared" si="15"/>
        <v>0</v>
      </c>
      <c r="U183" s="79">
        <f t="shared" si="16"/>
        <v>0</v>
      </c>
      <c r="V183" s="91" t="s">
        <v>100</v>
      </c>
      <c r="W183" s="169" t="s">
        <v>46</v>
      </c>
      <c r="X183" s="169" t="s">
        <v>225</v>
      </c>
    </row>
    <row r="184" spans="1:24" s="11" customFormat="1" ht="101.25" hidden="1" x14ac:dyDescent="0.25">
      <c r="A184" s="263"/>
      <c r="B184" s="270"/>
      <c r="C184" s="263"/>
      <c r="D184" s="263"/>
      <c r="E184" s="263"/>
      <c r="F184" s="264"/>
      <c r="G184" s="268"/>
      <c r="H184" s="169" t="s">
        <v>472</v>
      </c>
      <c r="I184" s="171" t="s">
        <v>42</v>
      </c>
      <c r="J184" s="169" t="s">
        <v>43</v>
      </c>
      <c r="K184" s="169" t="s">
        <v>43</v>
      </c>
      <c r="L184" s="169" t="s">
        <v>43</v>
      </c>
      <c r="M184" s="169" t="s">
        <v>43</v>
      </c>
      <c r="N184" s="171" t="s">
        <v>43</v>
      </c>
      <c r="O184" s="86">
        <v>0</v>
      </c>
      <c r="P184" s="63">
        <v>0</v>
      </c>
      <c r="Q184" s="171" t="s">
        <v>43</v>
      </c>
      <c r="R184" s="171" t="s">
        <v>43</v>
      </c>
      <c r="S184" s="95">
        <v>0</v>
      </c>
      <c r="T184" s="79">
        <f t="shared" si="15"/>
        <v>0</v>
      </c>
      <c r="U184" s="79">
        <f t="shared" si="16"/>
        <v>0</v>
      </c>
      <c r="V184" s="91" t="s">
        <v>100</v>
      </c>
      <c r="W184" s="169" t="s">
        <v>46</v>
      </c>
      <c r="X184" s="169" t="s">
        <v>225</v>
      </c>
    </row>
    <row r="185" spans="1:24" s="11" customFormat="1" ht="101.25" hidden="1" x14ac:dyDescent="0.25">
      <c r="A185" s="263"/>
      <c r="B185" s="270"/>
      <c r="C185" s="263"/>
      <c r="D185" s="263" t="s">
        <v>226</v>
      </c>
      <c r="E185" s="263" t="s">
        <v>227</v>
      </c>
      <c r="F185" s="264" t="s">
        <v>473</v>
      </c>
      <c r="G185" s="265">
        <v>44561</v>
      </c>
      <c r="H185" s="169" t="s">
        <v>228</v>
      </c>
      <c r="I185" s="171" t="s">
        <v>42</v>
      </c>
      <c r="J185" s="171" t="s">
        <v>42</v>
      </c>
      <c r="K185" s="169" t="s">
        <v>43</v>
      </c>
      <c r="L185" s="169" t="s">
        <v>43</v>
      </c>
      <c r="M185" s="169" t="s">
        <v>159</v>
      </c>
      <c r="N185" s="171" t="s">
        <v>160</v>
      </c>
      <c r="O185" s="63">
        <v>0</v>
      </c>
      <c r="P185" s="63">
        <v>0</v>
      </c>
      <c r="Q185" s="171" t="s">
        <v>43</v>
      </c>
      <c r="R185" s="171" t="s">
        <v>43</v>
      </c>
      <c r="S185" s="95">
        <v>0</v>
      </c>
      <c r="T185" s="79">
        <f>+O185</f>
        <v>0</v>
      </c>
      <c r="U185" s="79">
        <f>+S185</f>
        <v>0</v>
      </c>
      <c r="V185" s="91" t="s">
        <v>100</v>
      </c>
      <c r="W185" s="169" t="s">
        <v>46</v>
      </c>
      <c r="X185" s="169" t="s">
        <v>229</v>
      </c>
    </row>
    <row r="186" spans="1:24" s="11" customFormat="1" ht="101.25" hidden="1" x14ac:dyDescent="0.25">
      <c r="A186" s="263"/>
      <c r="B186" s="270"/>
      <c r="C186" s="263"/>
      <c r="D186" s="263"/>
      <c r="E186" s="263"/>
      <c r="F186" s="264"/>
      <c r="G186" s="263"/>
      <c r="H186" s="169" t="s">
        <v>230</v>
      </c>
      <c r="I186" s="171" t="s">
        <v>42</v>
      </c>
      <c r="J186" s="169" t="s">
        <v>43</v>
      </c>
      <c r="K186" s="169" t="s">
        <v>43</v>
      </c>
      <c r="L186" s="169" t="s">
        <v>43</v>
      </c>
      <c r="M186" s="169" t="s">
        <v>43</v>
      </c>
      <c r="N186" s="171" t="s">
        <v>43</v>
      </c>
      <c r="O186" s="86">
        <v>0</v>
      </c>
      <c r="P186" s="63">
        <v>0</v>
      </c>
      <c r="Q186" s="171" t="s">
        <v>43</v>
      </c>
      <c r="R186" s="171" t="s">
        <v>43</v>
      </c>
      <c r="S186" s="95">
        <v>0</v>
      </c>
      <c r="T186" s="79">
        <f t="shared" si="15"/>
        <v>0</v>
      </c>
      <c r="U186" s="79">
        <f t="shared" si="16"/>
        <v>0</v>
      </c>
      <c r="V186" s="91" t="s">
        <v>100</v>
      </c>
      <c r="W186" s="169" t="s">
        <v>46</v>
      </c>
      <c r="X186" s="169" t="s">
        <v>229</v>
      </c>
    </row>
    <row r="187" spans="1:24" s="11" customFormat="1" ht="101.25" hidden="1" x14ac:dyDescent="0.25">
      <c r="A187" s="263"/>
      <c r="B187" s="270"/>
      <c r="C187" s="263"/>
      <c r="D187" s="263"/>
      <c r="E187" s="263"/>
      <c r="F187" s="264"/>
      <c r="G187" s="263"/>
      <c r="H187" s="169" t="s">
        <v>231</v>
      </c>
      <c r="I187" s="171" t="s">
        <v>42</v>
      </c>
      <c r="J187" s="169" t="s">
        <v>43</v>
      </c>
      <c r="K187" s="169" t="s">
        <v>43</v>
      </c>
      <c r="L187" s="169" t="s">
        <v>43</v>
      </c>
      <c r="M187" s="169" t="s">
        <v>43</v>
      </c>
      <c r="N187" s="171" t="s">
        <v>43</v>
      </c>
      <c r="O187" s="86">
        <v>0</v>
      </c>
      <c r="P187" s="63">
        <v>0</v>
      </c>
      <c r="Q187" s="171" t="s">
        <v>43</v>
      </c>
      <c r="R187" s="171" t="s">
        <v>43</v>
      </c>
      <c r="S187" s="95">
        <v>0</v>
      </c>
      <c r="T187" s="79">
        <f t="shared" si="15"/>
        <v>0</v>
      </c>
      <c r="U187" s="79">
        <f t="shared" si="16"/>
        <v>0</v>
      </c>
      <c r="V187" s="91" t="s">
        <v>100</v>
      </c>
      <c r="W187" s="169" t="s">
        <v>46</v>
      </c>
      <c r="X187" s="169" t="s">
        <v>229</v>
      </c>
    </row>
    <row r="188" spans="1:24" s="11" customFormat="1" ht="101.25" hidden="1" x14ac:dyDescent="0.25">
      <c r="A188" s="263"/>
      <c r="B188" s="270"/>
      <c r="C188" s="263"/>
      <c r="D188" s="263"/>
      <c r="E188" s="263"/>
      <c r="F188" s="264"/>
      <c r="G188" s="263"/>
      <c r="H188" s="169" t="s">
        <v>232</v>
      </c>
      <c r="I188" s="171" t="s">
        <v>42</v>
      </c>
      <c r="J188" s="169" t="s">
        <v>43</v>
      </c>
      <c r="K188" s="169" t="s">
        <v>43</v>
      </c>
      <c r="L188" s="169" t="s">
        <v>43</v>
      </c>
      <c r="M188" s="169" t="s">
        <v>43</v>
      </c>
      <c r="N188" s="171" t="s">
        <v>43</v>
      </c>
      <c r="O188" s="86">
        <v>0</v>
      </c>
      <c r="P188" s="63">
        <v>0</v>
      </c>
      <c r="Q188" s="171" t="s">
        <v>43</v>
      </c>
      <c r="R188" s="171" t="s">
        <v>43</v>
      </c>
      <c r="S188" s="95">
        <v>0</v>
      </c>
      <c r="T188" s="79">
        <f t="shared" si="15"/>
        <v>0</v>
      </c>
      <c r="U188" s="79">
        <f t="shared" si="16"/>
        <v>0</v>
      </c>
      <c r="V188" s="91" t="s">
        <v>100</v>
      </c>
      <c r="W188" s="169" t="s">
        <v>46</v>
      </c>
      <c r="X188" s="169" t="s">
        <v>229</v>
      </c>
    </row>
    <row r="189" spans="1:24" s="11" customFormat="1" ht="101.25" hidden="1" x14ac:dyDescent="0.25">
      <c r="A189" s="263"/>
      <c r="B189" s="270"/>
      <c r="C189" s="263"/>
      <c r="D189" s="263"/>
      <c r="E189" s="263"/>
      <c r="F189" s="264"/>
      <c r="G189" s="263"/>
      <c r="H189" s="169" t="s">
        <v>180</v>
      </c>
      <c r="I189" s="171" t="s">
        <v>42</v>
      </c>
      <c r="J189" s="169" t="s">
        <v>43</v>
      </c>
      <c r="K189" s="169" t="s">
        <v>43</v>
      </c>
      <c r="L189" s="169" t="s">
        <v>43</v>
      </c>
      <c r="M189" s="169" t="s">
        <v>43</v>
      </c>
      <c r="N189" s="171" t="s">
        <v>43</v>
      </c>
      <c r="O189" s="86">
        <v>0</v>
      </c>
      <c r="P189" s="63">
        <v>0</v>
      </c>
      <c r="Q189" s="171" t="s">
        <v>43</v>
      </c>
      <c r="R189" s="171" t="s">
        <v>43</v>
      </c>
      <c r="S189" s="95">
        <v>0</v>
      </c>
      <c r="T189" s="79">
        <f t="shared" si="15"/>
        <v>0</v>
      </c>
      <c r="U189" s="79">
        <f t="shared" si="16"/>
        <v>0</v>
      </c>
      <c r="V189" s="91" t="s">
        <v>100</v>
      </c>
      <c r="W189" s="169" t="s">
        <v>46</v>
      </c>
      <c r="X189" s="169" t="s">
        <v>229</v>
      </c>
    </row>
    <row r="190" spans="1:24" s="10" customFormat="1" ht="21" thickBot="1" x14ac:dyDescent="0.3">
      <c r="A190" s="11"/>
      <c r="C190" s="44"/>
      <c r="D190" s="45"/>
      <c r="E190" s="45"/>
      <c r="F190" s="44"/>
      <c r="G190" s="18"/>
      <c r="H190" s="45"/>
      <c r="I190" s="18"/>
      <c r="J190" s="18"/>
      <c r="K190" s="18"/>
      <c r="L190" s="18"/>
      <c r="M190" s="45"/>
      <c r="N190" s="18"/>
      <c r="O190" s="46"/>
      <c r="P190" s="46"/>
      <c r="Q190" s="18"/>
      <c r="R190" s="18"/>
      <c r="S190" s="47"/>
      <c r="T190" s="18"/>
      <c r="U190" s="18"/>
      <c r="V190" s="48"/>
      <c r="W190" s="18"/>
      <c r="X190" s="18"/>
    </row>
    <row r="191" spans="1:24" x14ac:dyDescent="0.25">
      <c r="O191" s="20"/>
      <c r="P191" s="20"/>
    </row>
    <row r="192" spans="1:24" x14ac:dyDescent="0.25">
      <c r="O192" s="20"/>
      <c r="P192" s="21"/>
    </row>
    <row r="193" spans="15:16" x14ac:dyDescent="0.25">
      <c r="O193" s="20"/>
      <c r="P193" s="20"/>
    </row>
  </sheetData>
  <autoFilter ref="A6:Y189" xr:uid="{C9B6FBAD-21EE-4019-AE9E-5BC6CF3FB5FE}">
    <filterColumn colId="12" showButton="0"/>
    <filterColumn colId="13" showButton="0"/>
    <filterColumn colId="16" showButton="0"/>
    <filterColumn colId="17" showButton="0"/>
    <filterColumn colId="19" showButton="0"/>
    <filterColumn colId="23">
      <filters>
        <filter val="Dirección de Capacidades y Apropiación del Conocimiento"/>
        <filter val="Dirección de Desarrollo Tecnológico e Innovación"/>
      </filters>
    </filterColumn>
  </autoFilter>
  <mergeCells count="163">
    <mergeCell ref="M6:O6"/>
    <mergeCell ref="Q6:S6"/>
    <mergeCell ref="T6:U6"/>
    <mergeCell ref="V6:V7"/>
    <mergeCell ref="W6:W7"/>
    <mergeCell ref="X6:X7"/>
    <mergeCell ref="G6:G7"/>
    <mergeCell ref="H6:H7"/>
    <mergeCell ref="A1:C3"/>
    <mergeCell ref="D1:V3"/>
    <mergeCell ref="W1:X1"/>
    <mergeCell ref="W2:X2"/>
    <mergeCell ref="W3:X3"/>
    <mergeCell ref="A5:C5"/>
    <mergeCell ref="D5:I5"/>
    <mergeCell ref="J5:L5"/>
    <mergeCell ref="M5:U5"/>
    <mergeCell ref="V5:W5"/>
    <mergeCell ref="J6:J7"/>
    <mergeCell ref="K6:K7"/>
    <mergeCell ref="L6:L7"/>
    <mergeCell ref="A6:A7"/>
    <mergeCell ref="B6:B7"/>
    <mergeCell ref="C6:C7"/>
    <mergeCell ref="D6:D7"/>
    <mergeCell ref="E6:E7"/>
    <mergeCell ref="F6:F7"/>
    <mergeCell ref="D8:D9"/>
    <mergeCell ref="E8:E9"/>
    <mergeCell ref="F8:F9"/>
    <mergeCell ref="I6:I7"/>
    <mergeCell ref="D35:D36"/>
    <mergeCell ref="E35:E36"/>
    <mergeCell ref="F35:F36"/>
    <mergeCell ref="G35:G36"/>
    <mergeCell ref="D22:D29"/>
    <mergeCell ref="E22:E29"/>
    <mergeCell ref="F22:F29"/>
    <mergeCell ref="G8:G9"/>
    <mergeCell ref="D10:D17"/>
    <mergeCell ref="E10:E17"/>
    <mergeCell ref="F10:F17"/>
    <mergeCell ref="G10:G17"/>
    <mergeCell ref="U35:U36"/>
    <mergeCell ref="A37:A52"/>
    <mergeCell ref="B37:B52"/>
    <mergeCell ref="C37:C52"/>
    <mergeCell ref="D37:D43"/>
    <mergeCell ref="E37:E43"/>
    <mergeCell ref="F37:F43"/>
    <mergeCell ref="G37:G43"/>
    <mergeCell ref="D44:D47"/>
    <mergeCell ref="E44:E47"/>
    <mergeCell ref="A8:A36"/>
    <mergeCell ref="B8:B36"/>
    <mergeCell ref="C8:C36"/>
    <mergeCell ref="D18:D21"/>
    <mergeCell ref="E18:E21"/>
    <mergeCell ref="F18:F21"/>
    <mergeCell ref="G18:G21"/>
    <mergeCell ref="G22:G29"/>
    <mergeCell ref="D30:D34"/>
    <mergeCell ref="E30:E34"/>
    <mergeCell ref="F30:F34"/>
    <mergeCell ref="G30:G34"/>
    <mergeCell ref="A53:A105"/>
    <mergeCell ref="B53:B105"/>
    <mergeCell ref="C53:C105"/>
    <mergeCell ref="D53:D85"/>
    <mergeCell ref="E53:E85"/>
    <mergeCell ref="F53:F85"/>
    <mergeCell ref="F44:F47"/>
    <mergeCell ref="G44:G47"/>
    <mergeCell ref="D48:D52"/>
    <mergeCell ref="E48:E52"/>
    <mergeCell ref="F48:F52"/>
    <mergeCell ref="G48:G52"/>
    <mergeCell ref="G53:G85"/>
    <mergeCell ref="D86:D96"/>
    <mergeCell ref="E86:E96"/>
    <mergeCell ref="F86:F96"/>
    <mergeCell ref="G86:G96"/>
    <mergeCell ref="D97:D105"/>
    <mergeCell ref="E97:E105"/>
    <mergeCell ref="F97:F105"/>
    <mergeCell ref="G97:G105"/>
    <mergeCell ref="F118:F119"/>
    <mergeCell ref="G118:G119"/>
    <mergeCell ref="D120:D121"/>
    <mergeCell ref="E120:E121"/>
    <mergeCell ref="F120:F121"/>
    <mergeCell ref="G120:G121"/>
    <mergeCell ref="G106:G110"/>
    <mergeCell ref="A111:A124"/>
    <mergeCell ref="B111:B124"/>
    <mergeCell ref="C111:C124"/>
    <mergeCell ref="D111:D117"/>
    <mergeCell ref="E111:E117"/>
    <mergeCell ref="F111:F117"/>
    <mergeCell ref="G111:G117"/>
    <mergeCell ref="D118:D119"/>
    <mergeCell ref="E118:E119"/>
    <mergeCell ref="A106:A110"/>
    <mergeCell ref="B106:B110"/>
    <mergeCell ref="C106:C110"/>
    <mergeCell ref="D106:D110"/>
    <mergeCell ref="E106:E110"/>
    <mergeCell ref="F106:F110"/>
    <mergeCell ref="D122:D124"/>
    <mergeCell ref="E122:E124"/>
    <mergeCell ref="F122:F124"/>
    <mergeCell ref="G122:G124"/>
    <mergeCell ref="A125:A189"/>
    <mergeCell ref="B125:B189"/>
    <mergeCell ref="C125:C189"/>
    <mergeCell ref="D125:D127"/>
    <mergeCell ref="E125:E127"/>
    <mergeCell ref="F125:F127"/>
    <mergeCell ref="D136:D138"/>
    <mergeCell ref="E136:E138"/>
    <mergeCell ref="F136:F138"/>
    <mergeCell ref="G136:G138"/>
    <mergeCell ref="D139:D146"/>
    <mergeCell ref="E139:E146"/>
    <mergeCell ref="F139:F146"/>
    <mergeCell ref="G139:G146"/>
    <mergeCell ref="G125:G127"/>
    <mergeCell ref="D128:D131"/>
    <mergeCell ref="E128:E131"/>
    <mergeCell ref="F128:F131"/>
    <mergeCell ref="G128:G131"/>
    <mergeCell ref="D132:D135"/>
    <mergeCell ref="E132:E135"/>
    <mergeCell ref="F132:F135"/>
    <mergeCell ref="G132:G135"/>
    <mergeCell ref="D163:D168"/>
    <mergeCell ref="E163:E168"/>
    <mergeCell ref="F163:F168"/>
    <mergeCell ref="G163:G168"/>
    <mergeCell ref="D169:D178"/>
    <mergeCell ref="E169:E178"/>
    <mergeCell ref="F169:F178"/>
    <mergeCell ref="G169:G178"/>
    <mergeCell ref="D147:D151"/>
    <mergeCell ref="E147:E151"/>
    <mergeCell ref="F147:F151"/>
    <mergeCell ref="G147:G151"/>
    <mergeCell ref="D152:D162"/>
    <mergeCell ref="E152:E162"/>
    <mergeCell ref="F152:F162"/>
    <mergeCell ref="G152:G162"/>
    <mergeCell ref="D185:D189"/>
    <mergeCell ref="E185:E189"/>
    <mergeCell ref="F185:F189"/>
    <mergeCell ref="G185:G189"/>
    <mergeCell ref="D179:D181"/>
    <mergeCell ref="E179:E181"/>
    <mergeCell ref="F179:F181"/>
    <mergeCell ref="G179:G181"/>
    <mergeCell ref="D182:D184"/>
    <mergeCell ref="E182:E184"/>
    <mergeCell ref="F182:F184"/>
    <mergeCell ref="G182:G184"/>
  </mergeCells>
  <conditionalFormatting sqref="H10:H17">
    <cfRule type="iconSet" priority="1">
      <iconSet iconSet="3Symbols">
        <cfvo type="percent" val="0"/>
        <cfvo type="percent" val="33"/>
        <cfvo type="percent" val="67"/>
      </iconSet>
    </cfRule>
    <cfRule type="colorScale" priority="2">
      <colorScale>
        <cfvo type="min"/>
        <cfvo type="percentile" val="50"/>
        <cfvo type="max"/>
        <color rgb="FF63BE7B"/>
        <color rgb="FFFFEB84"/>
        <color rgb="FFF8696B"/>
      </colorScale>
    </cfRule>
  </conditionalFormatting>
  <dataValidations count="13">
    <dataValidation allowBlank="1" showInputMessage="1" showErrorMessage="1" prompt="Registre la inversión de otras fuentes (pesos) para financiar la iniciativa." sqref="U7" xr:uid="{045BB66A-4434-4D1C-9950-1991678DB88C}"/>
    <dataValidation allowBlank="1" showInputMessage="1" showErrorMessage="1" prompt="Seleccione el área del Ministerio encargada de ejecutar el programa estratégico" sqref="X6:X7" xr:uid="{5E44E2BE-0989-4632-A716-BBE0D4FC4CD1}"/>
    <dataValidation allowBlank="1" showInputMessage="1" showErrorMessage="1" prompt="Espacio a validar por la OAPII. Suma los aportes por iniciativa estratégica al programa estratégica. Al finalizar la suma de lainversión de todos los programas estratégicos debe sumar el presupuesto de inversión de la entidad." sqref="T7" xr:uid="{32D8C5B1-92AD-48F2-8352-1C586C5D6CC7}"/>
    <dataValidation type="date" allowBlank="1" showInputMessage="1" showErrorMessage="1" sqref="G10:G14 G18 G152" xr:uid="{2C2EDCBE-F1B5-4FE5-B9A7-AD354580B2B7}">
      <formula1>44197</formula1>
      <formula2>44561</formula2>
    </dataValidation>
    <dataValidation allowBlank="1" showInputMessage="1" showErrorMessage="1" prompt="Inlcuye mpayor información de las otras fuentes financiación: por ejemplo: FFJC recursos provenientes del Convenio XXX de 2019." sqref="R7" xr:uid="{596288AF-3D18-4520-BFDC-A6C4C61872B6}"/>
    <dataValidation allowBlank="1" showInputMessage="1" showErrorMessage="1" prompt="Los recursos de inversión que financiarán el (los) programas estratégicos de las áreas deberan sumar los recursos disponibles de los proyectos de inversión a su cargo." sqref="O7:P7" xr:uid="{5CB4410A-7627-44B0-9EFD-9EB938494335}"/>
    <dataValidation allowBlank="1" showInputMessage="1" showErrorMessage="1" prompt="Registre la iniciativas/estrategias que permitiran lograr el objetivo del programa estratégico establecido; que a su vez deberá aportar al logro de los objetivos estratégicos /pilares de la MEGA." sqref="H6:H7" xr:uid="{FFB51EF9-491A-49DD-AF6B-C4A1A0B3D992}"/>
    <dataValidation allowBlank="1" showInputMessage="1" showErrorMessage="1" prompt="Se debe registrar a diciembre de 2022_x000a_" sqref="G6:G7" xr:uid="{E590A14E-9AE2-4220-8392-96D8954656F9}"/>
    <dataValidation allowBlank="1" showInputMessage="1" showErrorMessage="1" prompt="Registre el indicador programático que medira la gestión y resultados de su programa. Tome como insumo los formulados en 2020 o formule se es pertinente.Se deben honrar los indicadores PND. Revise hoja de Indicadores Estratégico-Programático. " sqref="F6:F7" xr:uid="{5FBA3C96-5F4A-4F45-8E35-A8529FCB28F4}"/>
    <dataValidation allowBlank="1" showInputMessage="1" showErrorMessage="1" prompt="Registre la descripción de su programa estratégico" sqref="E6:E7" xr:uid="{ABA0B5B7-BDB8-4AE8-89A1-4B43161B8C71}"/>
    <dataValidation allowBlank="1" showInputMessage="1" showErrorMessage="1" prompt="Registre aquí el programa estratégico que desde su área aportara a uno o varios pilares de la Mega" sqref="D6:D7" xr:uid="{C3872D5F-5490-4B46-9905-469351ACFC6D}"/>
    <dataValidation allowBlank="1" showInputMessage="1" showErrorMessage="1" prompt="Seleccione los indicadores estratégicos que orientarán la formulación de sus programas estratégicos." sqref="C6:C9" xr:uid="{D16F8061-51D5-46A1-B9F0-A7C187B3F40B}"/>
    <dataValidation allowBlank="1" showInputMessage="1" showErrorMessage="1" prompt="Este espacio será diligenciado por la OAPII. Puede realizar la consulta de la alineación en la hoja denominada alineación MEGA - PND" sqref="B6:B8" xr:uid="{EF0E998D-5BEB-4488-A058-B67C6D626D97}"/>
  </dataValidations>
  <printOptions horizontalCentered="1" verticalCentered="1"/>
  <pageMargins left="0.25" right="0.25" top="0.75" bottom="0.75" header="0.3" footer="0.3"/>
  <pageSetup scale="10" orientation="portrait" r:id="rId1"/>
  <rowBreaks count="1" manualBreakCount="1">
    <brk id="110" max="2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4038A-6FC0-402F-B75E-23FF61EF72D2}">
  <sheetPr>
    <tabColor rgb="FF92D050"/>
  </sheetPr>
  <dimension ref="A2:D16"/>
  <sheetViews>
    <sheetView showGridLines="0" zoomScaleNormal="100" zoomScaleSheetLayoutView="70" zoomScalePageLayoutView="80" workbookViewId="0">
      <selection activeCell="B5" sqref="B5"/>
    </sheetView>
  </sheetViews>
  <sheetFormatPr baseColWidth="10" defaultColWidth="11.42578125" defaultRowHeight="15.75" x14ac:dyDescent="0.3"/>
  <cols>
    <col min="1" max="1" width="22" style="51" customWidth="1"/>
    <col min="2" max="2" width="202.28515625" style="111" customWidth="1"/>
    <col min="3" max="3" width="20.42578125" style="51" customWidth="1"/>
    <col min="4" max="4" width="14.42578125" style="51" customWidth="1"/>
    <col min="5" max="5" width="11.42578125" style="51"/>
    <col min="6" max="6" width="15.140625" style="51" bestFit="1" customWidth="1"/>
    <col min="7" max="16384" width="11.42578125" style="51"/>
  </cols>
  <sheetData>
    <row r="2" spans="1:4" ht="25.9" customHeight="1" x14ac:dyDescent="0.25">
      <c r="A2" s="290" t="s">
        <v>544</v>
      </c>
      <c r="B2" s="291"/>
      <c r="C2" s="291"/>
      <c r="D2" s="292"/>
    </row>
    <row r="4" spans="1:4" ht="60" customHeight="1" x14ac:dyDescent="0.25">
      <c r="A4" s="109" t="s">
        <v>246</v>
      </c>
      <c r="B4" s="109" t="s">
        <v>247</v>
      </c>
      <c r="C4" s="110" t="s">
        <v>248</v>
      </c>
      <c r="D4" s="109" t="s">
        <v>249</v>
      </c>
    </row>
    <row r="5" spans="1:4" ht="409.5" customHeight="1" x14ac:dyDescent="0.25">
      <c r="A5" s="293" t="s">
        <v>545</v>
      </c>
      <c r="B5" s="168" t="s">
        <v>546</v>
      </c>
      <c r="C5" s="294" t="s">
        <v>250</v>
      </c>
      <c r="D5" s="297">
        <v>1</v>
      </c>
    </row>
    <row r="6" spans="1:4" ht="409.5" customHeight="1" x14ac:dyDescent="0.25">
      <c r="A6" s="293"/>
      <c r="B6" s="168" t="s">
        <v>547</v>
      </c>
      <c r="C6" s="295"/>
      <c r="D6" s="298"/>
    </row>
    <row r="7" spans="1:4" ht="292.5" customHeight="1" x14ac:dyDescent="0.25">
      <c r="A7" s="293"/>
      <c r="B7" s="168" t="s">
        <v>725</v>
      </c>
      <c r="C7" s="295"/>
      <c r="D7" s="298"/>
    </row>
    <row r="8" spans="1:4" ht="409.5" customHeight="1" x14ac:dyDescent="0.25">
      <c r="A8" s="293"/>
      <c r="B8" s="300" t="s">
        <v>548</v>
      </c>
      <c r="C8" s="295"/>
      <c r="D8" s="298"/>
    </row>
    <row r="9" spans="1:4" ht="372.75" customHeight="1" x14ac:dyDescent="0.25">
      <c r="A9" s="293"/>
      <c r="B9" s="300"/>
      <c r="C9" s="295"/>
      <c r="D9" s="298"/>
    </row>
    <row r="10" spans="1:4" ht="105.75" customHeight="1" x14ac:dyDescent="0.25">
      <c r="A10" s="293"/>
      <c r="B10" s="300" t="s">
        <v>549</v>
      </c>
      <c r="C10" s="295"/>
      <c r="D10" s="298"/>
    </row>
    <row r="11" spans="1:4" ht="135.75" customHeight="1" x14ac:dyDescent="0.25">
      <c r="A11" s="293"/>
      <c r="B11" s="300"/>
      <c r="C11" s="295"/>
      <c r="D11" s="298"/>
    </row>
    <row r="12" spans="1:4" ht="174" customHeight="1" x14ac:dyDescent="0.25">
      <c r="A12" s="293"/>
      <c r="B12" s="300" t="s">
        <v>550</v>
      </c>
      <c r="C12" s="295"/>
      <c r="D12" s="298"/>
    </row>
    <row r="13" spans="1:4" ht="231.75" customHeight="1" x14ac:dyDescent="0.25">
      <c r="A13" s="293"/>
      <c r="B13" s="300"/>
      <c r="C13" s="296"/>
      <c r="D13" s="299"/>
    </row>
    <row r="14" spans="1:4" ht="148.5" customHeight="1" x14ac:dyDescent="0.25">
      <c r="A14" s="287" t="s">
        <v>726</v>
      </c>
      <c r="B14" s="168" t="s">
        <v>727</v>
      </c>
      <c r="C14" s="288" t="s">
        <v>728</v>
      </c>
      <c r="D14" s="289">
        <v>2</v>
      </c>
    </row>
    <row r="15" spans="1:4" ht="39" customHeight="1" x14ac:dyDescent="0.25">
      <c r="A15" s="287"/>
      <c r="B15" s="168" t="s">
        <v>729</v>
      </c>
      <c r="C15" s="288"/>
      <c r="D15" s="289"/>
    </row>
    <row r="16" spans="1:4" ht="35.25" customHeight="1" x14ac:dyDescent="0.25">
      <c r="A16" s="229" t="s">
        <v>730</v>
      </c>
      <c r="B16" s="168" t="s">
        <v>731</v>
      </c>
      <c r="C16" s="230" t="s">
        <v>732</v>
      </c>
      <c r="D16" s="231">
        <v>3</v>
      </c>
    </row>
  </sheetData>
  <mergeCells count="10">
    <mergeCell ref="A14:A15"/>
    <mergeCell ref="C14:C15"/>
    <mergeCell ref="D14:D15"/>
    <mergeCell ref="A2:D2"/>
    <mergeCell ref="A5:A13"/>
    <mergeCell ref="C5:C13"/>
    <mergeCell ref="D5:D13"/>
    <mergeCell ref="B8:B9"/>
    <mergeCell ref="B10:B11"/>
    <mergeCell ref="B12:B13"/>
  </mergeCells>
  <printOptions horizontalCentered="1"/>
  <pageMargins left="0.51181102362204722" right="0.51181102362204722" top="0.55118110236220474" bottom="0.55118110236220474" header="0.31496062992125984" footer="0.31496062992125984"/>
  <pageSetup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64533-EA94-4474-A381-9D56A41ED65A}">
  <sheetPr>
    <tabColor rgb="FFFFFF00"/>
  </sheetPr>
  <dimension ref="A1:X122"/>
  <sheetViews>
    <sheetView showGridLines="0" topLeftCell="A33" zoomScale="89" zoomScaleNormal="89" zoomScaleSheetLayoutView="30" workbookViewId="0">
      <selection activeCell="N34" sqref="N34"/>
    </sheetView>
  </sheetViews>
  <sheetFormatPr baseColWidth="10" defaultColWidth="11.5703125" defaultRowHeight="43.5" customHeight="1" x14ac:dyDescent="0.25"/>
  <cols>
    <col min="1" max="1" width="23.5703125" style="22" customWidth="1"/>
    <col min="2" max="2" width="35.42578125" style="32" customWidth="1"/>
    <col min="3" max="3" width="32.85546875" style="32" customWidth="1"/>
    <col min="4" max="4" width="28.85546875" style="33" customWidth="1"/>
    <col min="5" max="6" width="15.140625" style="32" customWidth="1"/>
    <col min="7" max="7" width="16.28515625" style="32" customWidth="1"/>
    <col min="8" max="8" width="13.7109375" style="32" customWidth="1"/>
    <col min="9" max="9" width="15.7109375" style="32" customWidth="1"/>
    <col min="10" max="10" width="12.7109375" style="32" customWidth="1"/>
    <col min="11" max="11" width="15.28515625" style="32" customWidth="1"/>
    <col min="12" max="12" width="15.42578125" style="32" customWidth="1"/>
    <col min="13" max="13" width="13.7109375" style="32" customWidth="1"/>
    <col min="14" max="14" width="14.42578125" style="32" customWidth="1"/>
    <col min="15" max="15" width="201" style="32" customWidth="1"/>
    <col min="16" max="16" width="65.140625" style="183" customWidth="1"/>
    <col min="17" max="17" width="57.42578125" style="22" customWidth="1"/>
    <col min="18" max="18" width="46" style="22" customWidth="1"/>
    <col min="19" max="19" width="11.5703125" style="22"/>
    <col min="20" max="20" width="13.140625" style="22" bestFit="1" customWidth="1"/>
    <col min="21" max="16384" width="11.5703125" style="22"/>
  </cols>
  <sheetData>
    <row r="1" spans="1:24" ht="24" customHeight="1" x14ac:dyDescent="0.25">
      <c r="A1" s="301" t="s">
        <v>6</v>
      </c>
      <c r="B1" s="302"/>
      <c r="C1" s="302"/>
      <c r="D1" s="302"/>
      <c r="E1" s="302"/>
      <c r="F1" s="302"/>
      <c r="G1" s="302"/>
      <c r="H1" s="302"/>
      <c r="I1" s="302"/>
      <c r="J1" s="302"/>
      <c r="K1" s="302"/>
      <c r="L1" s="302"/>
      <c r="M1" s="302"/>
      <c r="N1" s="302"/>
      <c r="O1" s="303"/>
      <c r="P1" s="226" t="s">
        <v>233</v>
      </c>
    </row>
    <row r="2" spans="1:24" s="23" customFormat="1" ht="24" customHeight="1" x14ac:dyDescent="0.25">
      <c r="A2" s="304"/>
      <c r="B2" s="305"/>
      <c r="C2" s="305"/>
      <c r="D2" s="305"/>
      <c r="E2" s="305"/>
      <c r="F2" s="305"/>
      <c r="G2" s="305"/>
      <c r="H2" s="305"/>
      <c r="I2" s="305"/>
      <c r="J2" s="305"/>
      <c r="K2" s="305"/>
      <c r="L2" s="305"/>
      <c r="M2" s="305"/>
      <c r="N2" s="305"/>
      <c r="O2" s="306"/>
      <c r="P2" s="227" t="s">
        <v>617</v>
      </c>
    </row>
    <row r="3" spans="1:24" s="23" customFormat="1" ht="24" customHeight="1" x14ac:dyDescent="0.25">
      <c r="A3" s="307"/>
      <c r="B3" s="308"/>
      <c r="C3" s="308"/>
      <c r="D3" s="308"/>
      <c r="E3" s="308"/>
      <c r="F3" s="308"/>
      <c r="G3" s="308"/>
      <c r="H3" s="308"/>
      <c r="I3" s="308"/>
      <c r="J3" s="308"/>
      <c r="K3" s="308"/>
      <c r="L3" s="308"/>
      <c r="M3" s="308"/>
      <c r="N3" s="308"/>
      <c r="O3" s="309"/>
      <c r="P3" s="226" t="s">
        <v>616</v>
      </c>
    </row>
    <row r="4" spans="1:24" s="23" customFormat="1" ht="43.5" customHeight="1" x14ac:dyDescent="0.25">
      <c r="B4" s="310"/>
      <c r="C4" s="310"/>
      <c r="D4" s="310"/>
      <c r="E4" s="310"/>
      <c r="F4" s="310"/>
      <c r="G4" s="310"/>
      <c r="H4" s="310"/>
      <c r="I4" s="310"/>
      <c r="J4" s="310"/>
      <c r="K4" s="310"/>
      <c r="L4" s="310"/>
      <c r="M4" s="310"/>
      <c r="N4" s="310"/>
      <c r="O4" s="310"/>
      <c r="P4" s="310"/>
    </row>
    <row r="5" spans="1:24" s="23" customFormat="1" ht="43.5" customHeight="1" x14ac:dyDescent="0.25">
      <c r="A5" s="311" t="s">
        <v>615</v>
      </c>
      <c r="B5" s="312"/>
      <c r="C5" s="312"/>
      <c r="D5" s="312"/>
      <c r="E5" s="312"/>
      <c r="F5" s="312"/>
      <c r="G5" s="312"/>
      <c r="H5" s="312"/>
      <c r="I5" s="312"/>
      <c r="J5" s="312"/>
      <c r="K5" s="312"/>
      <c r="L5" s="312"/>
      <c r="M5" s="312"/>
      <c r="N5" s="312"/>
      <c r="O5" s="312"/>
      <c r="P5" s="312"/>
    </row>
    <row r="6" spans="1:24" s="23" customFormat="1" ht="16.5" customHeight="1" x14ac:dyDescent="0.25">
      <c r="B6" s="24"/>
      <c r="C6" s="24"/>
      <c r="D6" s="25"/>
      <c r="E6" s="25"/>
      <c r="F6" s="25"/>
      <c r="G6" s="25"/>
      <c r="H6" s="25"/>
      <c r="I6" s="25"/>
      <c r="J6" s="25"/>
      <c r="K6" s="25"/>
      <c r="L6" s="25"/>
      <c r="M6" s="24"/>
      <c r="N6" s="24"/>
      <c r="O6" s="24"/>
      <c r="P6" s="225"/>
    </row>
    <row r="7" spans="1:24" s="23" customFormat="1" ht="16.5" customHeight="1" x14ac:dyDescent="0.25">
      <c r="A7" s="313" t="s">
        <v>709</v>
      </c>
      <c r="B7" s="313"/>
      <c r="C7" s="313"/>
      <c r="D7" s="313"/>
      <c r="E7" s="313"/>
      <c r="F7" s="313"/>
      <c r="G7" s="313"/>
      <c r="H7" s="313"/>
      <c r="I7" s="313"/>
      <c r="J7" s="313"/>
      <c r="K7" s="313"/>
      <c r="L7" s="313"/>
      <c r="M7" s="313"/>
      <c r="N7" s="313"/>
      <c r="O7" s="313"/>
      <c r="P7" s="313"/>
      <c r="Q7" s="132"/>
      <c r="R7" s="26"/>
      <c r="S7" s="26"/>
      <c r="T7" s="26"/>
      <c r="U7" s="26"/>
      <c r="V7" s="26"/>
      <c r="W7" s="26"/>
      <c r="X7" s="26"/>
    </row>
    <row r="8" spans="1:24" s="23" customFormat="1" ht="16.5" customHeight="1" x14ac:dyDescent="0.25">
      <c r="A8" s="27"/>
      <c r="B8" s="179"/>
      <c r="C8" s="179"/>
      <c r="D8" s="179"/>
      <c r="E8" s="24"/>
      <c r="F8" s="24"/>
      <c r="G8" s="24"/>
      <c r="H8" s="24"/>
      <c r="I8" s="24"/>
      <c r="J8" s="24"/>
      <c r="K8" s="24"/>
      <c r="L8" s="24"/>
      <c r="M8" s="179"/>
      <c r="N8" s="179"/>
      <c r="O8" s="179"/>
      <c r="P8" s="224"/>
      <c r="Q8" s="131"/>
      <c r="R8" s="27"/>
      <c r="S8" s="27"/>
      <c r="T8" s="27"/>
      <c r="U8" s="27"/>
      <c r="V8" s="27"/>
      <c r="W8" s="27"/>
      <c r="X8" s="27"/>
    </row>
    <row r="9" spans="1:24" s="23" customFormat="1" ht="43.5" customHeight="1" x14ac:dyDescent="0.25">
      <c r="A9" s="314" t="s">
        <v>234</v>
      </c>
      <c r="B9" s="314" t="s">
        <v>235</v>
      </c>
      <c r="C9" s="314" t="s">
        <v>236</v>
      </c>
      <c r="D9" s="314" t="s">
        <v>237</v>
      </c>
      <c r="E9" s="314" t="s">
        <v>7</v>
      </c>
      <c r="F9" s="314"/>
      <c r="G9" s="314"/>
      <c r="H9" s="314"/>
      <c r="I9" s="314"/>
      <c r="J9" s="314"/>
      <c r="K9" s="314"/>
      <c r="L9" s="314"/>
      <c r="M9" s="315" t="s">
        <v>21</v>
      </c>
      <c r="N9" s="315" t="s">
        <v>614</v>
      </c>
      <c r="O9" s="316" t="s">
        <v>708</v>
      </c>
      <c r="P9" s="316" t="s">
        <v>613</v>
      </c>
    </row>
    <row r="10" spans="1:24" ht="43.5" customHeight="1" x14ac:dyDescent="0.25">
      <c r="A10" s="314"/>
      <c r="B10" s="314"/>
      <c r="C10" s="314"/>
      <c r="D10" s="314"/>
      <c r="E10" s="28" t="s">
        <v>13</v>
      </c>
      <c r="F10" s="180" t="s">
        <v>14</v>
      </c>
      <c r="G10" s="28" t="s">
        <v>15</v>
      </c>
      <c r="H10" s="180" t="s">
        <v>16</v>
      </c>
      <c r="I10" s="28" t="s">
        <v>17</v>
      </c>
      <c r="J10" s="180" t="s">
        <v>18</v>
      </c>
      <c r="K10" s="28" t="s">
        <v>19</v>
      </c>
      <c r="L10" s="180" t="s">
        <v>20</v>
      </c>
      <c r="M10" s="315"/>
      <c r="N10" s="315"/>
      <c r="O10" s="316"/>
      <c r="P10" s="316"/>
    </row>
    <row r="11" spans="1:24" s="29" customFormat="1" ht="309.75" customHeight="1" x14ac:dyDescent="0.25">
      <c r="A11" s="317" t="s">
        <v>612</v>
      </c>
      <c r="B11" s="124" t="s">
        <v>38</v>
      </c>
      <c r="C11" s="125" t="s">
        <v>47</v>
      </c>
      <c r="D11" s="125" t="s">
        <v>40</v>
      </c>
      <c r="E11" s="220">
        <v>1</v>
      </c>
      <c r="F11" s="221">
        <v>5</v>
      </c>
      <c r="G11" s="220">
        <v>4</v>
      </c>
      <c r="H11" s="221">
        <v>13</v>
      </c>
      <c r="I11" s="220">
        <v>7</v>
      </c>
      <c r="J11" s="223"/>
      <c r="K11" s="220">
        <v>10</v>
      </c>
      <c r="L11" s="178"/>
      <c r="M11" s="204">
        <f>+H11</f>
        <v>13</v>
      </c>
      <c r="N11" s="203">
        <f>IF(M11/K11&gt;100%,100%,M11/K11)</f>
        <v>1</v>
      </c>
      <c r="O11" s="202" t="s">
        <v>707</v>
      </c>
      <c r="P11" s="201" t="s">
        <v>706</v>
      </c>
      <c r="Q11" s="113"/>
    </row>
    <row r="12" spans="1:24" s="29" customFormat="1" ht="409.5" customHeight="1" x14ac:dyDescent="0.25">
      <c r="A12" s="318"/>
      <c r="B12" s="320" t="s">
        <v>48</v>
      </c>
      <c r="C12" s="323" t="s">
        <v>51</v>
      </c>
      <c r="D12" s="323" t="s">
        <v>268</v>
      </c>
      <c r="E12" s="326">
        <v>1684</v>
      </c>
      <c r="F12" s="329">
        <v>0</v>
      </c>
      <c r="G12" s="326">
        <v>3065</v>
      </c>
      <c r="H12" s="329">
        <v>1770</v>
      </c>
      <c r="I12" s="326">
        <v>3065</v>
      </c>
      <c r="J12" s="352"/>
      <c r="K12" s="326">
        <v>3175</v>
      </c>
      <c r="L12" s="338"/>
      <c r="M12" s="342">
        <f>+H12</f>
        <v>1770</v>
      </c>
      <c r="N12" s="332">
        <f>IF(M12/K12&gt;100%,100%,M12/K12)</f>
        <v>0.55748031496062989</v>
      </c>
      <c r="O12" s="335" t="s">
        <v>705</v>
      </c>
      <c r="P12" s="349" t="s">
        <v>704</v>
      </c>
      <c r="Q12" s="113"/>
    </row>
    <row r="13" spans="1:24" s="29" customFormat="1" ht="409.5" customHeight="1" x14ac:dyDescent="0.25">
      <c r="A13" s="318"/>
      <c r="B13" s="321"/>
      <c r="C13" s="324"/>
      <c r="D13" s="324"/>
      <c r="E13" s="327"/>
      <c r="F13" s="330"/>
      <c r="G13" s="327"/>
      <c r="H13" s="330"/>
      <c r="I13" s="327"/>
      <c r="J13" s="353"/>
      <c r="K13" s="327"/>
      <c r="L13" s="355"/>
      <c r="M13" s="356"/>
      <c r="N13" s="333"/>
      <c r="O13" s="336"/>
      <c r="P13" s="350"/>
      <c r="Q13" s="113"/>
    </row>
    <row r="14" spans="1:24" s="29" customFormat="1" ht="409.5" customHeight="1" x14ac:dyDescent="0.25">
      <c r="A14" s="318"/>
      <c r="B14" s="321"/>
      <c r="C14" s="324"/>
      <c r="D14" s="324"/>
      <c r="E14" s="327"/>
      <c r="F14" s="330"/>
      <c r="G14" s="327"/>
      <c r="H14" s="330"/>
      <c r="I14" s="327"/>
      <c r="J14" s="353"/>
      <c r="K14" s="327"/>
      <c r="L14" s="355"/>
      <c r="M14" s="356"/>
      <c r="N14" s="333"/>
      <c r="O14" s="336"/>
      <c r="P14" s="350"/>
      <c r="Q14" s="113"/>
    </row>
    <row r="15" spans="1:24" s="29" customFormat="1" ht="409.5" customHeight="1" x14ac:dyDescent="0.25">
      <c r="A15" s="318"/>
      <c r="B15" s="321"/>
      <c r="C15" s="324"/>
      <c r="D15" s="324"/>
      <c r="E15" s="327"/>
      <c r="F15" s="330"/>
      <c r="G15" s="327"/>
      <c r="H15" s="330"/>
      <c r="I15" s="327"/>
      <c r="J15" s="353"/>
      <c r="K15" s="327"/>
      <c r="L15" s="355"/>
      <c r="M15" s="356"/>
      <c r="N15" s="333"/>
      <c r="O15" s="336"/>
      <c r="P15" s="350"/>
      <c r="Q15" s="113"/>
    </row>
    <row r="16" spans="1:24" s="29" customFormat="1" ht="409.5" customHeight="1" x14ac:dyDescent="0.25">
      <c r="A16" s="318"/>
      <c r="B16" s="321"/>
      <c r="C16" s="324"/>
      <c r="D16" s="324"/>
      <c r="E16" s="327"/>
      <c r="F16" s="330"/>
      <c r="G16" s="327"/>
      <c r="H16" s="330"/>
      <c r="I16" s="327"/>
      <c r="J16" s="353"/>
      <c r="K16" s="327"/>
      <c r="L16" s="355"/>
      <c r="M16" s="356"/>
      <c r="N16" s="333"/>
      <c r="O16" s="336"/>
      <c r="P16" s="350"/>
      <c r="Q16" s="113"/>
    </row>
    <row r="17" spans="1:17" s="29" customFormat="1" ht="409.5" customHeight="1" x14ac:dyDescent="0.25">
      <c r="A17" s="318"/>
      <c r="B17" s="321"/>
      <c r="C17" s="324"/>
      <c r="D17" s="324"/>
      <c r="E17" s="327"/>
      <c r="F17" s="330"/>
      <c r="G17" s="327"/>
      <c r="H17" s="330"/>
      <c r="I17" s="327"/>
      <c r="J17" s="353"/>
      <c r="K17" s="327"/>
      <c r="L17" s="355"/>
      <c r="M17" s="356"/>
      <c r="N17" s="333"/>
      <c r="O17" s="336"/>
      <c r="P17" s="350"/>
      <c r="Q17" s="113"/>
    </row>
    <row r="18" spans="1:17" s="29" customFormat="1" ht="409.5" customHeight="1" x14ac:dyDescent="0.25">
      <c r="A18" s="318"/>
      <c r="B18" s="321"/>
      <c r="C18" s="324"/>
      <c r="D18" s="324"/>
      <c r="E18" s="327"/>
      <c r="F18" s="330"/>
      <c r="G18" s="327"/>
      <c r="H18" s="330"/>
      <c r="I18" s="327"/>
      <c r="J18" s="353"/>
      <c r="K18" s="327"/>
      <c r="L18" s="355"/>
      <c r="M18" s="356"/>
      <c r="N18" s="333"/>
      <c r="O18" s="336"/>
      <c r="P18" s="350"/>
      <c r="Q18" s="113"/>
    </row>
    <row r="19" spans="1:17" s="29" customFormat="1" ht="409.5" customHeight="1" x14ac:dyDescent="0.25">
      <c r="A19" s="318"/>
      <c r="B19" s="322"/>
      <c r="C19" s="324"/>
      <c r="D19" s="325"/>
      <c r="E19" s="328"/>
      <c r="F19" s="331"/>
      <c r="G19" s="328"/>
      <c r="H19" s="331"/>
      <c r="I19" s="328"/>
      <c r="J19" s="354"/>
      <c r="K19" s="328"/>
      <c r="L19" s="339"/>
      <c r="M19" s="343"/>
      <c r="N19" s="334"/>
      <c r="O19" s="337"/>
      <c r="P19" s="351"/>
      <c r="Q19" s="113"/>
    </row>
    <row r="20" spans="1:17" s="29" customFormat="1" ht="325.5" customHeight="1" x14ac:dyDescent="0.25">
      <c r="A20" s="318"/>
      <c r="B20" s="320" t="s">
        <v>611</v>
      </c>
      <c r="C20" s="324"/>
      <c r="D20" s="323" t="s">
        <v>283</v>
      </c>
      <c r="E20" s="326">
        <v>2250</v>
      </c>
      <c r="F20" s="329">
        <v>8500</v>
      </c>
      <c r="G20" s="326">
        <v>8500</v>
      </c>
      <c r="H20" s="329">
        <v>8500</v>
      </c>
      <c r="I20" s="326">
        <v>8500</v>
      </c>
      <c r="J20" s="352"/>
      <c r="K20" s="326">
        <v>8500</v>
      </c>
      <c r="L20" s="338"/>
      <c r="M20" s="342">
        <f>+H20</f>
        <v>8500</v>
      </c>
      <c r="N20" s="332">
        <f>IF(M20/K20&gt;100%,100%,M20/K20)</f>
        <v>1</v>
      </c>
      <c r="O20" s="335" t="s">
        <v>703</v>
      </c>
      <c r="P20" s="349" t="s">
        <v>702</v>
      </c>
      <c r="Q20" s="113"/>
    </row>
    <row r="21" spans="1:17" s="29" customFormat="1" ht="325.5" customHeight="1" x14ac:dyDescent="0.25">
      <c r="A21" s="318"/>
      <c r="B21" s="321"/>
      <c r="C21" s="324"/>
      <c r="D21" s="324"/>
      <c r="E21" s="327"/>
      <c r="F21" s="330"/>
      <c r="G21" s="327"/>
      <c r="H21" s="330"/>
      <c r="I21" s="327"/>
      <c r="J21" s="353"/>
      <c r="K21" s="327"/>
      <c r="L21" s="355"/>
      <c r="M21" s="356"/>
      <c r="N21" s="333"/>
      <c r="O21" s="336"/>
      <c r="P21" s="350"/>
      <c r="Q21" s="113"/>
    </row>
    <row r="22" spans="1:17" s="29" customFormat="1" ht="325.5" customHeight="1" x14ac:dyDescent="0.25">
      <c r="A22" s="318"/>
      <c r="B22" s="322"/>
      <c r="C22" s="324"/>
      <c r="D22" s="325"/>
      <c r="E22" s="328"/>
      <c r="F22" s="331"/>
      <c r="G22" s="328"/>
      <c r="H22" s="331"/>
      <c r="I22" s="328"/>
      <c r="J22" s="354"/>
      <c r="K22" s="328"/>
      <c r="L22" s="339"/>
      <c r="M22" s="343"/>
      <c r="N22" s="334"/>
      <c r="O22" s="337"/>
      <c r="P22" s="351"/>
      <c r="Q22" s="113"/>
    </row>
    <row r="23" spans="1:17" s="29" customFormat="1" ht="403.5" customHeight="1" x14ac:dyDescent="0.25">
      <c r="A23" s="318"/>
      <c r="B23" s="320" t="s">
        <v>284</v>
      </c>
      <c r="C23" s="324"/>
      <c r="D23" s="323" t="s">
        <v>610</v>
      </c>
      <c r="E23" s="326">
        <v>200</v>
      </c>
      <c r="F23" s="329">
        <v>828</v>
      </c>
      <c r="G23" s="326">
        <v>880</v>
      </c>
      <c r="H23" s="329">
        <f>64+193+1123</f>
        <v>1380</v>
      </c>
      <c r="I23" s="326">
        <v>920</v>
      </c>
      <c r="J23" s="352"/>
      <c r="K23" s="326">
        <v>920</v>
      </c>
      <c r="L23" s="338"/>
      <c r="M23" s="342">
        <f>+H23</f>
        <v>1380</v>
      </c>
      <c r="N23" s="332">
        <f t="shared" ref="N23:N84" si="0">IF(M23/K23&gt;100%,100%,M23/K23)</f>
        <v>1</v>
      </c>
      <c r="O23" s="335" t="s">
        <v>701</v>
      </c>
      <c r="P23" s="349" t="s">
        <v>700</v>
      </c>
      <c r="Q23" s="113"/>
    </row>
    <row r="24" spans="1:17" s="29" customFormat="1" ht="403.5" customHeight="1" x14ac:dyDescent="0.25">
      <c r="A24" s="318"/>
      <c r="B24" s="321"/>
      <c r="C24" s="324"/>
      <c r="D24" s="325"/>
      <c r="E24" s="328"/>
      <c r="F24" s="331"/>
      <c r="G24" s="328"/>
      <c r="H24" s="331"/>
      <c r="I24" s="328"/>
      <c r="J24" s="354"/>
      <c r="K24" s="328"/>
      <c r="L24" s="339"/>
      <c r="M24" s="343"/>
      <c r="N24" s="334"/>
      <c r="O24" s="336"/>
      <c r="P24" s="350"/>
      <c r="Q24" s="113"/>
    </row>
    <row r="25" spans="1:17" s="29" customFormat="1" ht="201" customHeight="1" x14ac:dyDescent="0.25">
      <c r="A25" s="318"/>
      <c r="B25" s="321"/>
      <c r="C25" s="324"/>
      <c r="D25" s="323" t="s">
        <v>609</v>
      </c>
      <c r="E25" s="326">
        <v>0</v>
      </c>
      <c r="F25" s="329">
        <v>0</v>
      </c>
      <c r="G25" s="326">
        <v>850</v>
      </c>
      <c r="H25" s="329">
        <v>1341</v>
      </c>
      <c r="I25" s="326">
        <v>850</v>
      </c>
      <c r="J25" s="352"/>
      <c r="K25" s="326">
        <v>996</v>
      </c>
      <c r="L25" s="338"/>
      <c r="M25" s="340">
        <f>+H25</f>
        <v>1341</v>
      </c>
      <c r="N25" s="332">
        <f t="shared" si="0"/>
        <v>1</v>
      </c>
      <c r="O25" s="336"/>
      <c r="P25" s="350"/>
      <c r="Q25" s="113"/>
    </row>
    <row r="26" spans="1:17" s="29" customFormat="1" ht="201" customHeight="1" x14ac:dyDescent="0.25">
      <c r="A26" s="318"/>
      <c r="B26" s="321"/>
      <c r="C26" s="324"/>
      <c r="D26" s="325"/>
      <c r="E26" s="328"/>
      <c r="F26" s="331"/>
      <c r="G26" s="328"/>
      <c r="H26" s="331"/>
      <c r="I26" s="328"/>
      <c r="J26" s="354"/>
      <c r="K26" s="328"/>
      <c r="L26" s="339"/>
      <c r="M26" s="341"/>
      <c r="N26" s="334"/>
      <c r="O26" s="336"/>
      <c r="P26" s="350"/>
      <c r="Q26" s="113"/>
    </row>
    <row r="27" spans="1:17" s="29" customFormat="1" ht="297.75" customHeight="1" x14ac:dyDescent="0.25">
      <c r="A27" s="318"/>
      <c r="B27" s="322"/>
      <c r="C27" s="325"/>
      <c r="D27" s="125" t="s">
        <v>77</v>
      </c>
      <c r="E27" s="220">
        <v>47</v>
      </c>
      <c r="F27" s="221">
        <v>18</v>
      </c>
      <c r="G27" s="220">
        <v>200</v>
      </c>
      <c r="H27" s="221">
        <f>18+13</f>
        <v>31</v>
      </c>
      <c r="I27" s="220">
        <v>200</v>
      </c>
      <c r="J27" s="223"/>
      <c r="K27" s="220">
        <v>200</v>
      </c>
      <c r="L27" s="178"/>
      <c r="M27" s="204">
        <f>+H27</f>
        <v>31</v>
      </c>
      <c r="N27" s="203">
        <f t="shared" si="0"/>
        <v>0.155</v>
      </c>
      <c r="O27" s="337"/>
      <c r="P27" s="351"/>
      <c r="Q27" s="113"/>
    </row>
    <row r="28" spans="1:17" s="29" customFormat="1" ht="297" customHeight="1" x14ac:dyDescent="0.25">
      <c r="A28" s="318"/>
      <c r="B28" s="320" t="s">
        <v>81</v>
      </c>
      <c r="C28" s="323" t="s">
        <v>85</v>
      </c>
      <c r="D28" s="323" t="s">
        <v>608</v>
      </c>
      <c r="E28" s="362">
        <v>0</v>
      </c>
      <c r="F28" s="344">
        <v>0</v>
      </c>
      <c r="G28" s="362">
        <v>0.33</v>
      </c>
      <c r="H28" s="360">
        <v>0</v>
      </c>
      <c r="I28" s="362">
        <v>0.66</v>
      </c>
      <c r="J28" s="332"/>
      <c r="K28" s="362">
        <v>1</v>
      </c>
      <c r="L28" s="364"/>
      <c r="M28" s="342">
        <f>+H28</f>
        <v>0</v>
      </c>
      <c r="N28" s="344">
        <f t="shared" si="0"/>
        <v>0</v>
      </c>
      <c r="O28" s="346" t="s">
        <v>699</v>
      </c>
      <c r="P28" s="357" t="s">
        <v>698</v>
      </c>
      <c r="Q28" s="113"/>
    </row>
    <row r="29" spans="1:17" s="29" customFormat="1" ht="297" customHeight="1" x14ac:dyDescent="0.25">
      <c r="A29" s="318"/>
      <c r="B29" s="321"/>
      <c r="C29" s="324"/>
      <c r="D29" s="325"/>
      <c r="E29" s="363"/>
      <c r="F29" s="345"/>
      <c r="G29" s="363"/>
      <c r="H29" s="361"/>
      <c r="I29" s="363"/>
      <c r="J29" s="334"/>
      <c r="K29" s="363"/>
      <c r="L29" s="365"/>
      <c r="M29" s="343"/>
      <c r="N29" s="345"/>
      <c r="O29" s="347"/>
      <c r="P29" s="358"/>
      <c r="Q29" s="113"/>
    </row>
    <row r="30" spans="1:17" s="29" customFormat="1" ht="297" customHeight="1" x14ac:dyDescent="0.25">
      <c r="A30" s="318"/>
      <c r="B30" s="322"/>
      <c r="C30" s="325"/>
      <c r="D30" s="125" t="s">
        <v>607</v>
      </c>
      <c r="E30" s="222">
        <v>1</v>
      </c>
      <c r="F30" s="221">
        <v>1</v>
      </c>
      <c r="G30" s="220">
        <v>1</v>
      </c>
      <c r="H30" s="221">
        <v>1</v>
      </c>
      <c r="I30" s="220">
        <v>1</v>
      </c>
      <c r="J30" s="220"/>
      <c r="K30" s="220">
        <v>1</v>
      </c>
      <c r="L30" s="220"/>
      <c r="M30" s="204">
        <f t="shared" ref="M30:M37" si="1">+H30</f>
        <v>1</v>
      </c>
      <c r="N30" s="203">
        <f t="shared" si="0"/>
        <v>1</v>
      </c>
      <c r="O30" s="348"/>
      <c r="P30" s="359"/>
      <c r="Q30" s="118"/>
    </row>
    <row r="31" spans="1:17" s="29" customFormat="1" ht="152.25" customHeight="1" x14ac:dyDescent="0.25">
      <c r="A31" s="318"/>
      <c r="B31" s="320" t="s">
        <v>87</v>
      </c>
      <c r="C31" s="323" t="s">
        <v>96</v>
      </c>
      <c r="D31" s="125" t="s">
        <v>89</v>
      </c>
      <c r="E31" s="218">
        <v>0.2</v>
      </c>
      <c r="F31" s="219">
        <v>0.56000000000000005</v>
      </c>
      <c r="G31" s="218">
        <v>0.4</v>
      </c>
      <c r="H31" s="219">
        <v>0.91</v>
      </c>
      <c r="I31" s="218">
        <v>0.8</v>
      </c>
      <c r="J31" s="203"/>
      <c r="K31" s="218">
        <v>0.8</v>
      </c>
      <c r="L31" s="181"/>
      <c r="M31" s="219">
        <f t="shared" si="1"/>
        <v>0.91</v>
      </c>
      <c r="N31" s="203">
        <f t="shared" si="0"/>
        <v>1</v>
      </c>
      <c r="O31" s="335" t="s">
        <v>697</v>
      </c>
      <c r="P31" s="349" t="s">
        <v>696</v>
      </c>
      <c r="Q31" s="113"/>
    </row>
    <row r="32" spans="1:17" s="29" customFormat="1" ht="126" customHeight="1" x14ac:dyDescent="0.25">
      <c r="A32" s="319"/>
      <c r="B32" s="322"/>
      <c r="C32" s="325"/>
      <c r="D32" s="125" t="s">
        <v>606</v>
      </c>
      <c r="E32" s="218">
        <v>0.5</v>
      </c>
      <c r="F32" s="219">
        <v>0.56999999999999995</v>
      </c>
      <c r="G32" s="218">
        <v>1</v>
      </c>
      <c r="H32" s="219">
        <v>1</v>
      </c>
      <c r="I32" s="218">
        <v>1</v>
      </c>
      <c r="J32" s="203"/>
      <c r="K32" s="218">
        <v>1</v>
      </c>
      <c r="L32" s="181"/>
      <c r="M32" s="219">
        <f t="shared" si="1"/>
        <v>1</v>
      </c>
      <c r="N32" s="203">
        <f t="shared" si="0"/>
        <v>1</v>
      </c>
      <c r="O32" s="337"/>
      <c r="P32" s="351"/>
      <c r="Q32" s="113"/>
    </row>
    <row r="33" spans="1:17" s="29" customFormat="1" ht="201" customHeight="1" x14ac:dyDescent="0.25">
      <c r="A33" s="320" t="s">
        <v>605</v>
      </c>
      <c r="B33" s="320" t="s">
        <v>98</v>
      </c>
      <c r="C33" s="323" t="s">
        <v>85</v>
      </c>
      <c r="D33" s="124" t="s">
        <v>695</v>
      </c>
      <c r="E33" s="197">
        <v>0</v>
      </c>
      <c r="F33" s="212">
        <v>0</v>
      </c>
      <c r="G33" s="197">
        <v>17</v>
      </c>
      <c r="H33" s="216">
        <v>0</v>
      </c>
      <c r="I33" s="197">
        <f>10+17</f>
        <v>27</v>
      </c>
      <c r="J33" s="128"/>
      <c r="K33" s="197">
        <f>20+17</f>
        <v>37</v>
      </c>
      <c r="L33" s="130"/>
      <c r="M33" s="204">
        <f t="shared" si="1"/>
        <v>0</v>
      </c>
      <c r="N33" s="203">
        <f t="shared" si="0"/>
        <v>0</v>
      </c>
      <c r="O33" s="335" t="s">
        <v>694</v>
      </c>
      <c r="P33" s="357" t="s">
        <v>693</v>
      </c>
      <c r="Q33" s="113"/>
    </row>
    <row r="34" spans="1:17" s="29" customFormat="1" ht="201" customHeight="1" x14ac:dyDescent="0.25">
      <c r="A34" s="321"/>
      <c r="B34" s="321"/>
      <c r="C34" s="324"/>
      <c r="D34" s="124" t="s">
        <v>604</v>
      </c>
      <c r="E34" s="197">
        <v>0</v>
      </c>
      <c r="F34" s="212">
        <v>0</v>
      </c>
      <c r="G34" s="197">
        <v>0</v>
      </c>
      <c r="H34" s="216">
        <v>15</v>
      </c>
      <c r="I34" s="197">
        <v>0</v>
      </c>
      <c r="J34" s="128"/>
      <c r="K34" s="197">
        <v>15</v>
      </c>
      <c r="L34" s="130"/>
      <c r="M34" s="204">
        <f t="shared" si="1"/>
        <v>15</v>
      </c>
      <c r="N34" s="203">
        <f t="shared" si="0"/>
        <v>1</v>
      </c>
      <c r="O34" s="336"/>
      <c r="P34" s="358"/>
      <c r="Q34" s="113"/>
    </row>
    <row r="35" spans="1:17" s="29" customFormat="1" ht="201" customHeight="1" x14ac:dyDescent="0.25">
      <c r="A35" s="321"/>
      <c r="B35" s="321"/>
      <c r="C35" s="324"/>
      <c r="D35" s="124" t="s">
        <v>603</v>
      </c>
      <c r="E35" s="197">
        <v>0</v>
      </c>
      <c r="F35" s="212">
        <v>2</v>
      </c>
      <c r="G35" s="197">
        <v>5</v>
      </c>
      <c r="H35" s="216">
        <v>5</v>
      </c>
      <c r="I35" s="197">
        <v>7</v>
      </c>
      <c r="J35" s="128"/>
      <c r="K35" s="197">
        <v>10</v>
      </c>
      <c r="L35" s="130"/>
      <c r="M35" s="204">
        <f t="shared" si="1"/>
        <v>5</v>
      </c>
      <c r="N35" s="203">
        <f t="shared" si="0"/>
        <v>0.5</v>
      </c>
      <c r="O35" s="336"/>
      <c r="P35" s="358"/>
      <c r="Q35" s="113"/>
    </row>
    <row r="36" spans="1:17" s="29" customFormat="1" ht="201" customHeight="1" x14ac:dyDescent="0.25">
      <c r="A36" s="321"/>
      <c r="B36" s="322"/>
      <c r="C36" s="324"/>
      <c r="D36" s="124" t="s">
        <v>602</v>
      </c>
      <c r="E36" s="122">
        <v>0.5</v>
      </c>
      <c r="F36" s="186">
        <v>0</v>
      </c>
      <c r="G36" s="122">
        <v>1</v>
      </c>
      <c r="H36" s="217">
        <v>1</v>
      </c>
      <c r="I36" s="122">
        <v>1</v>
      </c>
      <c r="J36" s="129"/>
      <c r="K36" s="122">
        <v>1</v>
      </c>
      <c r="L36" s="129"/>
      <c r="M36" s="204">
        <f t="shared" si="1"/>
        <v>1</v>
      </c>
      <c r="N36" s="203">
        <f t="shared" si="0"/>
        <v>1</v>
      </c>
      <c r="O36" s="337"/>
      <c r="P36" s="359"/>
      <c r="Q36" s="113"/>
    </row>
    <row r="37" spans="1:17" s="29" customFormat="1" ht="345" customHeight="1" x14ac:dyDescent="0.25">
      <c r="A37" s="321"/>
      <c r="B37" s="320" t="s">
        <v>317</v>
      </c>
      <c r="C37" s="324"/>
      <c r="D37" s="320" t="s">
        <v>319</v>
      </c>
      <c r="E37" s="326">
        <v>9</v>
      </c>
      <c r="F37" s="352">
        <v>12</v>
      </c>
      <c r="G37" s="326">
        <v>39</v>
      </c>
      <c r="H37" s="366">
        <f>15+14+20</f>
        <v>49</v>
      </c>
      <c r="I37" s="326">
        <v>75</v>
      </c>
      <c r="J37" s="338"/>
      <c r="K37" s="326">
        <v>110</v>
      </c>
      <c r="L37" s="338"/>
      <c r="M37" s="342">
        <f t="shared" si="1"/>
        <v>49</v>
      </c>
      <c r="N37" s="332">
        <f>IF(M37/K37&gt;100%,100%,M37/K37)</f>
        <v>0.44545454545454544</v>
      </c>
      <c r="O37" s="335" t="s">
        <v>692</v>
      </c>
      <c r="P37" s="357" t="s">
        <v>691</v>
      </c>
      <c r="Q37" s="113"/>
    </row>
    <row r="38" spans="1:17" s="29" customFormat="1" ht="345" customHeight="1" x14ac:dyDescent="0.25">
      <c r="A38" s="321"/>
      <c r="B38" s="321"/>
      <c r="C38" s="324"/>
      <c r="D38" s="321"/>
      <c r="E38" s="327"/>
      <c r="F38" s="353"/>
      <c r="G38" s="327"/>
      <c r="H38" s="367"/>
      <c r="I38" s="327"/>
      <c r="J38" s="355"/>
      <c r="K38" s="327"/>
      <c r="L38" s="355"/>
      <c r="M38" s="356"/>
      <c r="N38" s="333"/>
      <c r="O38" s="336"/>
      <c r="P38" s="358"/>
      <c r="Q38" s="113"/>
    </row>
    <row r="39" spans="1:17" s="29" customFormat="1" ht="345" customHeight="1" x14ac:dyDescent="0.25">
      <c r="A39" s="321"/>
      <c r="B39" s="322"/>
      <c r="C39" s="324"/>
      <c r="D39" s="322"/>
      <c r="E39" s="328"/>
      <c r="F39" s="354"/>
      <c r="G39" s="328"/>
      <c r="H39" s="368"/>
      <c r="I39" s="328"/>
      <c r="J39" s="339"/>
      <c r="K39" s="328"/>
      <c r="L39" s="339"/>
      <c r="M39" s="343"/>
      <c r="N39" s="334"/>
      <c r="O39" s="337"/>
      <c r="P39" s="359"/>
      <c r="Q39" s="113"/>
    </row>
    <row r="40" spans="1:17" s="29" customFormat="1" ht="201" customHeight="1" x14ac:dyDescent="0.25">
      <c r="A40" s="321"/>
      <c r="B40" s="320" t="s">
        <v>321</v>
      </c>
      <c r="C40" s="324"/>
      <c r="D40" s="124" t="s">
        <v>601</v>
      </c>
      <c r="E40" s="197">
        <v>10</v>
      </c>
      <c r="F40" s="212">
        <v>5</v>
      </c>
      <c r="G40" s="197">
        <v>20</v>
      </c>
      <c r="H40" s="216">
        <v>11</v>
      </c>
      <c r="I40" s="197">
        <v>30</v>
      </c>
      <c r="J40" s="128"/>
      <c r="K40" s="197">
        <v>40</v>
      </c>
      <c r="L40" s="128"/>
      <c r="M40" s="204">
        <f>+H40</f>
        <v>11</v>
      </c>
      <c r="N40" s="203">
        <f t="shared" si="0"/>
        <v>0.27500000000000002</v>
      </c>
      <c r="O40" s="335" t="s">
        <v>690</v>
      </c>
      <c r="P40" s="349" t="s">
        <v>689</v>
      </c>
      <c r="Q40" s="113"/>
    </row>
    <row r="41" spans="1:17" s="29" customFormat="1" ht="201" customHeight="1" x14ac:dyDescent="0.25">
      <c r="A41" s="322"/>
      <c r="B41" s="322"/>
      <c r="C41" s="325"/>
      <c r="D41" s="124" t="s">
        <v>600</v>
      </c>
      <c r="E41" s="197">
        <v>0</v>
      </c>
      <c r="F41" s="212">
        <v>0</v>
      </c>
      <c r="G41" s="197">
        <v>833</v>
      </c>
      <c r="H41" s="216">
        <v>408</v>
      </c>
      <c r="I41" s="197">
        <v>1666</v>
      </c>
      <c r="J41" s="128"/>
      <c r="K41" s="197">
        <v>2500</v>
      </c>
      <c r="L41" s="128"/>
      <c r="M41" s="204">
        <f>+H41</f>
        <v>408</v>
      </c>
      <c r="N41" s="203">
        <f t="shared" si="0"/>
        <v>0.16320000000000001</v>
      </c>
      <c r="O41" s="337"/>
      <c r="P41" s="351"/>
      <c r="Q41" s="113"/>
    </row>
    <row r="42" spans="1:17" s="29" customFormat="1" ht="409.5" customHeight="1" x14ac:dyDescent="0.25">
      <c r="A42" s="320" t="s">
        <v>599</v>
      </c>
      <c r="B42" s="320" t="s">
        <v>111</v>
      </c>
      <c r="C42" s="323" t="s">
        <v>47</v>
      </c>
      <c r="D42" s="323" t="s">
        <v>330</v>
      </c>
      <c r="E42" s="326">
        <v>0</v>
      </c>
      <c r="F42" s="352">
        <f>3+3</f>
        <v>6</v>
      </c>
      <c r="G42" s="326">
        <v>57</v>
      </c>
      <c r="H42" s="366">
        <v>95</v>
      </c>
      <c r="I42" s="326">
        <v>142</v>
      </c>
      <c r="J42" s="338"/>
      <c r="K42" s="326">
        <v>179</v>
      </c>
      <c r="L42" s="338"/>
      <c r="M42" s="342">
        <f>+H42</f>
        <v>95</v>
      </c>
      <c r="N42" s="332">
        <f t="shared" si="0"/>
        <v>0.53072625698324027</v>
      </c>
      <c r="O42" s="335" t="s">
        <v>688</v>
      </c>
      <c r="P42" s="349" t="s">
        <v>687</v>
      </c>
      <c r="Q42" s="113"/>
    </row>
    <row r="43" spans="1:17" s="29" customFormat="1" ht="408.75" customHeight="1" x14ac:dyDescent="0.25">
      <c r="A43" s="321"/>
      <c r="B43" s="321"/>
      <c r="C43" s="324"/>
      <c r="D43" s="324"/>
      <c r="E43" s="327"/>
      <c r="F43" s="353"/>
      <c r="G43" s="327"/>
      <c r="H43" s="367"/>
      <c r="I43" s="327"/>
      <c r="J43" s="355"/>
      <c r="K43" s="327"/>
      <c r="L43" s="355"/>
      <c r="M43" s="356"/>
      <c r="N43" s="333"/>
      <c r="O43" s="336"/>
      <c r="P43" s="350"/>
      <c r="Q43" s="113"/>
    </row>
    <row r="44" spans="1:17" s="29" customFormat="1" ht="409.5" customHeight="1" x14ac:dyDescent="0.25">
      <c r="A44" s="321"/>
      <c r="B44" s="321"/>
      <c r="C44" s="324"/>
      <c r="D44" s="324"/>
      <c r="E44" s="327"/>
      <c r="F44" s="353"/>
      <c r="G44" s="327"/>
      <c r="H44" s="367"/>
      <c r="I44" s="327"/>
      <c r="J44" s="355"/>
      <c r="K44" s="327"/>
      <c r="L44" s="355"/>
      <c r="M44" s="356"/>
      <c r="N44" s="333"/>
      <c r="O44" s="336"/>
      <c r="P44" s="350"/>
      <c r="Q44" s="113"/>
    </row>
    <row r="45" spans="1:17" s="29" customFormat="1" ht="409.5" customHeight="1" x14ac:dyDescent="0.25">
      <c r="A45" s="321"/>
      <c r="B45" s="321"/>
      <c r="C45" s="324"/>
      <c r="D45" s="324"/>
      <c r="E45" s="327"/>
      <c r="F45" s="353"/>
      <c r="G45" s="327"/>
      <c r="H45" s="367"/>
      <c r="I45" s="327"/>
      <c r="J45" s="355"/>
      <c r="K45" s="327"/>
      <c r="L45" s="355"/>
      <c r="M45" s="356"/>
      <c r="N45" s="333"/>
      <c r="O45" s="336"/>
      <c r="P45" s="350"/>
      <c r="Q45" s="113"/>
    </row>
    <row r="46" spans="1:17" s="29" customFormat="1" ht="409.5" customHeight="1" x14ac:dyDescent="0.25">
      <c r="A46" s="321"/>
      <c r="B46" s="321"/>
      <c r="C46" s="324"/>
      <c r="D46" s="324"/>
      <c r="E46" s="327"/>
      <c r="F46" s="353"/>
      <c r="G46" s="327"/>
      <c r="H46" s="367"/>
      <c r="I46" s="327"/>
      <c r="J46" s="355"/>
      <c r="K46" s="327"/>
      <c r="L46" s="355"/>
      <c r="M46" s="356"/>
      <c r="N46" s="333"/>
      <c r="O46" s="336"/>
      <c r="P46" s="350"/>
      <c r="Q46" s="113"/>
    </row>
    <row r="47" spans="1:17" s="29" customFormat="1" ht="409.5" customHeight="1" x14ac:dyDescent="0.25">
      <c r="A47" s="321"/>
      <c r="B47" s="321"/>
      <c r="C47" s="324"/>
      <c r="D47" s="324"/>
      <c r="E47" s="327"/>
      <c r="F47" s="353"/>
      <c r="G47" s="327"/>
      <c r="H47" s="367"/>
      <c r="I47" s="327"/>
      <c r="J47" s="355"/>
      <c r="K47" s="327"/>
      <c r="L47" s="355"/>
      <c r="M47" s="356"/>
      <c r="N47" s="333"/>
      <c r="O47" s="336"/>
      <c r="P47" s="350"/>
      <c r="Q47" s="113"/>
    </row>
    <row r="48" spans="1:17" s="29" customFormat="1" ht="409.5" customHeight="1" x14ac:dyDescent="0.25">
      <c r="A48" s="321"/>
      <c r="B48" s="321"/>
      <c r="C48" s="324"/>
      <c r="D48" s="324"/>
      <c r="E48" s="327"/>
      <c r="F48" s="353"/>
      <c r="G48" s="327"/>
      <c r="H48" s="367"/>
      <c r="I48" s="327"/>
      <c r="J48" s="355"/>
      <c r="K48" s="327"/>
      <c r="L48" s="355"/>
      <c r="M48" s="356"/>
      <c r="N48" s="333"/>
      <c r="O48" s="336"/>
      <c r="P48" s="350"/>
      <c r="Q48" s="113"/>
    </row>
    <row r="49" spans="1:17" s="29" customFormat="1" ht="409.5" customHeight="1" x14ac:dyDescent="0.25">
      <c r="A49" s="321"/>
      <c r="B49" s="322"/>
      <c r="C49" s="324"/>
      <c r="D49" s="325"/>
      <c r="E49" s="328"/>
      <c r="F49" s="354"/>
      <c r="G49" s="328"/>
      <c r="H49" s="368"/>
      <c r="I49" s="328"/>
      <c r="J49" s="339"/>
      <c r="K49" s="328"/>
      <c r="L49" s="339"/>
      <c r="M49" s="343"/>
      <c r="N49" s="334"/>
      <c r="O49" s="337"/>
      <c r="P49" s="351"/>
      <c r="Q49" s="113"/>
    </row>
    <row r="50" spans="1:17" s="29" customFormat="1" ht="408.75" customHeight="1" x14ac:dyDescent="0.25">
      <c r="A50" s="321"/>
      <c r="B50" s="320" t="s">
        <v>120</v>
      </c>
      <c r="C50" s="324"/>
      <c r="D50" s="125" t="s">
        <v>598</v>
      </c>
      <c r="E50" s="197">
        <v>2280</v>
      </c>
      <c r="F50" s="212">
        <v>3453</v>
      </c>
      <c r="G50" s="197">
        <v>5700</v>
      </c>
      <c r="H50" s="216">
        <v>6774</v>
      </c>
      <c r="I50" s="197">
        <v>9120</v>
      </c>
      <c r="J50" s="128"/>
      <c r="K50" s="197">
        <v>15500</v>
      </c>
      <c r="L50" s="128"/>
      <c r="M50" s="204">
        <f>+H50</f>
        <v>6774</v>
      </c>
      <c r="N50" s="203">
        <f t="shared" si="0"/>
        <v>0.43703225806451612</v>
      </c>
      <c r="O50" s="335" t="s">
        <v>686</v>
      </c>
      <c r="P50" s="349" t="s">
        <v>685</v>
      </c>
      <c r="Q50" s="113"/>
    </row>
    <row r="51" spans="1:17" s="29" customFormat="1" ht="408.75" customHeight="1" x14ac:dyDescent="0.25">
      <c r="A51" s="321"/>
      <c r="B51" s="322"/>
      <c r="C51" s="325"/>
      <c r="D51" s="125" t="s">
        <v>597</v>
      </c>
      <c r="E51" s="198" t="s">
        <v>596</v>
      </c>
      <c r="F51" s="215">
        <v>0</v>
      </c>
      <c r="G51" s="198" t="s">
        <v>596</v>
      </c>
      <c r="H51" s="214">
        <v>0</v>
      </c>
      <c r="I51" s="198" t="s">
        <v>596</v>
      </c>
      <c r="J51" s="130"/>
      <c r="K51" s="198">
        <v>0.9</v>
      </c>
      <c r="L51" s="198"/>
      <c r="M51" s="213">
        <f>+H51</f>
        <v>0</v>
      </c>
      <c r="N51" s="203">
        <f t="shared" si="0"/>
        <v>0</v>
      </c>
      <c r="O51" s="337"/>
      <c r="P51" s="351"/>
      <c r="Q51" s="113"/>
    </row>
    <row r="52" spans="1:17" s="29" customFormat="1" ht="409.5" customHeight="1" x14ac:dyDescent="0.25">
      <c r="A52" s="321"/>
      <c r="B52" s="320" t="s">
        <v>125</v>
      </c>
      <c r="C52" s="323" t="s">
        <v>85</v>
      </c>
      <c r="D52" s="323" t="s">
        <v>595</v>
      </c>
      <c r="E52" s="326">
        <v>0</v>
      </c>
      <c r="F52" s="352">
        <v>0</v>
      </c>
      <c r="G52" s="326">
        <v>3</v>
      </c>
      <c r="H52" s="366">
        <v>5</v>
      </c>
      <c r="I52" s="326">
        <v>6</v>
      </c>
      <c r="J52" s="338"/>
      <c r="K52" s="326">
        <v>9</v>
      </c>
      <c r="L52" s="338"/>
      <c r="M52" s="342">
        <f>+H52</f>
        <v>5</v>
      </c>
      <c r="N52" s="332">
        <f t="shared" si="0"/>
        <v>0.55555555555555558</v>
      </c>
      <c r="O52" s="335" t="s">
        <v>684</v>
      </c>
      <c r="P52" s="357" t="s">
        <v>683</v>
      </c>
      <c r="Q52" s="113"/>
    </row>
    <row r="53" spans="1:17" s="29" customFormat="1" ht="409.5" customHeight="1" x14ac:dyDescent="0.25">
      <c r="A53" s="321"/>
      <c r="B53" s="321"/>
      <c r="C53" s="324"/>
      <c r="D53" s="324"/>
      <c r="E53" s="327"/>
      <c r="F53" s="353"/>
      <c r="G53" s="327"/>
      <c r="H53" s="367"/>
      <c r="I53" s="327"/>
      <c r="J53" s="355"/>
      <c r="K53" s="327"/>
      <c r="L53" s="355"/>
      <c r="M53" s="356"/>
      <c r="N53" s="333"/>
      <c r="O53" s="336"/>
      <c r="P53" s="358"/>
      <c r="Q53" s="113"/>
    </row>
    <row r="54" spans="1:17" s="29" customFormat="1" ht="409.5" customHeight="1" x14ac:dyDescent="0.25">
      <c r="A54" s="321"/>
      <c r="B54" s="321"/>
      <c r="C54" s="324"/>
      <c r="D54" s="325"/>
      <c r="E54" s="328"/>
      <c r="F54" s="354"/>
      <c r="G54" s="328"/>
      <c r="H54" s="368"/>
      <c r="I54" s="328"/>
      <c r="J54" s="339"/>
      <c r="K54" s="328"/>
      <c r="L54" s="339"/>
      <c r="M54" s="343"/>
      <c r="N54" s="334"/>
      <c r="O54" s="336"/>
      <c r="P54" s="358"/>
      <c r="Q54" s="113"/>
    </row>
    <row r="55" spans="1:17" s="29" customFormat="1" ht="409.5" customHeight="1" x14ac:dyDescent="0.25">
      <c r="A55" s="321"/>
      <c r="B55" s="321"/>
      <c r="C55" s="324"/>
      <c r="D55" s="320" t="s">
        <v>594</v>
      </c>
      <c r="E55" s="326">
        <v>0</v>
      </c>
      <c r="F55" s="352">
        <v>3</v>
      </c>
      <c r="G55" s="326">
        <v>3</v>
      </c>
      <c r="H55" s="366">
        <v>3</v>
      </c>
      <c r="I55" s="326">
        <v>4</v>
      </c>
      <c r="J55" s="338"/>
      <c r="K55" s="326">
        <v>8</v>
      </c>
      <c r="L55" s="338"/>
      <c r="M55" s="342">
        <f>+H55</f>
        <v>3</v>
      </c>
      <c r="N55" s="332">
        <f t="shared" ref="N55" si="2">IF(M55/K55&gt;100%,100%,M55/K55)</f>
        <v>0.375</v>
      </c>
      <c r="O55" s="336"/>
      <c r="P55" s="358"/>
      <c r="Q55" s="113"/>
    </row>
    <row r="56" spans="1:17" s="29" customFormat="1" ht="409.5" customHeight="1" x14ac:dyDescent="0.25">
      <c r="A56" s="321"/>
      <c r="B56" s="321"/>
      <c r="C56" s="324"/>
      <c r="D56" s="321"/>
      <c r="E56" s="327"/>
      <c r="F56" s="353"/>
      <c r="G56" s="327"/>
      <c r="H56" s="367"/>
      <c r="I56" s="327"/>
      <c r="J56" s="355"/>
      <c r="K56" s="327"/>
      <c r="L56" s="355"/>
      <c r="M56" s="356"/>
      <c r="N56" s="333"/>
      <c r="O56" s="336"/>
      <c r="P56" s="358"/>
      <c r="Q56" s="113"/>
    </row>
    <row r="57" spans="1:17" s="29" customFormat="1" ht="409.5" customHeight="1" x14ac:dyDescent="0.25">
      <c r="A57" s="321"/>
      <c r="B57" s="321"/>
      <c r="C57" s="324"/>
      <c r="D57" s="322"/>
      <c r="E57" s="328"/>
      <c r="F57" s="354"/>
      <c r="G57" s="328"/>
      <c r="H57" s="368"/>
      <c r="I57" s="328"/>
      <c r="J57" s="339"/>
      <c r="K57" s="328"/>
      <c r="L57" s="339"/>
      <c r="M57" s="343"/>
      <c r="N57" s="334"/>
      <c r="O57" s="336"/>
      <c r="P57" s="358"/>
      <c r="Q57" s="113"/>
    </row>
    <row r="58" spans="1:17" s="29" customFormat="1" ht="409.5" customHeight="1" x14ac:dyDescent="0.25">
      <c r="A58" s="321"/>
      <c r="B58" s="321"/>
      <c r="C58" s="324"/>
      <c r="D58" s="320" t="s">
        <v>593</v>
      </c>
      <c r="E58" s="326">
        <v>3</v>
      </c>
      <c r="F58" s="352">
        <v>5</v>
      </c>
      <c r="G58" s="326">
        <v>6</v>
      </c>
      <c r="H58" s="366">
        <v>13</v>
      </c>
      <c r="I58" s="326">
        <v>9</v>
      </c>
      <c r="J58" s="338"/>
      <c r="K58" s="326">
        <v>12</v>
      </c>
      <c r="L58" s="338"/>
      <c r="M58" s="342">
        <f>+H58</f>
        <v>13</v>
      </c>
      <c r="N58" s="332">
        <f>IF(M58/K58&gt;100%,100%,M58/K58)</f>
        <v>1</v>
      </c>
      <c r="O58" s="336"/>
      <c r="P58" s="358"/>
      <c r="Q58" s="113"/>
    </row>
    <row r="59" spans="1:17" s="29" customFormat="1" ht="409.5" customHeight="1" x14ac:dyDescent="0.25">
      <c r="A59" s="322"/>
      <c r="B59" s="322"/>
      <c r="C59" s="325"/>
      <c r="D59" s="322"/>
      <c r="E59" s="328"/>
      <c r="F59" s="354"/>
      <c r="G59" s="328"/>
      <c r="H59" s="368"/>
      <c r="I59" s="328"/>
      <c r="J59" s="339"/>
      <c r="K59" s="328"/>
      <c r="L59" s="339"/>
      <c r="M59" s="343"/>
      <c r="N59" s="334"/>
      <c r="O59" s="337"/>
      <c r="P59" s="359"/>
      <c r="Q59" s="113"/>
    </row>
    <row r="60" spans="1:17" s="29" customFormat="1" ht="409.5" customHeight="1" x14ac:dyDescent="0.25">
      <c r="A60" s="320" t="s">
        <v>592</v>
      </c>
      <c r="B60" s="369" t="s">
        <v>131</v>
      </c>
      <c r="C60" s="323" t="s">
        <v>86</v>
      </c>
      <c r="D60" s="125" t="s">
        <v>591</v>
      </c>
      <c r="E60" s="197">
        <v>26</v>
      </c>
      <c r="F60" s="212">
        <v>47</v>
      </c>
      <c r="G60" s="197">
        <v>64</v>
      </c>
      <c r="H60" s="199">
        <v>61</v>
      </c>
      <c r="I60" s="197">
        <v>66</v>
      </c>
      <c r="J60" s="197"/>
      <c r="K60" s="197">
        <v>66</v>
      </c>
      <c r="L60" s="128"/>
      <c r="M60" s="204">
        <f>+H60</f>
        <v>61</v>
      </c>
      <c r="N60" s="203">
        <f t="shared" si="0"/>
        <v>0.9242424242424242</v>
      </c>
      <c r="O60" s="335" t="s">
        <v>682</v>
      </c>
      <c r="P60" s="357" t="s">
        <v>681</v>
      </c>
      <c r="Q60" s="113"/>
    </row>
    <row r="61" spans="1:17" s="29" customFormat="1" ht="409.5" customHeight="1" x14ac:dyDescent="0.25">
      <c r="A61" s="321"/>
      <c r="B61" s="369"/>
      <c r="C61" s="324"/>
      <c r="D61" s="125" t="s">
        <v>590</v>
      </c>
      <c r="E61" s="197">
        <v>3</v>
      </c>
      <c r="F61" s="212">
        <v>3</v>
      </c>
      <c r="G61" s="197">
        <v>7</v>
      </c>
      <c r="H61" s="199">
        <v>4</v>
      </c>
      <c r="I61" s="197">
        <v>7</v>
      </c>
      <c r="J61" s="197"/>
      <c r="K61" s="197">
        <v>7</v>
      </c>
      <c r="L61" s="128"/>
      <c r="M61" s="204">
        <f>+H61</f>
        <v>4</v>
      </c>
      <c r="N61" s="203">
        <f t="shared" si="0"/>
        <v>0.5714285714285714</v>
      </c>
      <c r="O61" s="336"/>
      <c r="P61" s="358"/>
      <c r="Q61" s="113"/>
    </row>
    <row r="62" spans="1:17" s="29" customFormat="1" ht="409.5" customHeight="1" x14ac:dyDescent="0.25">
      <c r="A62" s="321" t="s">
        <v>588</v>
      </c>
      <c r="B62" s="370" t="s">
        <v>139</v>
      </c>
      <c r="C62" s="324"/>
      <c r="D62" s="125" t="s">
        <v>589</v>
      </c>
      <c r="E62" s="122">
        <v>0.02</v>
      </c>
      <c r="F62" s="186">
        <v>7.0000000000000007E-2</v>
      </c>
      <c r="G62" s="122">
        <v>0.24</v>
      </c>
      <c r="H62" s="189">
        <v>0.29370000000000002</v>
      </c>
      <c r="I62" s="122">
        <v>0.76</v>
      </c>
      <c r="J62" s="122"/>
      <c r="K62" s="122">
        <v>1</v>
      </c>
      <c r="L62" s="122"/>
      <c r="M62" s="203">
        <f>+H62</f>
        <v>0.29370000000000002</v>
      </c>
      <c r="N62" s="203">
        <f t="shared" si="0"/>
        <v>0.29370000000000002</v>
      </c>
      <c r="O62" s="336" t="s">
        <v>680</v>
      </c>
      <c r="P62" s="350" t="s">
        <v>679</v>
      </c>
      <c r="Q62" s="113"/>
    </row>
    <row r="63" spans="1:17" s="30" customFormat="1" ht="381" customHeight="1" x14ac:dyDescent="0.25">
      <c r="A63" s="321"/>
      <c r="B63" s="370"/>
      <c r="C63" s="324"/>
      <c r="D63" s="124" t="s">
        <v>587</v>
      </c>
      <c r="E63" s="211">
        <v>0.04</v>
      </c>
      <c r="F63" s="210">
        <v>0.14000000000000001</v>
      </c>
      <c r="G63" s="198">
        <v>0.5</v>
      </c>
      <c r="H63" s="210">
        <v>0.62</v>
      </c>
      <c r="I63" s="208">
        <v>1.6</v>
      </c>
      <c r="J63" s="209"/>
      <c r="K63" s="208">
        <v>2.1</v>
      </c>
      <c r="L63" s="207"/>
      <c r="M63" s="206">
        <f>+H63</f>
        <v>0.62</v>
      </c>
      <c r="N63" s="203">
        <f>IF(M63/K63&gt;100%,100%,M63/K63)</f>
        <v>0.29523809523809524</v>
      </c>
      <c r="O63" s="337"/>
      <c r="P63" s="351"/>
    </row>
    <row r="64" spans="1:17" s="30" customFormat="1" ht="218.25" customHeight="1" x14ac:dyDescent="0.25">
      <c r="A64" s="321"/>
      <c r="B64" s="371" t="s">
        <v>146</v>
      </c>
      <c r="C64" s="324"/>
      <c r="D64" s="323" t="s">
        <v>586</v>
      </c>
      <c r="E64" s="326">
        <v>370</v>
      </c>
      <c r="F64" s="329">
        <v>413</v>
      </c>
      <c r="G64" s="326">
        <v>600</v>
      </c>
      <c r="H64" s="329">
        <v>642</v>
      </c>
      <c r="I64" s="326">
        <v>800</v>
      </c>
      <c r="J64" s="326"/>
      <c r="K64" s="326">
        <v>1378</v>
      </c>
      <c r="L64" s="374">
        <v>1378</v>
      </c>
      <c r="M64" s="342">
        <f>+H64</f>
        <v>642</v>
      </c>
      <c r="N64" s="332">
        <f t="shared" si="0"/>
        <v>0.46589259796806964</v>
      </c>
      <c r="O64" s="335" t="s">
        <v>678</v>
      </c>
      <c r="P64" s="349" t="s">
        <v>677</v>
      </c>
    </row>
    <row r="65" spans="1:16" s="30" customFormat="1" ht="274.5" customHeight="1" x14ac:dyDescent="0.25">
      <c r="A65" s="321"/>
      <c r="B65" s="372"/>
      <c r="C65" s="324"/>
      <c r="D65" s="324"/>
      <c r="E65" s="327"/>
      <c r="F65" s="330"/>
      <c r="G65" s="327"/>
      <c r="H65" s="330"/>
      <c r="I65" s="327"/>
      <c r="J65" s="327"/>
      <c r="K65" s="327"/>
      <c r="L65" s="375"/>
      <c r="M65" s="356"/>
      <c r="N65" s="333"/>
      <c r="O65" s="336"/>
      <c r="P65" s="350"/>
    </row>
    <row r="66" spans="1:16" s="30" customFormat="1" ht="300" customHeight="1" x14ac:dyDescent="0.25">
      <c r="A66" s="321"/>
      <c r="B66" s="372"/>
      <c r="C66" s="324"/>
      <c r="D66" s="324"/>
      <c r="E66" s="327"/>
      <c r="F66" s="330"/>
      <c r="G66" s="327"/>
      <c r="H66" s="330"/>
      <c r="I66" s="327"/>
      <c r="J66" s="327"/>
      <c r="K66" s="327"/>
      <c r="L66" s="375"/>
      <c r="M66" s="356"/>
      <c r="N66" s="333"/>
      <c r="O66" s="336"/>
      <c r="P66" s="350"/>
    </row>
    <row r="67" spans="1:16" s="30" customFormat="1" ht="315" customHeight="1" x14ac:dyDescent="0.25">
      <c r="A67" s="321"/>
      <c r="B67" s="372"/>
      <c r="C67" s="324"/>
      <c r="D67" s="325"/>
      <c r="E67" s="328"/>
      <c r="F67" s="331"/>
      <c r="G67" s="328"/>
      <c r="H67" s="331"/>
      <c r="I67" s="328"/>
      <c r="J67" s="328"/>
      <c r="K67" s="328"/>
      <c r="L67" s="376"/>
      <c r="M67" s="343"/>
      <c r="N67" s="334"/>
      <c r="O67" s="336"/>
      <c r="P67" s="350"/>
    </row>
    <row r="68" spans="1:16" s="30" customFormat="1" ht="370.5" customHeight="1" x14ac:dyDescent="0.25">
      <c r="A68" s="321"/>
      <c r="B68" s="372"/>
      <c r="C68" s="324"/>
      <c r="D68" s="323" t="s">
        <v>585</v>
      </c>
      <c r="E68" s="326">
        <v>0</v>
      </c>
      <c r="F68" s="329">
        <v>0</v>
      </c>
      <c r="G68" s="326">
        <v>152</v>
      </c>
      <c r="H68" s="329">
        <v>152</v>
      </c>
      <c r="I68" s="326">
        <v>152</v>
      </c>
      <c r="J68" s="326"/>
      <c r="K68" s="326">
        <v>342</v>
      </c>
      <c r="L68" s="374"/>
      <c r="M68" s="342">
        <f>+H70</f>
        <v>0</v>
      </c>
      <c r="N68" s="332">
        <f>IF(M68/K68&gt;100%,100%,M68/K68)</f>
        <v>0</v>
      </c>
      <c r="O68" s="336"/>
      <c r="P68" s="350"/>
    </row>
    <row r="69" spans="1:16" s="30" customFormat="1" ht="385.5" customHeight="1" x14ac:dyDescent="0.25">
      <c r="A69" s="321"/>
      <c r="B69" s="372"/>
      <c r="C69" s="324"/>
      <c r="D69" s="324"/>
      <c r="E69" s="327"/>
      <c r="F69" s="330"/>
      <c r="G69" s="327"/>
      <c r="H69" s="330"/>
      <c r="I69" s="327"/>
      <c r="J69" s="327"/>
      <c r="K69" s="327"/>
      <c r="L69" s="375"/>
      <c r="M69" s="356"/>
      <c r="N69" s="333"/>
      <c r="O69" s="336"/>
      <c r="P69" s="350"/>
    </row>
    <row r="70" spans="1:16" s="30" customFormat="1" ht="162" customHeight="1" x14ac:dyDescent="0.25">
      <c r="A70" s="321"/>
      <c r="B70" s="373"/>
      <c r="C70" s="324"/>
      <c r="D70" s="325"/>
      <c r="E70" s="328"/>
      <c r="F70" s="331"/>
      <c r="G70" s="328"/>
      <c r="H70" s="331"/>
      <c r="I70" s="328"/>
      <c r="J70" s="328"/>
      <c r="K70" s="328"/>
      <c r="L70" s="376"/>
      <c r="M70" s="343"/>
      <c r="N70" s="334"/>
      <c r="O70" s="337"/>
      <c r="P70" s="351"/>
    </row>
    <row r="71" spans="1:16" s="30" customFormat="1" ht="409.5" customHeight="1" x14ac:dyDescent="0.25">
      <c r="A71" s="321"/>
      <c r="B71" s="371" t="s">
        <v>150</v>
      </c>
      <c r="C71" s="324"/>
      <c r="D71" s="125" t="s">
        <v>584</v>
      </c>
      <c r="E71" s="197">
        <v>100</v>
      </c>
      <c r="F71" s="199">
        <v>99</v>
      </c>
      <c r="G71" s="197">
        <v>550</v>
      </c>
      <c r="H71" s="199">
        <v>801</v>
      </c>
      <c r="I71" s="197">
        <v>550</v>
      </c>
      <c r="J71" s="197"/>
      <c r="K71" s="197">
        <v>550</v>
      </c>
      <c r="L71" s="200"/>
      <c r="M71" s="204">
        <f t="shared" ref="M71:M81" si="3">+H71</f>
        <v>801</v>
      </c>
      <c r="N71" s="203">
        <f t="shared" si="0"/>
        <v>1</v>
      </c>
      <c r="O71" s="335" t="s">
        <v>676</v>
      </c>
      <c r="P71" s="349" t="s">
        <v>675</v>
      </c>
    </row>
    <row r="72" spans="1:16" s="30" customFormat="1" ht="346.5" customHeight="1" x14ac:dyDescent="0.25">
      <c r="A72" s="321"/>
      <c r="B72" s="373"/>
      <c r="C72" s="324"/>
      <c r="D72" s="125" t="s">
        <v>583</v>
      </c>
      <c r="E72" s="197">
        <v>0</v>
      </c>
      <c r="F72" s="199">
        <v>0</v>
      </c>
      <c r="G72" s="197">
        <v>70</v>
      </c>
      <c r="H72" s="199">
        <v>0</v>
      </c>
      <c r="I72" s="197">
        <v>70</v>
      </c>
      <c r="J72" s="197"/>
      <c r="K72" s="197">
        <v>70</v>
      </c>
      <c r="L72" s="200"/>
      <c r="M72" s="204">
        <f t="shared" si="3"/>
        <v>0</v>
      </c>
      <c r="N72" s="203">
        <f t="shared" si="0"/>
        <v>0</v>
      </c>
      <c r="O72" s="337"/>
      <c r="P72" s="351"/>
    </row>
    <row r="73" spans="1:16" s="30" customFormat="1" ht="201" customHeight="1" x14ac:dyDescent="0.25">
      <c r="A73" s="322"/>
      <c r="B73" s="205" t="s">
        <v>152</v>
      </c>
      <c r="C73" s="324"/>
      <c r="D73" s="125" t="s">
        <v>422</v>
      </c>
      <c r="E73" s="197">
        <v>0</v>
      </c>
      <c r="F73" s="199">
        <v>0</v>
      </c>
      <c r="G73" s="197">
        <v>18</v>
      </c>
      <c r="H73" s="199">
        <v>18</v>
      </c>
      <c r="I73" s="197">
        <v>18</v>
      </c>
      <c r="J73" s="197"/>
      <c r="K73" s="197">
        <v>18</v>
      </c>
      <c r="L73" s="200"/>
      <c r="M73" s="204">
        <f t="shared" si="3"/>
        <v>18</v>
      </c>
      <c r="N73" s="203">
        <f t="shared" si="0"/>
        <v>1</v>
      </c>
      <c r="O73" s="202" t="s">
        <v>674</v>
      </c>
      <c r="P73" s="201" t="s">
        <v>673</v>
      </c>
    </row>
    <row r="74" spans="1:16" s="30" customFormat="1" ht="305.25" customHeight="1" x14ac:dyDescent="0.25">
      <c r="A74" s="369" t="s">
        <v>582</v>
      </c>
      <c r="B74" s="127" t="s">
        <v>156</v>
      </c>
      <c r="C74" s="125" t="s">
        <v>162</v>
      </c>
      <c r="D74" s="125" t="s">
        <v>581</v>
      </c>
      <c r="E74" s="122">
        <v>0.19</v>
      </c>
      <c r="F74" s="121">
        <v>0.19</v>
      </c>
      <c r="G74" s="122">
        <v>0.44</v>
      </c>
      <c r="H74" s="121">
        <v>0.56999999999999995</v>
      </c>
      <c r="I74" s="122">
        <v>0.88</v>
      </c>
      <c r="J74" s="122"/>
      <c r="K74" s="122">
        <v>1</v>
      </c>
      <c r="L74" s="187"/>
      <c r="M74" s="186">
        <f t="shared" si="3"/>
        <v>0.56999999999999995</v>
      </c>
      <c r="N74" s="186">
        <f t="shared" si="0"/>
        <v>0.56999999999999995</v>
      </c>
      <c r="O74" s="126" t="s">
        <v>672</v>
      </c>
      <c r="P74" s="194" t="s">
        <v>671</v>
      </c>
    </row>
    <row r="75" spans="1:16" s="30" customFormat="1" ht="304.5" customHeight="1" x14ac:dyDescent="0.25">
      <c r="A75" s="369"/>
      <c r="B75" s="370" t="s">
        <v>429</v>
      </c>
      <c r="C75" s="379" t="s">
        <v>167</v>
      </c>
      <c r="D75" s="125" t="s">
        <v>580</v>
      </c>
      <c r="E75" s="197">
        <v>0</v>
      </c>
      <c r="F75" s="199">
        <v>0</v>
      </c>
      <c r="G75" s="197">
        <v>0</v>
      </c>
      <c r="H75" s="199">
        <v>0</v>
      </c>
      <c r="I75" s="197">
        <v>0</v>
      </c>
      <c r="J75" s="197"/>
      <c r="K75" s="197">
        <v>1</v>
      </c>
      <c r="L75" s="200"/>
      <c r="M75" s="195">
        <f t="shared" si="3"/>
        <v>0</v>
      </c>
      <c r="N75" s="186">
        <f t="shared" si="0"/>
        <v>0</v>
      </c>
      <c r="O75" s="346" t="s">
        <v>670</v>
      </c>
      <c r="P75" s="357" t="s">
        <v>669</v>
      </c>
    </row>
    <row r="76" spans="1:16" s="30" customFormat="1" ht="304.5" customHeight="1" x14ac:dyDescent="0.25">
      <c r="A76" s="369"/>
      <c r="B76" s="370"/>
      <c r="C76" s="379"/>
      <c r="D76" s="124" t="s">
        <v>579</v>
      </c>
      <c r="E76" s="197">
        <v>0</v>
      </c>
      <c r="F76" s="199">
        <v>0</v>
      </c>
      <c r="G76" s="197">
        <v>0</v>
      </c>
      <c r="H76" s="199">
        <v>0</v>
      </c>
      <c r="I76" s="197">
        <v>0</v>
      </c>
      <c r="J76" s="198"/>
      <c r="K76" s="197">
        <v>3</v>
      </c>
      <c r="L76" s="196"/>
      <c r="M76" s="195">
        <f t="shared" si="3"/>
        <v>0</v>
      </c>
      <c r="N76" s="186">
        <f t="shared" si="0"/>
        <v>0</v>
      </c>
      <c r="O76" s="348"/>
      <c r="P76" s="359"/>
    </row>
    <row r="77" spans="1:16" s="30" customFormat="1" ht="214.5" customHeight="1" x14ac:dyDescent="0.25">
      <c r="A77" s="369"/>
      <c r="B77" s="127" t="s">
        <v>168</v>
      </c>
      <c r="C77" s="379" t="s">
        <v>173</v>
      </c>
      <c r="D77" s="124" t="s">
        <v>170</v>
      </c>
      <c r="E77" s="122">
        <v>1</v>
      </c>
      <c r="F77" s="121">
        <v>1</v>
      </c>
      <c r="G77" s="122">
        <v>1</v>
      </c>
      <c r="H77" s="121">
        <v>1</v>
      </c>
      <c r="I77" s="122">
        <v>1</v>
      </c>
      <c r="J77" s="122"/>
      <c r="K77" s="122">
        <v>1</v>
      </c>
      <c r="L77" s="187"/>
      <c r="M77" s="186">
        <f t="shared" si="3"/>
        <v>1</v>
      </c>
      <c r="N77" s="186">
        <f t="shared" si="0"/>
        <v>1</v>
      </c>
      <c r="O77" s="126" t="s">
        <v>668</v>
      </c>
      <c r="P77" s="194" t="s">
        <v>667</v>
      </c>
    </row>
    <row r="78" spans="1:16" s="30" customFormat="1" ht="106.5" customHeight="1" x14ac:dyDescent="0.25">
      <c r="A78" s="369"/>
      <c r="B78" s="370" t="s">
        <v>177</v>
      </c>
      <c r="C78" s="379"/>
      <c r="D78" s="124" t="s">
        <v>578</v>
      </c>
      <c r="E78" s="122">
        <v>0</v>
      </c>
      <c r="F78" s="121">
        <v>0</v>
      </c>
      <c r="G78" s="122">
        <v>0.75</v>
      </c>
      <c r="H78" s="189">
        <v>0.77539999999999998</v>
      </c>
      <c r="I78" s="122">
        <v>0.75</v>
      </c>
      <c r="J78" s="122"/>
      <c r="K78" s="122">
        <v>0.8</v>
      </c>
      <c r="L78" s="187"/>
      <c r="M78" s="186">
        <f t="shared" si="3"/>
        <v>0.77539999999999998</v>
      </c>
      <c r="N78" s="186">
        <f t="shared" si="0"/>
        <v>0.96924999999999994</v>
      </c>
      <c r="O78" s="346" t="s">
        <v>666</v>
      </c>
      <c r="P78" s="357" t="s">
        <v>665</v>
      </c>
    </row>
    <row r="79" spans="1:16" s="30" customFormat="1" ht="106.5" customHeight="1" x14ac:dyDescent="0.25">
      <c r="A79" s="369"/>
      <c r="B79" s="370"/>
      <c r="C79" s="379"/>
      <c r="D79" s="124" t="s">
        <v>577</v>
      </c>
      <c r="E79" s="122">
        <v>1</v>
      </c>
      <c r="F79" s="121">
        <v>1</v>
      </c>
      <c r="G79" s="122">
        <v>1</v>
      </c>
      <c r="H79" s="121">
        <v>1</v>
      </c>
      <c r="I79" s="122">
        <v>1</v>
      </c>
      <c r="J79" s="122"/>
      <c r="K79" s="122">
        <v>1</v>
      </c>
      <c r="L79" s="187"/>
      <c r="M79" s="186">
        <f t="shared" si="3"/>
        <v>1</v>
      </c>
      <c r="N79" s="186">
        <f t="shared" si="0"/>
        <v>1</v>
      </c>
      <c r="O79" s="347"/>
      <c r="P79" s="358"/>
    </row>
    <row r="80" spans="1:16" s="30" customFormat="1" ht="106.5" customHeight="1" x14ac:dyDescent="0.25">
      <c r="A80" s="369"/>
      <c r="B80" s="370"/>
      <c r="C80" s="379"/>
      <c r="D80" s="124" t="s">
        <v>576</v>
      </c>
      <c r="E80" s="122">
        <v>1</v>
      </c>
      <c r="F80" s="121">
        <v>1</v>
      </c>
      <c r="G80" s="122">
        <v>1</v>
      </c>
      <c r="H80" s="121">
        <v>1</v>
      </c>
      <c r="I80" s="122">
        <v>1</v>
      </c>
      <c r="J80" s="122"/>
      <c r="K80" s="122">
        <v>1</v>
      </c>
      <c r="L80" s="187"/>
      <c r="M80" s="186">
        <f t="shared" si="3"/>
        <v>1</v>
      </c>
      <c r="N80" s="186">
        <f t="shared" si="0"/>
        <v>1</v>
      </c>
      <c r="O80" s="348"/>
      <c r="P80" s="359"/>
    </row>
    <row r="81" spans="1:16" s="30" customFormat="1" ht="214.5" customHeight="1" x14ac:dyDescent="0.25">
      <c r="A81" s="369"/>
      <c r="B81" s="370" t="s">
        <v>181</v>
      </c>
      <c r="C81" s="379" t="s">
        <v>183</v>
      </c>
      <c r="D81" s="320" t="s">
        <v>533</v>
      </c>
      <c r="E81" s="362">
        <v>0.82</v>
      </c>
      <c r="F81" s="344">
        <v>0.82</v>
      </c>
      <c r="G81" s="362">
        <v>0.82</v>
      </c>
      <c r="H81" s="344">
        <v>0.82</v>
      </c>
      <c r="I81" s="362">
        <v>0.82</v>
      </c>
      <c r="J81" s="362"/>
      <c r="K81" s="362">
        <v>1</v>
      </c>
      <c r="L81" s="380"/>
      <c r="M81" s="332">
        <f t="shared" si="3"/>
        <v>0.82</v>
      </c>
      <c r="N81" s="332">
        <f t="shared" si="0"/>
        <v>0.82</v>
      </c>
      <c r="O81" s="346" t="s">
        <v>664</v>
      </c>
      <c r="P81" s="357" t="s">
        <v>663</v>
      </c>
    </row>
    <row r="82" spans="1:16" s="30" customFormat="1" ht="214.5" customHeight="1" x14ac:dyDescent="0.25">
      <c r="A82" s="369"/>
      <c r="B82" s="370"/>
      <c r="C82" s="379"/>
      <c r="D82" s="321"/>
      <c r="E82" s="377"/>
      <c r="F82" s="378"/>
      <c r="G82" s="377"/>
      <c r="H82" s="378"/>
      <c r="I82" s="377"/>
      <c r="J82" s="377"/>
      <c r="K82" s="377"/>
      <c r="L82" s="381"/>
      <c r="M82" s="333"/>
      <c r="N82" s="333"/>
      <c r="O82" s="347"/>
      <c r="P82" s="358"/>
    </row>
    <row r="83" spans="1:16" s="30" customFormat="1" ht="214.5" customHeight="1" x14ac:dyDescent="0.25">
      <c r="A83" s="369"/>
      <c r="B83" s="370"/>
      <c r="C83" s="379"/>
      <c r="D83" s="322"/>
      <c r="E83" s="363"/>
      <c r="F83" s="345"/>
      <c r="G83" s="363"/>
      <c r="H83" s="345"/>
      <c r="I83" s="363"/>
      <c r="J83" s="363"/>
      <c r="K83" s="363"/>
      <c r="L83" s="382"/>
      <c r="M83" s="334"/>
      <c r="N83" s="334"/>
      <c r="O83" s="347"/>
      <c r="P83" s="358"/>
    </row>
    <row r="84" spans="1:16" s="30" customFormat="1" ht="214.5" customHeight="1" x14ac:dyDescent="0.25">
      <c r="A84" s="369"/>
      <c r="B84" s="370"/>
      <c r="C84" s="379"/>
      <c r="D84" s="320" t="s">
        <v>575</v>
      </c>
      <c r="E84" s="362">
        <v>1</v>
      </c>
      <c r="F84" s="344">
        <v>1</v>
      </c>
      <c r="G84" s="362">
        <v>1</v>
      </c>
      <c r="H84" s="344">
        <v>1</v>
      </c>
      <c r="I84" s="362">
        <v>1</v>
      </c>
      <c r="J84" s="362"/>
      <c r="K84" s="362">
        <v>1</v>
      </c>
      <c r="L84" s="380"/>
      <c r="M84" s="332">
        <f>+H84</f>
        <v>1</v>
      </c>
      <c r="N84" s="332">
        <f t="shared" si="0"/>
        <v>1</v>
      </c>
      <c r="O84" s="347"/>
      <c r="P84" s="358"/>
    </row>
    <row r="85" spans="1:16" s="30" customFormat="1" ht="214.5" customHeight="1" x14ac:dyDescent="0.25">
      <c r="A85" s="369"/>
      <c r="B85" s="370"/>
      <c r="C85" s="379"/>
      <c r="D85" s="321"/>
      <c r="E85" s="377"/>
      <c r="F85" s="378"/>
      <c r="G85" s="377"/>
      <c r="H85" s="378"/>
      <c r="I85" s="377"/>
      <c r="J85" s="377"/>
      <c r="K85" s="377"/>
      <c r="L85" s="381"/>
      <c r="M85" s="333"/>
      <c r="N85" s="333"/>
      <c r="O85" s="347"/>
      <c r="P85" s="358"/>
    </row>
    <row r="86" spans="1:16" s="30" customFormat="1" ht="214.5" customHeight="1" x14ac:dyDescent="0.25">
      <c r="A86" s="369"/>
      <c r="B86" s="370"/>
      <c r="C86" s="379"/>
      <c r="D86" s="322"/>
      <c r="E86" s="363"/>
      <c r="F86" s="345"/>
      <c r="G86" s="363"/>
      <c r="H86" s="345"/>
      <c r="I86" s="363"/>
      <c r="J86" s="363"/>
      <c r="K86" s="363"/>
      <c r="L86" s="382"/>
      <c r="M86" s="334"/>
      <c r="N86" s="334"/>
      <c r="O86" s="347"/>
      <c r="P86" s="358"/>
    </row>
    <row r="87" spans="1:16" s="30" customFormat="1" ht="214.5" customHeight="1" x14ac:dyDescent="0.25">
      <c r="A87" s="369"/>
      <c r="B87" s="370"/>
      <c r="C87" s="379"/>
      <c r="D87" s="124" t="s">
        <v>574</v>
      </c>
      <c r="E87" s="122">
        <v>1</v>
      </c>
      <c r="F87" s="121">
        <v>1</v>
      </c>
      <c r="G87" s="122">
        <v>1</v>
      </c>
      <c r="H87" s="121">
        <v>1</v>
      </c>
      <c r="I87" s="122">
        <v>1</v>
      </c>
      <c r="J87" s="122"/>
      <c r="K87" s="122">
        <v>1</v>
      </c>
      <c r="L87" s="187"/>
      <c r="M87" s="186">
        <f t="shared" ref="M87:M93" si="4">+H87</f>
        <v>1</v>
      </c>
      <c r="N87" s="186">
        <f t="shared" ref="N87:N93" si="5">IF(M87/K87&gt;100%,100%,M87/K87)</f>
        <v>1</v>
      </c>
      <c r="O87" s="348"/>
      <c r="P87" s="359"/>
    </row>
    <row r="88" spans="1:16" s="30" customFormat="1" ht="214.5" customHeight="1" x14ac:dyDescent="0.25">
      <c r="A88" s="369"/>
      <c r="B88" s="370" t="s">
        <v>189</v>
      </c>
      <c r="C88" s="379" t="s">
        <v>191</v>
      </c>
      <c r="D88" s="124" t="s">
        <v>573</v>
      </c>
      <c r="E88" s="122">
        <v>1</v>
      </c>
      <c r="F88" s="121">
        <v>1</v>
      </c>
      <c r="G88" s="122">
        <v>1</v>
      </c>
      <c r="H88" s="121">
        <v>1</v>
      </c>
      <c r="I88" s="122">
        <v>1</v>
      </c>
      <c r="J88" s="122"/>
      <c r="K88" s="122">
        <v>1</v>
      </c>
      <c r="L88" s="187"/>
      <c r="M88" s="186">
        <f t="shared" si="4"/>
        <v>1</v>
      </c>
      <c r="N88" s="186">
        <f t="shared" si="5"/>
        <v>1</v>
      </c>
      <c r="O88" s="346" t="s">
        <v>662</v>
      </c>
      <c r="P88" s="357" t="s">
        <v>661</v>
      </c>
    </row>
    <row r="89" spans="1:16" s="30" customFormat="1" ht="214.5" customHeight="1" x14ac:dyDescent="0.25">
      <c r="A89" s="369"/>
      <c r="B89" s="370"/>
      <c r="C89" s="379"/>
      <c r="D89" s="124" t="s">
        <v>572</v>
      </c>
      <c r="E89" s="122">
        <v>1</v>
      </c>
      <c r="F89" s="121">
        <v>1</v>
      </c>
      <c r="G89" s="122">
        <v>1</v>
      </c>
      <c r="H89" s="121">
        <v>1</v>
      </c>
      <c r="I89" s="122">
        <v>1</v>
      </c>
      <c r="J89" s="122"/>
      <c r="K89" s="122">
        <v>1</v>
      </c>
      <c r="L89" s="187"/>
      <c r="M89" s="186">
        <f t="shared" si="4"/>
        <v>1</v>
      </c>
      <c r="N89" s="186">
        <f t="shared" si="5"/>
        <v>1</v>
      </c>
      <c r="O89" s="348"/>
      <c r="P89" s="359"/>
    </row>
    <row r="90" spans="1:16" s="30" customFormat="1" ht="409.5" customHeight="1" x14ac:dyDescent="0.25">
      <c r="A90" s="369"/>
      <c r="B90" s="370" t="s">
        <v>194</v>
      </c>
      <c r="C90" s="379" t="s">
        <v>197</v>
      </c>
      <c r="D90" s="124" t="s">
        <v>571</v>
      </c>
      <c r="E90" s="193">
        <v>0.94220000000000004</v>
      </c>
      <c r="F90" s="189">
        <v>0.93920000000000003</v>
      </c>
      <c r="G90" s="193">
        <v>0.96140000000000003</v>
      </c>
      <c r="H90" s="189">
        <v>0.96140000000000003</v>
      </c>
      <c r="I90" s="193">
        <v>0.98080000000000001</v>
      </c>
      <c r="J90" s="193"/>
      <c r="K90" s="122">
        <v>1</v>
      </c>
      <c r="L90" s="192"/>
      <c r="M90" s="191">
        <f t="shared" si="4"/>
        <v>0.96140000000000003</v>
      </c>
      <c r="N90" s="190">
        <f t="shared" si="5"/>
        <v>0.96140000000000003</v>
      </c>
      <c r="O90" s="346" t="s">
        <v>660</v>
      </c>
      <c r="P90" s="357" t="s">
        <v>659</v>
      </c>
    </row>
    <row r="91" spans="1:16" s="30" customFormat="1" ht="409.5" customHeight="1" x14ac:dyDescent="0.25">
      <c r="A91" s="369"/>
      <c r="B91" s="370"/>
      <c r="C91" s="379"/>
      <c r="D91" s="124" t="s">
        <v>570</v>
      </c>
      <c r="E91" s="122">
        <v>1</v>
      </c>
      <c r="F91" s="121">
        <v>1</v>
      </c>
      <c r="G91" s="122">
        <v>1</v>
      </c>
      <c r="H91" s="121">
        <v>1</v>
      </c>
      <c r="I91" s="122">
        <v>1</v>
      </c>
      <c r="J91" s="122"/>
      <c r="K91" s="122">
        <v>1</v>
      </c>
      <c r="L91" s="187"/>
      <c r="M91" s="188">
        <f t="shared" si="4"/>
        <v>1</v>
      </c>
      <c r="N91" s="186">
        <f t="shared" si="5"/>
        <v>1</v>
      </c>
      <c r="O91" s="347"/>
      <c r="P91" s="358"/>
    </row>
    <row r="92" spans="1:16" s="30" customFormat="1" ht="409.5" customHeight="1" x14ac:dyDescent="0.25">
      <c r="A92" s="369"/>
      <c r="B92" s="370"/>
      <c r="C92" s="379"/>
      <c r="D92" s="124" t="s">
        <v>569</v>
      </c>
      <c r="E92" s="122">
        <v>1</v>
      </c>
      <c r="F92" s="121">
        <v>1</v>
      </c>
      <c r="G92" s="122">
        <v>1</v>
      </c>
      <c r="H92" s="121">
        <v>1</v>
      </c>
      <c r="I92" s="122">
        <v>1</v>
      </c>
      <c r="J92" s="122"/>
      <c r="K92" s="122">
        <v>1</v>
      </c>
      <c r="L92" s="187"/>
      <c r="M92" s="188">
        <f t="shared" si="4"/>
        <v>1</v>
      </c>
      <c r="N92" s="186">
        <f t="shared" si="5"/>
        <v>1</v>
      </c>
      <c r="O92" s="348"/>
      <c r="P92" s="359"/>
    </row>
    <row r="93" spans="1:16" s="30" customFormat="1" ht="409.5" customHeight="1" x14ac:dyDescent="0.25">
      <c r="A93" s="369"/>
      <c r="B93" s="370" t="s">
        <v>205</v>
      </c>
      <c r="C93" s="379" t="s">
        <v>208</v>
      </c>
      <c r="D93" s="320" t="s">
        <v>568</v>
      </c>
      <c r="E93" s="362">
        <v>0.16</v>
      </c>
      <c r="F93" s="344">
        <v>0.16</v>
      </c>
      <c r="G93" s="362">
        <v>0.46</v>
      </c>
      <c r="H93" s="344">
        <v>0.46</v>
      </c>
      <c r="I93" s="362">
        <v>0.78</v>
      </c>
      <c r="J93" s="362"/>
      <c r="K93" s="362">
        <v>1</v>
      </c>
      <c r="L93" s="380"/>
      <c r="M93" s="383">
        <f t="shared" si="4"/>
        <v>0.46</v>
      </c>
      <c r="N93" s="332">
        <f t="shared" si="5"/>
        <v>0.46</v>
      </c>
      <c r="O93" s="346" t="s">
        <v>658</v>
      </c>
      <c r="P93" s="357" t="s">
        <v>657</v>
      </c>
    </row>
    <row r="94" spans="1:16" s="30" customFormat="1" ht="409.5" customHeight="1" x14ac:dyDescent="0.25">
      <c r="A94" s="369"/>
      <c r="B94" s="370"/>
      <c r="C94" s="379"/>
      <c r="D94" s="321"/>
      <c r="E94" s="377"/>
      <c r="F94" s="378"/>
      <c r="G94" s="377"/>
      <c r="H94" s="378"/>
      <c r="I94" s="377"/>
      <c r="J94" s="377"/>
      <c r="K94" s="377"/>
      <c r="L94" s="381"/>
      <c r="M94" s="384"/>
      <c r="N94" s="333"/>
      <c r="O94" s="347"/>
      <c r="P94" s="358"/>
    </row>
    <row r="95" spans="1:16" s="30" customFormat="1" ht="409.5" customHeight="1" x14ac:dyDescent="0.25">
      <c r="A95" s="369"/>
      <c r="B95" s="370"/>
      <c r="C95" s="379"/>
      <c r="D95" s="322"/>
      <c r="E95" s="363"/>
      <c r="F95" s="345"/>
      <c r="G95" s="363"/>
      <c r="H95" s="345"/>
      <c r="I95" s="363"/>
      <c r="J95" s="363"/>
      <c r="K95" s="363"/>
      <c r="L95" s="382"/>
      <c r="M95" s="385"/>
      <c r="N95" s="334"/>
      <c r="O95" s="347"/>
      <c r="P95" s="358"/>
    </row>
    <row r="96" spans="1:16" s="30" customFormat="1" ht="409.5" customHeight="1" x14ac:dyDescent="0.25">
      <c r="A96" s="369"/>
      <c r="B96" s="370"/>
      <c r="C96" s="379"/>
      <c r="D96" s="320" t="s">
        <v>567</v>
      </c>
      <c r="E96" s="362">
        <v>1</v>
      </c>
      <c r="F96" s="344">
        <v>1</v>
      </c>
      <c r="G96" s="362">
        <v>1</v>
      </c>
      <c r="H96" s="344">
        <v>1</v>
      </c>
      <c r="I96" s="362">
        <v>1</v>
      </c>
      <c r="J96" s="362"/>
      <c r="K96" s="362">
        <v>1</v>
      </c>
      <c r="L96" s="380"/>
      <c r="M96" s="383">
        <f>+H96</f>
        <v>1</v>
      </c>
      <c r="N96" s="332">
        <f>IF(M96/K96&gt;100%,100%,M96/K96)</f>
        <v>1</v>
      </c>
      <c r="O96" s="347"/>
      <c r="P96" s="358"/>
    </row>
    <row r="97" spans="1:17" s="30" customFormat="1" ht="409.5" customHeight="1" x14ac:dyDescent="0.25">
      <c r="A97" s="369"/>
      <c r="B97" s="370"/>
      <c r="C97" s="379"/>
      <c r="D97" s="321"/>
      <c r="E97" s="377"/>
      <c r="F97" s="378"/>
      <c r="G97" s="377"/>
      <c r="H97" s="378"/>
      <c r="I97" s="377"/>
      <c r="J97" s="377"/>
      <c r="K97" s="377"/>
      <c r="L97" s="381"/>
      <c r="M97" s="384"/>
      <c r="N97" s="333"/>
      <c r="O97" s="347"/>
      <c r="P97" s="358"/>
    </row>
    <row r="98" spans="1:17" s="30" customFormat="1" ht="409.5" customHeight="1" x14ac:dyDescent="0.25">
      <c r="A98" s="369"/>
      <c r="B98" s="370"/>
      <c r="C98" s="379"/>
      <c r="D98" s="321"/>
      <c r="E98" s="377"/>
      <c r="F98" s="378"/>
      <c r="G98" s="377"/>
      <c r="H98" s="378"/>
      <c r="I98" s="377"/>
      <c r="J98" s="377"/>
      <c r="K98" s="377"/>
      <c r="L98" s="381"/>
      <c r="M98" s="384"/>
      <c r="N98" s="333"/>
      <c r="O98" s="347"/>
      <c r="P98" s="358"/>
    </row>
    <row r="99" spans="1:17" s="30" customFormat="1" ht="409.5" customHeight="1" x14ac:dyDescent="0.25">
      <c r="A99" s="369"/>
      <c r="B99" s="370"/>
      <c r="C99" s="379"/>
      <c r="D99" s="321"/>
      <c r="E99" s="377"/>
      <c r="F99" s="378"/>
      <c r="G99" s="377"/>
      <c r="H99" s="378"/>
      <c r="I99" s="377"/>
      <c r="J99" s="377"/>
      <c r="K99" s="377"/>
      <c r="L99" s="381"/>
      <c r="M99" s="384"/>
      <c r="N99" s="333"/>
      <c r="O99" s="347"/>
      <c r="P99" s="358"/>
    </row>
    <row r="100" spans="1:17" s="30" customFormat="1" ht="409.5" customHeight="1" x14ac:dyDescent="0.25">
      <c r="A100" s="369"/>
      <c r="B100" s="370"/>
      <c r="C100" s="379"/>
      <c r="D100" s="321"/>
      <c r="E100" s="377"/>
      <c r="F100" s="378"/>
      <c r="G100" s="377"/>
      <c r="H100" s="378"/>
      <c r="I100" s="377"/>
      <c r="J100" s="377"/>
      <c r="K100" s="377"/>
      <c r="L100" s="381"/>
      <c r="M100" s="384"/>
      <c r="N100" s="333"/>
      <c r="O100" s="347"/>
      <c r="P100" s="358"/>
    </row>
    <row r="101" spans="1:17" s="30" customFormat="1" ht="409.5" customHeight="1" x14ac:dyDescent="0.25">
      <c r="A101" s="369"/>
      <c r="B101" s="370"/>
      <c r="C101" s="379"/>
      <c r="D101" s="322"/>
      <c r="E101" s="363"/>
      <c r="F101" s="345"/>
      <c r="G101" s="363"/>
      <c r="H101" s="345"/>
      <c r="I101" s="363"/>
      <c r="J101" s="363"/>
      <c r="K101" s="363"/>
      <c r="L101" s="382"/>
      <c r="M101" s="385"/>
      <c r="N101" s="334"/>
      <c r="O101" s="347"/>
      <c r="P101" s="358"/>
    </row>
    <row r="102" spans="1:17" s="30" customFormat="1" ht="409.5" customHeight="1" x14ac:dyDescent="0.25">
      <c r="A102" s="369"/>
      <c r="B102" s="370"/>
      <c r="C102" s="379"/>
      <c r="D102" s="124" t="s">
        <v>566</v>
      </c>
      <c r="E102" s="120">
        <v>0.93</v>
      </c>
      <c r="F102" s="121">
        <v>0.93</v>
      </c>
      <c r="G102" s="122">
        <v>0.93</v>
      </c>
      <c r="H102" s="121">
        <v>0.93</v>
      </c>
      <c r="I102" s="122">
        <v>0.95</v>
      </c>
      <c r="J102" s="122"/>
      <c r="K102" s="122">
        <v>1</v>
      </c>
      <c r="L102" s="187"/>
      <c r="M102" s="188">
        <f t="shared" ref="M102:M115" si="6">+H102</f>
        <v>0.93</v>
      </c>
      <c r="N102" s="186">
        <f t="shared" ref="N102:N115" si="7">IF(M102/K102&gt;100%,100%,M102/K102)</f>
        <v>0.93</v>
      </c>
      <c r="O102" s="348"/>
      <c r="P102" s="359"/>
      <c r="Q102" s="118"/>
    </row>
    <row r="103" spans="1:17" s="30" customFormat="1" ht="214.5" customHeight="1" x14ac:dyDescent="0.25">
      <c r="A103" s="369"/>
      <c r="B103" s="370" t="s">
        <v>213</v>
      </c>
      <c r="C103" s="386" t="s">
        <v>215</v>
      </c>
      <c r="D103" s="123" t="s">
        <v>565</v>
      </c>
      <c r="E103" s="122">
        <v>1</v>
      </c>
      <c r="F103" s="121">
        <v>1</v>
      </c>
      <c r="G103" s="122">
        <v>1</v>
      </c>
      <c r="H103" s="121">
        <v>1</v>
      </c>
      <c r="I103" s="122">
        <v>1</v>
      </c>
      <c r="J103" s="122"/>
      <c r="K103" s="122">
        <v>1</v>
      </c>
      <c r="L103" s="187"/>
      <c r="M103" s="188">
        <f t="shared" si="6"/>
        <v>1</v>
      </c>
      <c r="N103" s="186">
        <f t="shared" si="7"/>
        <v>1</v>
      </c>
      <c r="O103" s="346" t="s">
        <v>656</v>
      </c>
      <c r="P103" s="346" t="s">
        <v>655</v>
      </c>
    </row>
    <row r="104" spans="1:17" s="30" customFormat="1" ht="214.5" customHeight="1" x14ac:dyDescent="0.25">
      <c r="A104" s="369"/>
      <c r="B104" s="370"/>
      <c r="C104" s="386"/>
      <c r="D104" s="123" t="s">
        <v>564</v>
      </c>
      <c r="E104" s="122">
        <v>0.1</v>
      </c>
      <c r="F104" s="189">
        <v>0.06</v>
      </c>
      <c r="G104" s="122">
        <v>0.4</v>
      </c>
      <c r="H104" s="121">
        <v>0.4</v>
      </c>
      <c r="I104" s="122">
        <v>0.75</v>
      </c>
      <c r="J104" s="122"/>
      <c r="K104" s="122">
        <v>1</v>
      </c>
      <c r="L104" s="187"/>
      <c r="M104" s="188">
        <f t="shared" si="6"/>
        <v>0.4</v>
      </c>
      <c r="N104" s="186">
        <f t="shared" si="7"/>
        <v>0.4</v>
      </c>
      <c r="O104" s="347"/>
      <c r="P104" s="347"/>
    </row>
    <row r="105" spans="1:17" s="30" customFormat="1" ht="214.5" customHeight="1" x14ac:dyDescent="0.25">
      <c r="A105" s="369"/>
      <c r="B105" s="370"/>
      <c r="C105" s="386"/>
      <c r="D105" s="123" t="s">
        <v>563</v>
      </c>
      <c r="E105" s="122">
        <v>0.1</v>
      </c>
      <c r="F105" s="189">
        <v>0.10349999999999999</v>
      </c>
      <c r="G105" s="122">
        <v>0.4</v>
      </c>
      <c r="H105" s="121" t="s">
        <v>654</v>
      </c>
      <c r="I105" s="122">
        <v>0.75</v>
      </c>
      <c r="J105" s="122"/>
      <c r="K105" s="122">
        <v>1</v>
      </c>
      <c r="L105" s="187"/>
      <c r="M105" s="188" t="str">
        <f t="shared" si="6"/>
        <v>42.3%</v>
      </c>
      <c r="N105" s="186" t="e">
        <f t="shared" si="7"/>
        <v>#VALUE!</v>
      </c>
      <c r="O105" s="347"/>
      <c r="P105" s="347"/>
    </row>
    <row r="106" spans="1:17" s="30" customFormat="1" ht="214.5" customHeight="1" x14ac:dyDescent="0.25">
      <c r="A106" s="369"/>
      <c r="B106" s="370"/>
      <c r="C106" s="386"/>
      <c r="D106" s="123" t="s">
        <v>562</v>
      </c>
      <c r="E106" s="122">
        <v>1</v>
      </c>
      <c r="F106" s="121">
        <v>1</v>
      </c>
      <c r="G106" s="122">
        <v>1</v>
      </c>
      <c r="H106" s="121">
        <v>1</v>
      </c>
      <c r="I106" s="122">
        <v>1</v>
      </c>
      <c r="J106" s="122"/>
      <c r="K106" s="122">
        <v>1</v>
      </c>
      <c r="L106" s="187"/>
      <c r="M106" s="188">
        <f t="shared" si="6"/>
        <v>1</v>
      </c>
      <c r="N106" s="186">
        <f t="shared" si="7"/>
        <v>1</v>
      </c>
      <c r="O106" s="347"/>
      <c r="P106" s="347"/>
    </row>
    <row r="107" spans="1:17" s="30" customFormat="1" ht="214.5" customHeight="1" x14ac:dyDescent="0.25">
      <c r="A107" s="369"/>
      <c r="B107" s="370"/>
      <c r="C107" s="386"/>
      <c r="D107" s="123" t="s">
        <v>561</v>
      </c>
      <c r="E107" s="122">
        <v>0.1</v>
      </c>
      <c r="F107" s="121">
        <v>0.1</v>
      </c>
      <c r="G107" s="122">
        <v>0.4</v>
      </c>
      <c r="H107" s="121">
        <v>0.34</v>
      </c>
      <c r="I107" s="122">
        <v>0.9</v>
      </c>
      <c r="J107" s="122"/>
      <c r="K107" s="122">
        <v>1</v>
      </c>
      <c r="L107" s="187"/>
      <c r="M107" s="188">
        <f t="shared" si="6"/>
        <v>0.34</v>
      </c>
      <c r="N107" s="186">
        <f t="shared" si="7"/>
        <v>0.34</v>
      </c>
      <c r="O107" s="347"/>
      <c r="P107" s="347"/>
    </row>
    <row r="108" spans="1:17" s="30" customFormat="1" ht="214.5" customHeight="1" x14ac:dyDescent="0.25">
      <c r="A108" s="369"/>
      <c r="B108" s="370"/>
      <c r="C108" s="386"/>
      <c r="D108" s="123" t="s">
        <v>560</v>
      </c>
      <c r="E108" s="120">
        <v>0.89</v>
      </c>
      <c r="F108" s="121">
        <v>0.89</v>
      </c>
      <c r="G108" s="122">
        <v>0.89</v>
      </c>
      <c r="H108" s="121">
        <v>0.89</v>
      </c>
      <c r="I108" s="122">
        <v>0.89</v>
      </c>
      <c r="J108" s="122"/>
      <c r="K108" s="122">
        <v>1</v>
      </c>
      <c r="L108" s="187"/>
      <c r="M108" s="188">
        <f t="shared" si="6"/>
        <v>0.89</v>
      </c>
      <c r="N108" s="186">
        <f t="shared" si="7"/>
        <v>0.89</v>
      </c>
      <c r="O108" s="348"/>
      <c r="P108" s="348"/>
      <c r="Q108" s="118"/>
    </row>
    <row r="109" spans="1:17" s="30" customFormat="1" ht="214.5" customHeight="1" x14ac:dyDescent="0.25">
      <c r="A109" s="369"/>
      <c r="B109" s="370" t="s">
        <v>462</v>
      </c>
      <c r="C109" s="386" t="s">
        <v>466</v>
      </c>
      <c r="D109" s="127" t="s">
        <v>559</v>
      </c>
      <c r="E109" s="122">
        <v>0.18</v>
      </c>
      <c r="F109" s="121">
        <v>0.21</v>
      </c>
      <c r="G109" s="120">
        <v>0.28999999999999998</v>
      </c>
      <c r="H109" s="121">
        <v>0.3125</v>
      </c>
      <c r="I109" s="120">
        <v>0.37</v>
      </c>
      <c r="J109" s="121"/>
      <c r="K109" s="120">
        <v>0.43</v>
      </c>
      <c r="L109" s="121"/>
      <c r="M109" s="186">
        <f t="shared" si="6"/>
        <v>0.3125</v>
      </c>
      <c r="N109" s="186">
        <f t="shared" si="7"/>
        <v>0.72674418604651159</v>
      </c>
      <c r="O109" s="346" t="s">
        <v>653</v>
      </c>
      <c r="P109" s="357" t="s">
        <v>652</v>
      </c>
      <c r="Q109" s="118"/>
    </row>
    <row r="110" spans="1:17" s="30" customFormat="1" ht="214.5" customHeight="1" x14ac:dyDescent="0.25">
      <c r="A110" s="369"/>
      <c r="B110" s="370"/>
      <c r="C110" s="386"/>
      <c r="D110" s="127" t="s">
        <v>558</v>
      </c>
      <c r="E110" s="122">
        <v>0.09</v>
      </c>
      <c r="F110" s="186">
        <v>0.09</v>
      </c>
      <c r="G110" s="122">
        <v>0.26</v>
      </c>
      <c r="H110" s="121">
        <v>0.4</v>
      </c>
      <c r="I110" s="122">
        <v>0.83</v>
      </c>
      <c r="J110" s="122"/>
      <c r="K110" s="122">
        <v>0.9</v>
      </c>
      <c r="L110" s="187"/>
      <c r="M110" s="186">
        <f t="shared" si="6"/>
        <v>0.4</v>
      </c>
      <c r="N110" s="186">
        <f t="shared" si="7"/>
        <v>0.44444444444444448</v>
      </c>
      <c r="O110" s="348"/>
      <c r="P110" s="359"/>
      <c r="Q110" s="119"/>
    </row>
    <row r="111" spans="1:17" s="30" customFormat="1" ht="214.5" customHeight="1" x14ac:dyDescent="0.25">
      <c r="A111" s="369"/>
      <c r="B111" s="370" t="s">
        <v>222</v>
      </c>
      <c r="C111" s="386" t="s">
        <v>225</v>
      </c>
      <c r="D111" s="127" t="s">
        <v>557</v>
      </c>
      <c r="E111" s="122">
        <v>0.11</v>
      </c>
      <c r="F111" s="121">
        <v>0.31</v>
      </c>
      <c r="G111" s="122">
        <v>0.36</v>
      </c>
      <c r="H111" s="121">
        <v>0.63</v>
      </c>
      <c r="I111" s="122">
        <v>0.61</v>
      </c>
      <c r="J111" s="122"/>
      <c r="K111" s="122">
        <v>1</v>
      </c>
      <c r="L111" s="187"/>
      <c r="M111" s="186">
        <f t="shared" si="6"/>
        <v>0.63</v>
      </c>
      <c r="N111" s="186">
        <f t="shared" si="7"/>
        <v>0.63</v>
      </c>
      <c r="O111" s="346" t="s">
        <v>651</v>
      </c>
      <c r="P111" s="390" t="s">
        <v>650</v>
      </c>
    </row>
    <row r="112" spans="1:17" s="30" customFormat="1" ht="214.5" customHeight="1" x14ac:dyDescent="0.25">
      <c r="A112" s="369"/>
      <c r="B112" s="370"/>
      <c r="C112" s="386"/>
      <c r="D112" s="127" t="s">
        <v>556</v>
      </c>
      <c r="E112" s="122">
        <v>1</v>
      </c>
      <c r="F112" s="121">
        <v>1</v>
      </c>
      <c r="G112" s="122">
        <v>1</v>
      </c>
      <c r="H112" s="121">
        <v>1</v>
      </c>
      <c r="I112" s="122">
        <v>1</v>
      </c>
      <c r="J112" s="122"/>
      <c r="K112" s="122">
        <v>1</v>
      </c>
      <c r="L112" s="187"/>
      <c r="M112" s="186">
        <f t="shared" si="6"/>
        <v>1</v>
      </c>
      <c r="N112" s="186">
        <f t="shared" si="7"/>
        <v>1</v>
      </c>
      <c r="O112" s="348"/>
      <c r="P112" s="359"/>
    </row>
    <row r="113" spans="1:17" s="30" customFormat="1" ht="214.5" customHeight="1" x14ac:dyDescent="0.25">
      <c r="A113" s="369"/>
      <c r="B113" s="370" t="s">
        <v>226</v>
      </c>
      <c r="C113" s="386" t="s">
        <v>229</v>
      </c>
      <c r="D113" s="127" t="s">
        <v>555</v>
      </c>
      <c r="E113" s="122">
        <v>0.35</v>
      </c>
      <c r="F113" s="121">
        <v>0.35</v>
      </c>
      <c r="G113" s="122">
        <v>0.64</v>
      </c>
      <c r="H113" s="121">
        <v>0.65</v>
      </c>
      <c r="I113" s="122">
        <v>0.82</v>
      </c>
      <c r="J113" s="122"/>
      <c r="K113" s="122">
        <v>1</v>
      </c>
      <c r="L113" s="187"/>
      <c r="M113" s="186">
        <f t="shared" si="6"/>
        <v>0.65</v>
      </c>
      <c r="N113" s="186">
        <f t="shared" si="7"/>
        <v>0.65</v>
      </c>
      <c r="O113" s="346" t="s">
        <v>649</v>
      </c>
      <c r="P113" s="357" t="s">
        <v>648</v>
      </c>
      <c r="Q113" s="118"/>
    </row>
    <row r="114" spans="1:17" s="30" customFormat="1" ht="214.5" customHeight="1" x14ac:dyDescent="0.25">
      <c r="A114" s="369"/>
      <c r="B114" s="370"/>
      <c r="C114" s="386"/>
      <c r="D114" s="127" t="s">
        <v>554</v>
      </c>
      <c r="E114" s="122">
        <v>1</v>
      </c>
      <c r="F114" s="121">
        <v>1</v>
      </c>
      <c r="G114" s="122">
        <v>1</v>
      </c>
      <c r="H114" s="121">
        <v>1</v>
      </c>
      <c r="I114" s="122">
        <v>1</v>
      </c>
      <c r="J114" s="122"/>
      <c r="K114" s="122">
        <v>1</v>
      </c>
      <c r="L114" s="187"/>
      <c r="M114" s="186">
        <f t="shared" si="6"/>
        <v>1</v>
      </c>
      <c r="N114" s="186">
        <f t="shared" si="7"/>
        <v>1</v>
      </c>
      <c r="O114" s="347"/>
      <c r="P114" s="358"/>
    </row>
    <row r="115" spans="1:17" s="30" customFormat="1" ht="214.5" customHeight="1" x14ac:dyDescent="0.25">
      <c r="A115" s="369"/>
      <c r="B115" s="370"/>
      <c r="C115" s="386"/>
      <c r="D115" s="127" t="s">
        <v>553</v>
      </c>
      <c r="E115" s="122">
        <v>1</v>
      </c>
      <c r="F115" s="121">
        <v>1</v>
      </c>
      <c r="G115" s="122">
        <v>1</v>
      </c>
      <c r="H115" s="121">
        <v>1</v>
      </c>
      <c r="I115" s="122">
        <v>1</v>
      </c>
      <c r="J115" s="122"/>
      <c r="K115" s="122">
        <v>1</v>
      </c>
      <c r="L115" s="187"/>
      <c r="M115" s="186">
        <f t="shared" si="6"/>
        <v>1</v>
      </c>
      <c r="N115" s="186">
        <f t="shared" si="7"/>
        <v>1</v>
      </c>
      <c r="O115" s="348"/>
      <c r="P115" s="359"/>
    </row>
    <row r="116" spans="1:17" s="30" customFormat="1" ht="214.5" customHeight="1" x14ac:dyDescent="0.25">
      <c r="A116" s="29"/>
      <c r="B116" s="113"/>
      <c r="C116" s="113"/>
      <c r="D116" s="33"/>
      <c r="E116" s="117"/>
      <c r="F116" s="114"/>
      <c r="G116" s="117"/>
      <c r="H116" s="117"/>
      <c r="I116" s="117"/>
      <c r="J116" s="117"/>
      <c r="K116" s="117"/>
      <c r="L116" s="116"/>
      <c r="M116" s="115"/>
      <c r="N116" s="114"/>
      <c r="O116" s="114"/>
      <c r="P116" s="185"/>
    </row>
    <row r="117" spans="1:17" s="30" customFormat="1" ht="18.75" customHeight="1" x14ac:dyDescent="0.25">
      <c r="B117" s="112"/>
      <c r="C117" s="112"/>
      <c r="D117" s="113"/>
      <c r="E117" s="112"/>
      <c r="F117" s="112"/>
      <c r="G117" s="112"/>
      <c r="H117" s="112"/>
      <c r="I117" s="112"/>
      <c r="J117" s="112"/>
      <c r="K117" s="112"/>
      <c r="L117" s="112"/>
      <c r="M117" s="112"/>
      <c r="N117" s="112"/>
      <c r="O117" s="112"/>
      <c r="P117" s="184"/>
    </row>
    <row r="118" spans="1:17" ht="24" customHeight="1" x14ac:dyDescent="0.25">
      <c r="A118" s="387" t="s">
        <v>241</v>
      </c>
      <c r="B118" s="387"/>
      <c r="C118" s="387"/>
      <c r="D118" s="387"/>
      <c r="E118" s="387"/>
      <c r="F118" s="387"/>
      <c r="G118" s="387"/>
      <c r="H118" s="387"/>
      <c r="I118" s="387"/>
      <c r="J118" s="387"/>
      <c r="K118" s="387"/>
      <c r="L118" s="387"/>
      <c r="M118" s="387"/>
      <c r="N118" s="387"/>
      <c r="O118" s="387"/>
      <c r="P118" s="387"/>
    </row>
    <row r="119" spans="1:17" ht="21" customHeight="1" x14ac:dyDescent="0.25">
      <c r="A119" s="387" t="s">
        <v>242</v>
      </c>
      <c r="B119" s="387"/>
      <c r="C119" s="387"/>
      <c r="D119" s="387"/>
      <c r="E119" s="387"/>
      <c r="F119" s="387"/>
      <c r="G119" s="387"/>
      <c r="H119" s="387"/>
      <c r="I119" s="387"/>
      <c r="J119" s="387"/>
      <c r="K119" s="387"/>
      <c r="L119" s="387"/>
      <c r="M119" s="387"/>
      <c r="N119" s="387"/>
      <c r="O119" s="387"/>
      <c r="P119" s="387"/>
    </row>
    <row r="120" spans="1:17" ht="18.75" customHeight="1" x14ac:dyDescent="0.25">
      <c r="A120" s="388" t="s">
        <v>243</v>
      </c>
      <c r="B120" s="388"/>
      <c r="C120" s="388"/>
      <c r="D120" s="388"/>
      <c r="E120" s="388"/>
      <c r="F120" s="388"/>
      <c r="G120" s="388"/>
      <c r="H120" s="388"/>
      <c r="I120" s="388"/>
      <c r="J120" s="388"/>
      <c r="K120" s="388"/>
      <c r="L120" s="388"/>
      <c r="M120" s="388"/>
      <c r="N120" s="388"/>
      <c r="O120" s="388"/>
      <c r="P120" s="388"/>
    </row>
    <row r="121" spans="1:17" s="31" customFormat="1" ht="19.5" customHeight="1" x14ac:dyDescent="0.25">
      <c r="A121" s="389" t="s">
        <v>552</v>
      </c>
      <c r="B121" s="389"/>
      <c r="C121" s="389"/>
      <c r="D121" s="389"/>
      <c r="E121" s="389"/>
      <c r="F121" s="389"/>
      <c r="G121" s="389"/>
      <c r="H121" s="389"/>
      <c r="I121" s="389"/>
      <c r="J121" s="389"/>
      <c r="K121" s="389"/>
      <c r="L121" s="389"/>
      <c r="M121" s="389"/>
      <c r="N121" s="389"/>
      <c r="O121" s="389"/>
      <c r="P121" s="389"/>
    </row>
    <row r="122" spans="1:17" ht="15.75" x14ac:dyDescent="0.25">
      <c r="A122" s="389" t="s">
        <v>551</v>
      </c>
      <c r="B122" s="389"/>
      <c r="C122" s="389"/>
      <c r="D122" s="389"/>
      <c r="E122" s="389"/>
      <c r="F122" s="389"/>
      <c r="G122" s="389"/>
      <c r="H122" s="389"/>
      <c r="I122" s="389"/>
      <c r="J122" s="389"/>
      <c r="K122" s="389"/>
      <c r="L122" s="389"/>
      <c r="M122" s="389"/>
      <c r="N122" s="389"/>
      <c r="O122" s="389"/>
      <c r="P122" s="389"/>
    </row>
  </sheetData>
  <mergeCells count="292">
    <mergeCell ref="A118:P118"/>
    <mergeCell ref="A119:P119"/>
    <mergeCell ref="A120:P120"/>
    <mergeCell ref="A121:P121"/>
    <mergeCell ref="A122:P122"/>
    <mergeCell ref="B111:B112"/>
    <mergeCell ref="C111:C112"/>
    <mergeCell ref="O111:O112"/>
    <mergeCell ref="P111:P112"/>
    <mergeCell ref="B113:B115"/>
    <mergeCell ref="C113:C115"/>
    <mergeCell ref="O113:O115"/>
    <mergeCell ref="P113:P115"/>
    <mergeCell ref="O103:O108"/>
    <mergeCell ref="P103:P108"/>
    <mergeCell ref="B109:B110"/>
    <mergeCell ref="C109:C110"/>
    <mergeCell ref="O109:O110"/>
    <mergeCell ref="P109:P110"/>
    <mergeCell ref="J96:J101"/>
    <mergeCell ref="K96:K101"/>
    <mergeCell ref="L96:L101"/>
    <mergeCell ref="M96:M101"/>
    <mergeCell ref="N96:N101"/>
    <mergeCell ref="B103:B108"/>
    <mergeCell ref="C103:C108"/>
    <mergeCell ref="O90:O92"/>
    <mergeCell ref="P90:P92"/>
    <mergeCell ref="B93:B102"/>
    <mergeCell ref="C93:C102"/>
    <mergeCell ref="D93:D95"/>
    <mergeCell ref="E93:E95"/>
    <mergeCell ref="F93:F95"/>
    <mergeCell ref="M93:M95"/>
    <mergeCell ref="N93:N95"/>
    <mergeCell ref="O93:O102"/>
    <mergeCell ref="P93:P102"/>
    <mergeCell ref="D96:D101"/>
    <mergeCell ref="E96:E101"/>
    <mergeCell ref="F96:F101"/>
    <mergeCell ref="G96:G101"/>
    <mergeCell ref="H96:H101"/>
    <mergeCell ref="I96:I101"/>
    <mergeCell ref="G93:G95"/>
    <mergeCell ref="H93:H95"/>
    <mergeCell ref="I93:I95"/>
    <mergeCell ref="J93:J95"/>
    <mergeCell ref="K93:K95"/>
    <mergeCell ref="L93:L95"/>
    <mergeCell ref="O88:O89"/>
    <mergeCell ref="O81:O87"/>
    <mergeCell ref="P81:P87"/>
    <mergeCell ref="D84:D86"/>
    <mergeCell ref="E84:E86"/>
    <mergeCell ref="F84:F86"/>
    <mergeCell ref="G84:G86"/>
    <mergeCell ref="H84:H86"/>
    <mergeCell ref="I84:I86"/>
    <mergeCell ref="J84:J86"/>
    <mergeCell ref="K84:K86"/>
    <mergeCell ref="I81:I83"/>
    <mergeCell ref="J81:J83"/>
    <mergeCell ref="K81:K83"/>
    <mergeCell ref="L81:L83"/>
    <mergeCell ref="M81:M83"/>
    <mergeCell ref="N81:N83"/>
    <mergeCell ref="D81:D83"/>
    <mergeCell ref="P88:P89"/>
    <mergeCell ref="O75:O76"/>
    <mergeCell ref="P75:P76"/>
    <mergeCell ref="C77:C80"/>
    <mergeCell ref="B78:B80"/>
    <mergeCell ref="O78:O80"/>
    <mergeCell ref="P78:P80"/>
    <mergeCell ref="B81:B87"/>
    <mergeCell ref="L84:L86"/>
    <mergeCell ref="M84:M86"/>
    <mergeCell ref="N84:N86"/>
    <mergeCell ref="C81:C87"/>
    <mergeCell ref="L64:L67"/>
    <mergeCell ref="M64:M67"/>
    <mergeCell ref="N64:N67"/>
    <mergeCell ref="E81:E83"/>
    <mergeCell ref="F81:F83"/>
    <mergeCell ref="G81:G83"/>
    <mergeCell ref="H81:H83"/>
    <mergeCell ref="A74:A115"/>
    <mergeCell ref="B75:B76"/>
    <mergeCell ref="C75:C76"/>
    <mergeCell ref="B88:B89"/>
    <mergeCell ref="C88:C89"/>
    <mergeCell ref="B90:B92"/>
    <mergeCell ref="C90:C92"/>
    <mergeCell ref="O60:O61"/>
    <mergeCell ref="P60:P61"/>
    <mergeCell ref="A62:A73"/>
    <mergeCell ref="B62:B63"/>
    <mergeCell ref="O62:O63"/>
    <mergeCell ref="P62:P63"/>
    <mergeCell ref="B64:B70"/>
    <mergeCell ref="D64:D67"/>
    <mergeCell ref="E64:E67"/>
    <mergeCell ref="F64:F67"/>
    <mergeCell ref="L68:L70"/>
    <mergeCell ref="M68:M70"/>
    <mergeCell ref="N68:N70"/>
    <mergeCell ref="B71:B72"/>
    <mergeCell ref="O71:O72"/>
    <mergeCell ref="P71:P72"/>
    <mergeCell ref="O64:O70"/>
    <mergeCell ref="P64:P70"/>
    <mergeCell ref="D68:D70"/>
    <mergeCell ref="E68:E70"/>
    <mergeCell ref="F68:F70"/>
    <mergeCell ref="G68:G70"/>
    <mergeCell ref="H68:H70"/>
    <mergeCell ref="I68:I70"/>
    <mergeCell ref="J58:J59"/>
    <mergeCell ref="K58:K59"/>
    <mergeCell ref="L58:L59"/>
    <mergeCell ref="M58:M59"/>
    <mergeCell ref="N58:N59"/>
    <mergeCell ref="A60:A61"/>
    <mergeCell ref="B60:B61"/>
    <mergeCell ref="C60:C73"/>
    <mergeCell ref="G64:G67"/>
    <mergeCell ref="H64:H67"/>
    <mergeCell ref="D58:D59"/>
    <mergeCell ref="E58:E59"/>
    <mergeCell ref="F58:F59"/>
    <mergeCell ref="G58:G59"/>
    <mergeCell ref="H58:H59"/>
    <mergeCell ref="I58:I59"/>
    <mergeCell ref="A42:A59"/>
    <mergeCell ref="B52:B59"/>
    <mergeCell ref="C52:C59"/>
    <mergeCell ref="J68:J70"/>
    <mergeCell ref="K68:K70"/>
    <mergeCell ref="I64:I67"/>
    <mergeCell ref="J64:J67"/>
    <mergeCell ref="K64:K67"/>
    <mergeCell ref="O52:O59"/>
    <mergeCell ref="P52:P59"/>
    <mergeCell ref="D55:D57"/>
    <mergeCell ref="E55:E57"/>
    <mergeCell ref="F55:F57"/>
    <mergeCell ref="G55:G57"/>
    <mergeCell ref="H55:H57"/>
    <mergeCell ref="F52:F54"/>
    <mergeCell ref="G52:G54"/>
    <mergeCell ref="H52:H54"/>
    <mergeCell ref="I52:I54"/>
    <mergeCell ref="J52:J54"/>
    <mergeCell ref="K52:K54"/>
    <mergeCell ref="D52:D54"/>
    <mergeCell ref="E52:E54"/>
    <mergeCell ref="I55:I57"/>
    <mergeCell ref="J55:J57"/>
    <mergeCell ref="K55:K57"/>
    <mergeCell ref="L55:L57"/>
    <mergeCell ref="M55:M57"/>
    <mergeCell ref="N55:N57"/>
    <mergeCell ref="L52:L54"/>
    <mergeCell ref="M52:M54"/>
    <mergeCell ref="N52:N54"/>
    <mergeCell ref="M42:M49"/>
    <mergeCell ref="N42:N49"/>
    <mergeCell ref="O42:O49"/>
    <mergeCell ref="P42:P49"/>
    <mergeCell ref="B50:B51"/>
    <mergeCell ref="O50:O51"/>
    <mergeCell ref="P50:P51"/>
    <mergeCell ref="G42:G49"/>
    <mergeCell ref="H42:H49"/>
    <mergeCell ref="I42:I49"/>
    <mergeCell ref="J42:J49"/>
    <mergeCell ref="K42:K49"/>
    <mergeCell ref="L42:L49"/>
    <mergeCell ref="B42:B49"/>
    <mergeCell ref="C42:C51"/>
    <mergeCell ref="D42:D49"/>
    <mergeCell ref="E42:E49"/>
    <mergeCell ref="F42:F49"/>
    <mergeCell ref="A33:A41"/>
    <mergeCell ref="B33:B36"/>
    <mergeCell ref="C33:C41"/>
    <mergeCell ref="O33:O36"/>
    <mergeCell ref="P33:P36"/>
    <mergeCell ref="B37:B39"/>
    <mergeCell ref="D37:D39"/>
    <mergeCell ref="E37:E39"/>
    <mergeCell ref="F37:F39"/>
    <mergeCell ref="G37:G39"/>
    <mergeCell ref="N37:N39"/>
    <mergeCell ref="O37:O39"/>
    <mergeCell ref="P37:P39"/>
    <mergeCell ref="B40:B41"/>
    <mergeCell ref="O40:O41"/>
    <mergeCell ref="P40:P41"/>
    <mergeCell ref="H37:H39"/>
    <mergeCell ref="I37:I39"/>
    <mergeCell ref="J37:J39"/>
    <mergeCell ref="K37:K39"/>
    <mergeCell ref="L37:L39"/>
    <mergeCell ref="M37:M39"/>
    <mergeCell ref="P28:P30"/>
    <mergeCell ref="B31:B32"/>
    <mergeCell ref="C31:C32"/>
    <mergeCell ref="O31:O32"/>
    <mergeCell ref="P31:P32"/>
    <mergeCell ref="H28:H29"/>
    <mergeCell ref="I28:I29"/>
    <mergeCell ref="J28:J29"/>
    <mergeCell ref="K28:K29"/>
    <mergeCell ref="L28:L29"/>
    <mergeCell ref="M28:M29"/>
    <mergeCell ref="B28:B30"/>
    <mergeCell ref="C28:C30"/>
    <mergeCell ref="D28:D29"/>
    <mergeCell ref="E28:E29"/>
    <mergeCell ref="F28:F29"/>
    <mergeCell ref="G28:G29"/>
    <mergeCell ref="P23:P27"/>
    <mergeCell ref="D25:D26"/>
    <mergeCell ref="E25:E26"/>
    <mergeCell ref="F25:F26"/>
    <mergeCell ref="G25:G26"/>
    <mergeCell ref="H25:H26"/>
    <mergeCell ref="P20:P22"/>
    <mergeCell ref="B23:B27"/>
    <mergeCell ref="D23:D24"/>
    <mergeCell ref="E23:E24"/>
    <mergeCell ref="F23:F24"/>
    <mergeCell ref="G23:G24"/>
    <mergeCell ref="H23:H24"/>
    <mergeCell ref="I23:I24"/>
    <mergeCell ref="J23:J24"/>
    <mergeCell ref="K23:K24"/>
    <mergeCell ref="J20:J22"/>
    <mergeCell ref="K20:K22"/>
    <mergeCell ref="L20:L22"/>
    <mergeCell ref="M20:M22"/>
    <mergeCell ref="N20:N22"/>
    <mergeCell ref="O20:O22"/>
    <mergeCell ref="I25:I26"/>
    <mergeCell ref="J25:J26"/>
    <mergeCell ref="P12:P19"/>
    <mergeCell ref="B20:B22"/>
    <mergeCell ref="D20:D22"/>
    <mergeCell ref="E20:E22"/>
    <mergeCell ref="F20:F22"/>
    <mergeCell ref="G20:G22"/>
    <mergeCell ref="H20:H22"/>
    <mergeCell ref="I20:I22"/>
    <mergeCell ref="H12:H19"/>
    <mergeCell ref="I12:I19"/>
    <mergeCell ref="J12:J19"/>
    <mergeCell ref="K12:K19"/>
    <mergeCell ref="L12:L19"/>
    <mergeCell ref="M12:M19"/>
    <mergeCell ref="A11:A32"/>
    <mergeCell ref="B12:B19"/>
    <mergeCell ref="C12:C27"/>
    <mergeCell ref="D12:D19"/>
    <mergeCell ref="E12:E19"/>
    <mergeCell ref="F12:F19"/>
    <mergeCell ref="G12:G19"/>
    <mergeCell ref="N12:N19"/>
    <mergeCell ref="O12:O19"/>
    <mergeCell ref="O23:O27"/>
    <mergeCell ref="K25:K26"/>
    <mergeCell ref="L25:L26"/>
    <mergeCell ref="M25:M26"/>
    <mergeCell ref="N25:N26"/>
    <mergeCell ref="L23:L24"/>
    <mergeCell ref="M23:M24"/>
    <mergeCell ref="N23:N24"/>
    <mergeCell ref="N28:N29"/>
    <mergeCell ref="O28:O30"/>
    <mergeCell ref="A1:O3"/>
    <mergeCell ref="B4:P4"/>
    <mergeCell ref="A5:P5"/>
    <mergeCell ref="A7:P7"/>
    <mergeCell ref="A9:A10"/>
    <mergeCell ref="B9:B10"/>
    <mergeCell ref="C9:C10"/>
    <mergeCell ref="D9:D10"/>
    <mergeCell ref="E9:L9"/>
    <mergeCell ref="M9:M10"/>
    <mergeCell ref="N9:N10"/>
    <mergeCell ref="O9:O10"/>
    <mergeCell ref="P9:P10"/>
  </mergeCells>
  <printOptions horizontalCentered="1"/>
  <pageMargins left="0.23622047244094491" right="0.23622047244094491" top="0.35433070866141736" bottom="0.31496062992125984" header="0.31496062992125984" footer="0.31496062992125984"/>
  <pageSetup scale="32" orientation="landscape" r:id="rId1"/>
  <colBreaks count="1" manualBreakCount="1">
    <brk id="16"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T134"/>
  <sheetViews>
    <sheetView tabSelected="1" topLeftCell="F1" zoomScale="40" zoomScaleNormal="40" workbookViewId="0">
      <pane xSplit="17" ySplit="9" topLeftCell="AT37" activePane="bottomRight" state="frozen"/>
      <selection activeCell="F1" sqref="F1"/>
      <selection pane="topRight" activeCell="W1" sqref="W1"/>
      <selection pane="bottomLeft" activeCell="F10" sqref="F10"/>
      <selection pane="bottomRight" activeCell="L39" sqref="L39:L40"/>
    </sheetView>
  </sheetViews>
  <sheetFormatPr baseColWidth="10" defaultColWidth="11.42578125" defaultRowHeight="16.5" outlineLevelRow="1" x14ac:dyDescent="0.25"/>
  <cols>
    <col min="1" max="1" width="42.140625" style="15" hidden="1" customWidth="1"/>
    <col min="2" max="2" width="60.42578125" style="15" hidden="1" customWidth="1"/>
    <col min="3" max="3" width="27.28515625" style="15" customWidth="1"/>
    <col min="4" max="4" width="32.28515625" style="15" customWidth="1"/>
    <col min="5" max="5" width="36.140625" style="14" customWidth="1"/>
    <col min="6" max="6" width="37.42578125" style="14" customWidth="1"/>
    <col min="7" max="7" width="38.7109375" style="15" customWidth="1"/>
    <col min="8" max="8" width="18.42578125" style="14" customWidth="1"/>
    <col min="9" max="9" width="20.85546875" style="14" customWidth="1"/>
    <col min="10" max="10" width="29.28515625" style="14" customWidth="1"/>
    <col min="11" max="11" width="42.140625" style="14" hidden="1" customWidth="1"/>
    <col min="12" max="12" width="17.28515625" style="14" bestFit="1" customWidth="1"/>
    <col min="13" max="13" width="16" style="14" customWidth="1"/>
    <col min="14" max="14" width="18" style="14" bestFit="1" customWidth="1"/>
    <col min="15" max="15" width="16.5703125" style="14" customWidth="1"/>
    <col min="16" max="16" width="18" style="14" bestFit="1" customWidth="1"/>
    <col min="17" max="17" width="17" style="14" customWidth="1"/>
    <col min="18" max="18" width="18" style="14" bestFit="1" customWidth="1"/>
    <col min="19" max="19" width="14.42578125" style="14" customWidth="1"/>
    <col min="20" max="20" width="24.7109375" style="14" customWidth="1"/>
    <col min="21" max="21" width="22" style="19" customWidth="1"/>
    <col min="22" max="22" width="95.5703125" style="19" customWidth="1"/>
    <col min="23" max="45" width="11.42578125" style="1"/>
    <col min="46" max="46" width="21.85546875" style="1" customWidth="1"/>
    <col min="47" max="16384" width="11.42578125" style="1"/>
  </cols>
  <sheetData>
    <row r="1" spans="1:22" ht="23.25" x14ac:dyDescent="0.25">
      <c r="A1" s="497" t="s">
        <v>256</v>
      </c>
      <c r="B1" s="497"/>
      <c r="C1" s="497"/>
      <c r="D1" s="497"/>
      <c r="E1" s="497"/>
      <c r="F1" s="497"/>
      <c r="G1" s="497"/>
      <c r="H1" s="497"/>
      <c r="I1" s="497"/>
      <c r="J1" s="497"/>
      <c r="K1" s="497"/>
      <c r="L1" s="497"/>
      <c r="M1" s="497"/>
      <c r="N1" s="497"/>
      <c r="O1" s="497"/>
      <c r="P1" s="497"/>
      <c r="Q1" s="497"/>
      <c r="R1" s="497"/>
      <c r="S1" s="497"/>
      <c r="T1" s="497"/>
      <c r="U1" s="497"/>
      <c r="V1" s="52"/>
    </row>
    <row r="2" spans="1:22" ht="23.25" x14ac:dyDescent="0.25">
      <c r="A2" s="497"/>
      <c r="B2" s="497"/>
      <c r="C2" s="497"/>
      <c r="D2" s="497"/>
      <c r="E2" s="497"/>
      <c r="F2" s="497"/>
      <c r="G2" s="497"/>
      <c r="H2" s="497"/>
      <c r="I2" s="497"/>
      <c r="J2" s="497"/>
      <c r="K2" s="497"/>
      <c r="L2" s="497"/>
      <c r="M2" s="497"/>
      <c r="N2" s="497"/>
      <c r="O2" s="497"/>
      <c r="P2" s="497"/>
      <c r="Q2" s="497"/>
      <c r="R2" s="497"/>
      <c r="S2" s="497"/>
      <c r="T2" s="497"/>
      <c r="U2" s="497"/>
      <c r="V2" s="52"/>
    </row>
    <row r="3" spans="1:22" ht="23.25" x14ac:dyDescent="0.25">
      <c r="A3" s="497"/>
      <c r="B3" s="497"/>
      <c r="C3" s="497"/>
      <c r="D3" s="497"/>
      <c r="E3" s="497"/>
      <c r="F3" s="497"/>
      <c r="G3" s="497"/>
      <c r="H3" s="497"/>
      <c r="I3" s="497"/>
      <c r="J3" s="497"/>
      <c r="K3" s="497"/>
      <c r="L3" s="497"/>
      <c r="M3" s="497"/>
      <c r="N3" s="497"/>
      <c r="O3" s="497"/>
      <c r="P3" s="497"/>
      <c r="Q3" s="497"/>
      <c r="R3" s="497"/>
      <c r="S3" s="497"/>
      <c r="T3" s="497"/>
      <c r="U3" s="497"/>
      <c r="V3" s="52"/>
    </row>
    <row r="4" spans="1:22" s="6" customFormat="1" ht="42.75" customHeight="1" x14ac:dyDescent="0.25">
      <c r="A4" s="440" t="s">
        <v>733</v>
      </c>
      <c r="B4" s="441"/>
      <c r="C4" s="441"/>
      <c r="D4" s="441"/>
      <c r="E4" s="441"/>
      <c r="F4" s="441"/>
      <c r="G4" s="441"/>
      <c r="H4" s="441"/>
      <c r="I4" s="441"/>
      <c r="J4" s="441"/>
      <c r="K4" s="441"/>
      <c r="L4" s="441"/>
      <c r="M4" s="441"/>
      <c r="N4" s="441"/>
      <c r="O4" s="441"/>
      <c r="P4" s="441"/>
      <c r="Q4" s="441"/>
      <c r="R4" s="441"/>
      <c r="S4" s="441"/>
      <c r="T4" s="441"/>
      <c r="U4" s="441"/>
      <c r="V4" s="4"/>
    </row>
    <row r="5" spans="1:22" s="6" customFormat="1" ht="52.5" customHeight="1" x14ac:dyDescent="0.25">
      <c r="A5" s="442"/>
      <c r="B5" s="442"/>
      <c r="C5" s="442"/>
      <c r="D5" s="442"/>
      <c r="E5" s="442"/>
      <c r="F5" s="442"/>
      <c r="G5" s="442"/>
      <c r="H5" s="442"/>
      <c r="I5" s="442"/>
      <c r="J5" s="442"/>
      <c r="K5" s="442"/>
      <c r="L5" s="442"/>
      <c r="M5" s="442"/>
      <c r="N5" s="442"/>
      <c r="O5" s="442"/>
      <c r="P5" s="442"/>
      <c r="Q5" s="442"/>
      <c r="R5" s="442"/>
      <c r="S5" s="442"/>
      <c r="T5" s="442"/>
      <c r="U5" s="442"/>
      <c r="V5" s="2"/>
    </row>
    <row r="6" spans="1:22" s="6" customFormat="1" ht="52.5" customHeight="1" x14ac:dyDescent="0.25">
      <c r="A6" s="2"/>
      <c r="B6" s="2"/>
      <c r="C6" s="2"/>
      <c r="D6" s="2"/>
      <c r="E6" s="2"/>
      <c r="F6" s="2"/>
      <c r="G6" s="3"/>
      <c r="H6" s="2"/>
      <c r="I6" s="2"/>
      <c r="J6" s="2"/>
      <c r="K6" s="501" t="s">
        <v>6</v>
      </c>
      <c r="L6" s="501"/>
      <c r="M6" s="501"/>
      <c r="N6" s="501"/>
      <c r="O6" s="501"/>
      <c r="P6" s="501"/>
      <c r="Q6" s="501"/>
      <c r="R6" s="501"/>
      <c r="S6" s="501"/>
      <c r="T6" s="501"/>
      <c r="U6" s="501"/>
      <c r="V6" s="453" t="s">
        <v>736</v>
      </c>
    </row>
    <row r="7" spans="1:22" s="6" customFormat="1" ht="23.25" x14ac:dyDescent="0.25">
      <c r="A7" s="2"/>
      <c r="B7" s="2"/>
      <c r="C7" s="2"/>
      <c r="D7" s="2"/>
      <c r="E7" s="2"/>
      <c r="F7" s="2"/>
      <c r="G7" s="502" t="s">
        <v>734</v>
      </c>
      <c r="H7" s="502"/>
      <c r="I7" s="502"/>
      <c r="J7" s="502"/>
      <c r="K7" s="501" t="s">
        <v>7</v>
      </c>
      <c r="L7" s="501"/>
      <c r="M7" s="501"/>
      <c r="N7" s="501"/>
      <c r="O7" s="501"/>
      <c r="P7" s="501"/>
      <c r="Q7" s="501"/>
      <c r="R7" s="501"/>
      <c r="S7" s="501"/>
      <c r="T7" s="501"/>
      <c r="U7" s="501"/>
      <c r="V7" s="453"/>
    </row>
    <row r="8" spans="1:22" s="7" customFormat="1" ht="20.25" customHeight="1" x14ac:dyDescent="0.25">
      <c r="A8" s="495" t="s">
        <v>10</v>
      </c>
      <c r="B8" s="495" t="s">
        <v>11</v>
      </c>
      <c r="C8" s="498" t="s">
        <v>251</v>
      </c>
      <c r="D8" s="484" t="s">
        <v>252</v>
      </c>
      <c r="E8" s="484" t="s">
        <v>253</v>
      </c>
      <c r="F8" s="484" t="s">
        <v>255</v>
      </c>
      <c r="G8" s="490" t="s">
        <v>12</v>
      </c>
      <c r="H8" s="499" t="s">
        <v>618</v>
      </c>
      <c r="I8" s="490" t="s">
        <v>737</v>
      </c>
      <c r="J8" s="490" t="s">
        <v>735</v>
      </c>
      <c r="K8" s="491"/>
      <c r="L8" s="493" t="s">
        <v>13</v>
      </c>
      <c r="M8" s="494" t="s">
        <v>14</v>
      </c>
      <c r="N8" s="493" t="s">
        <v>15</v>
      </c>
      <c r="O8" s="494" t="s">
        <v>16</v>
      </c>
      <c r="P8" s="486" t="s">
        <v>17</v>
      </c>
      <c r="Q8" s="487" t="s">
        <v>18</v>
      </c>
      <c r="R8" s="486" t="s">
        <v>19</v>
      </c>
      <c r="S8" s="487" t="s">
        <v>20</v>
      </c>
      <c r="T8" s="486" t="s">
        <v>21</v>
      </c>
      <c r="U8" s="489" t="s">
        <v>614</v>
      </c>
      <c r="V8" s="453"/>
    </row>
    <row r="9" spans="1:22" s="7" customFormat="1" ht="67.5" customHeight="1" x14ac:dyDescent="0.25">
      <c r="A9" s="496"/>
      <c r="B9" s="495"/>
      <c r="C9" s="498"/>
      <c r="D9" s="485"/>
      <c r="E9" s="485"/>
      <c r="F9" s="485"/>
      <c r="G9" s="490"/>
      <c r="H9" s="500"/>
      <c r="I9" s="490"/>
      <c r="J9" s="490"/>
      <c r="K9" s="492"/>
      <c r="L9" s="493"/>
      <c r="M9" s="494"/>
      <c r="N9" s="493"/>
      <c r="O9" s="494"/>
      <c r="P9" s="486"/>
      <c r="Q9" s="487"/>
      <c r="R9" s="486"/>
      <c r="S9" s="487"/>
      <c r="T9" s="486"/>
      <c r="U9" s="489"/>
      <c r="V9" s="453"/>
    </row>
    <row r="10" spans="1:22" s="9" customFormat="1" ht="20.25" customHeight="1" x14ac:dyDescent="0.25">
      <c r="A10" s="483" t="s">
        <v>38</v>
      </c>
      <c r="B10" s="483" t="s">
        <v>39</v>
      </c>
      <c r="C10" s="421" t="s">
        <v>238</v>
      </c>
      <c r="D10" s="421" t="s">
        <v>38</v>
      </c>
      <c r="E10" s="421" t="s">
        <v>40</v>
      </c>
      <c r="F10" s="423" t="s">
        <v>47</v>
      </c>
      <c r="G10" s="393" t="s">
        <v>622</v>
      </c>
      <c r="H10" s="393">
        <v>10</v>
      </c>
      <c r="I10" s="393">
        <v>13</v>
      </c>
      <c r="J10" s="488">
        <f>I10/H10</f>
        <v>1.3</v>
      </c>
      <c r="K10" s="394"/>
      <c r="L10" s="393">
        <v>1</v>
      </c>
      <c r="M10" s="393">
        <v>5</v>
      </c>
      <c r="N10" s="393">
        <v>4</v>
      </c>
      <c r="O10" s="393">
        <v>13</v>
      </c>
      <c r="P10" s="393">
        <v>7</v>
      </c>
      <c r="Q10" s="393"/>
      <c r="R10" s="393">
        <v>10</v>
      </c>
      <c r="S10" s="393"/>
      <c r="T10" s="393">
        <v>5</v>
      </c>
      <c r="U10" s="509">
        <v>1.3</v>
      </c>
      <c r="V10" s="507" t="s">
        <v>745</v>
      </c>
    </row>
    <row r="11" spans="1:22" s="9" customFormat="1" ht="196.5" customHeight="1" x14ac:dyDescent="0.25">
      <c r="A11" s="483"/>
      <c r="B11" s="483"/>
      <c r="C11" s="428"/>
      <c r="D11" s="422"/>
      <c r="E11" s="422"/>
      <c r="F11" s="424"/>
      <c r="G11" s="393"/>
      <c r="H11" s="393"/>
      <c r="I11" s="393"/>
      <c r="J11" s="488"/>
      <c r="K11" s="396"/>
      <c r="L11" s="393"/>
      <c r="M11" s="393"/>
      <c r="N11" s="393"/>
      <c r="O11" s="393"/>
      <c r="P11" s="393"/>
      <c r="Q11" s="393"/>
      <c r="R11" s="393"/>
      <c r="S11" s="393"/>
      <c r="T11" s="393"/>
      <c r="U11" s="509"/>
      <c r="V11" s="507"/>
    </row>
    <row r="12" spans="1:22" s="10" customFormat="1" ht="20.25" customHeight="1" x14ac:dyDescent="0.25">
      <c r="A12" s="455" t="s">
        <v>48</v>
      </c>
      <c r="B12" s="455" t="s">
        <v>49</v>
      </c>
      <c r="C12" s="428"/>
      <c r="D12" s="421" t="s">
        <v>48</v>
      </c>
      <c r="E12" s="421" t="s">
        <v>619</v>
      </c>
      <c r="F12" s="423" t="s">
        <v>51</v>
      </c>
      <c r="G12" s="394" t="s">
        <v>619</v>
      </c>
      <c r="H12" s="394">
        <v>3175</v>
      </c>
      <c r="I12" s="394">
        <v>1770</v>
      </c>
      <c r="J12" s="406">
        <f>I12/H12</f>
        <v>0.55748031496062989</v>
      </c>
      <c r="K12" s="394"/>
      <c r="L12" s="439">
        <v>1684</v>
      </c>
      <c r="M12" s="439">
        <v>0</v>
      </c>
      <c r="N12" s="439">
        <v>3065</v>
      </c>
      <c r="O12" s="439">
        <v>1770</v>
      </c>
      <c r="P12" s="393">
        <v>3065</v>
      </c>
      <c r="Q12" s="393"/>
      <c r="R12" s="482">
        <v>3175</v>
      </c>
      <c r="S12" s="482"/>
      <c r="T12" s="482">
        <v>1770</v>
      </c>
      <c r="U12" s="463">
        <v>0.56000000000000005</v>
      </c>
      <c r="V12" s="507" t="s">
        <v>746</v>
      </c>
    </row>
    <row r="13" spans="1:22" s="10" customFormat="1" ht="20.25" customHeight="1" x14ac:dyDescent="0.25">
      <c r="A13" s="455"/>
      <c r="B13" s="455"/>
      <c r="C13" s="428"/>
      <c r="D13" s="428"/>
      <c r="E13" s="428"/>
      <c r="F13" s="454"/>
      <c r="G13" s="395"/>
      <c r="H13" s="395"/>
      <c r="I13" s="395"/>
      <c r="J13" s="407"/>
      <c r="K13" s="395"/>
      <c r="L13" s="439"/>
      <c r="M13" s="439"/>
      <c r="N13" s="439"/>
      <c r="O13" s="439"/>
      <c r="P13" s="393"/>
      <c r="Q13" s="393"/>
      <c r="R13" s="393"/>
      <c r="S13" s="393"/>
      <c r="T13" s="393"/>
      <c r="U13" s="463"/>
      <c r="V13" s="507"/>
    </row>
    <row r="14" spans="1:22" s="10" customFormat="1" ht="20.25" customHeight="1" x14ac:dyDescent="0.25">
      <c r="A14" s="455"/>
      <c r="B14" s="455"/>
      <c r="C14" s="428"/>
      <c r="D14" s="428"/>
      <c r="E14" s="428"/>
      <c r="F14" s="454"/>
      <c r="G14" s="395"/>
      <c r="H14" s="395"/>
      <c r="I14" s="395"/>
      <c r="J14" s="407"/>
      <c r="K14" s="395"/>
      <c r="L14" s="439"/>
      <c r="M14" s="439"/>
      <c r="N14" s="439"/>
      <c r="O14" s="439"/>
      <c r="P14" s="393"/>
      <c r="Q14" s="393"/>
      <c r="R14" s="393"/>
      <c r="S14" s="393"/>
      <c r="T14" s="393"/>
      <c r="U14" s="463"/>
      <c r="V14" s="507"/>
    </row>
    <row r="15" spans="1:22" s="10" customFormat="1" ht="20.25" customHeight="1" x14ac:dyDescent="0.25">
      <c r="A15" s="455"/>
      <c r="B15" s="455"/>
      <c r="C15" s="428"/>
      <c r="D15" s="428"/>
      <c r="E15" s="428"/>
      <c r="F15" s="454"/>
      <c r="G15" s="395"/>
      <c r="H15" s="395"/>
      <c r="I15" s="395"/>
      <c r="J15" s="407"/>
      <c r="K15" s="395"/>
      <c r="L15" s="439"/>
      <c r="M15" s="439"/>
      <c r="N15" s="439"/>
      <c r="O15" s="439"/>
      <c r="P15" s="393"/>
      <c r="Q15" s="393"/>
      <c r="R15" s="393"/>
      <c r="S15" s="393"/>
      <c r="T15" s="393"/>
      <c r="U15" s="463"/>
      <c r="V15" s="507"/>
    </row>
    <row r="16" spans="1:22" s="10" customFormat="1" ht="20.25" customHeight="1" x14ac:dyDescent="0.25">
      <c r="A16" s="455"/>
      <c r="B16" s="455"/>
      <c r="C16" s="428"/>
      <c r="D16" s="428"/>
      <c r="E16" s="428"/>
      <c r="F16" s="454"/>
      <c r="G16" s="395"/>
      <c r="H16" s="395"/>
      <c r="I16" s="395"/>
      <c r="J16" s="407"/>
      <c r="K16" s="395"/>
      <c r="L16" s="439"/>
      <c r="M16" s="439"/>
      <c r="N16" s="439"/>
      <c r="O16" s="439"/>
      <c r="P16" s="393"/>
      <c r="Q16" s="393"/>
      <c r="R16" s="393"/>
      <c r="S16" s="393"/>
      <c r="T16" s="393"/>
      <c r="U16" s="463"/>
      <c r="V16" s="507"/>
    </row>
    <row r="17" spans="1:46" s="10" customFormat="1" ht="20.25" customHeight="1" x14ac:dyDescent="0.25">
      <c r="A17" s="455"/>
      <c r="B17" s="455"/>
      <c r="C17" s="428"/>
      <c r="D17" s="428"/>
      <c r="E17" s="428"/>
      <c r="F17" s="454"/>
      <c r="G17" s="395"/>
      <c r="H17" s="395"/>
      <c r="I17" s="395"/>
      <c r="J17" s="407"/>
      <c r="K17" s="395"/>
      <c r="L17" s="439"/>
      <c r="M17" s="439"/>
      <c r="N17" s="439"/>
      <c r="O17" s="439"/>
      <c r="P17" s="393"/>
      <c r="Q17" s="393"/>
      <c r="R17" s="393"/>
      <c r="S17" s="393"/>
      <c r="T17" s="393"/>
      <c r="U17" s="463"/>
      <c r="V17" s="507"/>
    </row>
    <row r="18" spans="1:46" s="10" customFormat="1" ht="20.25" customHeight="1" x14ac:dyDescent="0.25">
      <c r="A18" s="455"/>
      <c r="B18" s="455"/>
      <c r="C18" s="428"/>
      <c r="D18" s="428"/>
      <c r="E18" s="428"/>
      <c r="F18" s="454"/>
      <c r="G18" s="395"/>
      <c r="H18" s="395"/>
      <c r="I18" s="395"/>
      <c r="J18" s="407"/>
      <c r="K18" s="395"/>
      <c r="L18" s="439"/>
      <c r="M18" s="439"/>
      <c r="N18" s="439"/>
      <c r="O18" s="439"/>
      <c r="P18" s="393"/>
      <c r="Q18" s="393"/>
      <c r="R18" s="393"/>
      <c r="S18" s="393"/>
      <c r="T18" s="393"/>
      <c r="U18" s="463"/>
      <c r="V18" s="507"/>
    </row>
    <row r="19" spans="1:46" s="10" customFormat="1" ht="136.5" customHeight="1" x14ac:dyDescent="0.25">
      <c r="A19" s="455"/>
      <c r="B19" s="455"/>
      <c r="C19" s="428"/>
      <c r="D19" s="422"/>
      <c r="E19" s="422"/>
      <c r="F19" s="424"/>
      <c r="G19" s="396"/>
      <c r="H19" s="396"/>
      <c r="I19" s="396"/>
      <c r="J19" s="408"/>
      <c r="K19" s="396"/>
      <c r="L19" s="439"/>
      <c r="M19" s="439"/>
      <c r="N19" s="439"/>
      <c r="O19" s="439"/>
      <c r="P19" s="393"/>
      <c r="Q19" s="393"/>
      <c r="R19" s="393"/>
      <c r="S19" s="393"/>
      <c r="T19" s="393"/>
      <c r="U19" s="463"/>
      <c r="V19" s="507"/>
    </row>
    <row r="20" spans="1:46" s="11" customFormat="1" ht="20.25" x14ac:dyDescent="0.25">
      <c r="A20" s="455" t="s">
        <v>59</v>
      </c>
      <c r="B20" s="455" t="s">
        <v>60</v>
      </c>
      <c r="C20" s="428"/>
      <c r="D20" s="421" t="s">
        <v>59</v>
      </c>
      <c r="E20" s="421" t="s">
        <v>283</v>
      </c>
      <c r="F20" s="423" t="s">
        <v>51</v>
      </c>
      <c r="G20" s="393" t="s">
        <v>283</v>
      </c>
      <c r="H20" s="393">
        <v>8500</v>
      </c>
      <c r="I20" s="393">
        <v>8500</v>
      </c>
      <c r="J20" s="446">
        <v>1</v>
      </c>
      <c r="K20" s="394"/>
      <c r="L20" s="393">
        <v>2250</v>
      </c>
      <c r="M20" s="393">
        <v>8500</v>
      </c>
      <c r="N20" s="393">
        <v>8500</v>
      </c>
      <c r="O20" s="393">
        <v>8500</v>
      </c>
      <c r="P20" s="393">
        <v>8500</v>
      </c>
      <c r="Q20" s="482"/>
      <c r="R20" s="482">
        <v>8500</v>
      </c>
      <c r="S20" s="482"/>
      <c r="T20" s="482">
        <v>8500</v>
      </c>
      <c r="U20" s="446">
        <v>1</v>
      </c>
      <c r="V20" s="508" t="s">
        <v>646</v>
      </c>
    </row>
    <row r="21" spans="1:46" s="11" customFormat="1" ht="20.25" x14ac:dyDescent="0.25">
      <c r="A21" s="455"/>
      <c r="B21" s="455"/>
      <c r="C21" s="428"/>
      <c r="D21" s="428"/>
      <c r="E21" s="428"/>
      <c r="F21" s="454"/>
      <c r="G21" s="393"/>
      <c r="H21" s="393"/>
      <c r="I21" s="393"/>
      <c r="J21" s="446"/>
      <c r="K21" s="395"/>
      <c r="L21" s="393"/>
      <c r="M21" s="393"/>
      <c r="N21" s="393"/>
      <c r="O21" s="393"/>
      <c r="P21" s="393"/>
      <c r="Q21" s="393"/>
      <c r="R21" s="393"/>
      <c r="S21" s="393"/>
      <c r="T21" s="393"/>
      <c r="U21" s="446"/>
      <c r="V21" s="508"/>
    </row>
    <row r="22" spans="1:46" s="11" customFormat="1" ht="20.25" x14ac:dyDescent="0.25">
      <c r="A22" s="455"/>
      <c r="B22" s="455"/>
      <c r="C22" s="428"/>
      <c r="D22" s="428"/>
      <c r="E22" s="428"/>
      <c r="F22" s="454"/>
      <c r="G22" s="393"/>
      <c r="H22" s="393"/>
      <c r="I22" s="393"/>
      <c r="J22" s="446"/>
      <c r="K22" s="395"/>
      <c r="L22" s="393"/>
      <c r="M22" s="393"/>
      <c r="N22" s="393"/>
      <c r="O22" s="393"/>
      <c r="P22" s="393"/>
      <c r="Q22" s="393"/>
      <c r="R22" s="393"/>
      <c r="S22" s="393"/>
      <c r="T22" s="393"/>
      <c r="U22" s="446"/>
      <c r="V22" s="508"/>
    </row>
    <row r="23" spans="1:46" s="11" customFormat="1" ht="20.25" x14ac:dyDescent="0.25">
      <c r="A23" s="455"/>
      <c r="B23" s="455"/>
      <c r="C23" s="428"/>
      <c r="D23" s="422"/>
      <c r="E23" s="422"/>
      <c r="F23" s="424"/>
      <c r="G23" s="393"/>
      <c r="H23" s="393"/>
      <c r="I23" s="393"/>
      <c r="J23" s="446"/>
      <c r="K23" s="396"/>
      <c r="L23" s="393"/>
      <c r="M23" s="393"/>
      <c r="N23" s="393"/>
      <c r="O23" s="393"/>
      <c r="P23" s="393"/>
      <c r="Q23" s="393"/>
      <c r="R23" s="393"/>
      <c r="S23" s="393"/>
      <c r="T23" s="393"/>
      <c r="U23" s="446"/>
      <c r="V23" s="508"/>
    </row>
    <row r="24" spans="1:46" s="11" customFormat="1" ht="20.25" x14ac:dyDescent="0.25">
      <c r="A24" s="455" t="s">
        <v>67</v>
      </c>
      <c r="B24" s="455" t="s">
        <v>68</v>
      </c>
      <c r="C24" s="428"/>
      <c r="D24" s="421" t="s">
        <v>67</v>
      </c>
      <c r="E24" s="421" t="s">
        <v>620</v>
      </c>
      <c r="F24" s="423" t="s">
        <v>51</v>
      </c>
      <c r="G24" s="394" t="s">
        <v>610</v>
      </c>
      <c r="H24" s="394">
        <v>920</v>
      </c>
      <c r="I24" s="394">
        <v>1380</v>
      </c>
      <c r="J24" s="412">
        <f>I24/H24</f>
        <v>1.5</v>
      </c>
      <c r="K24" s="394"/>
      <c r="L24" s="394">
        <v>200</v>
      </c>
      <c r="M24" s="394">
        <v>828</v>
      </c>
      <c r="N24" s="394">
        <v>880</v>
      </c>
      <c r="O24" s="394">
        <v>1380</v>
      </c>
      <c r="P24" s="394">
        <v>920</v>
      </c>
      <c r="Q24" s="394"/>
      <c r="R24" s="394">
        <v>920</v>
      </c>
      <c r="S24" s="394"/>
      <c r="T24" s="394">
        <v>1380</v>
      </c>
      <c r="U24" s="412">
        <v>1.5</v>
      </c>
      <c r="V24" s="508" t="s">
        <v>740</v>
      </c>
    </row>
    <row r="25" spans="1:46" s="11" customFormat="1" ht="60" customHeight="1" x14ac:dyDescent="0.25">
      <c r="A25" s="455"/>
      <c r="B25" s="455"/>
      <c r="C25" s="428"/>
      <c r="D25" s="428"/>
      <c r="E25" s="428"/>
      <c r="F25" s="454"/>
      <c r="G25" s="396"/>
      <c r="H25" s="396"/>
      <c r="I25" s="396"/>
      <c r="J25" s="414"/>
      <c r="K25" s="396"/>
      <c r="L25" s="396"/>
      <c r="M25" s="396"/>
      <c r="N25" s="396"/>
      <c r="O25" s="396"/>
      <c r="P25" s="396"/>
      <c r="Q25" s="396"/>
      <c r="R25" s="396"/>
      <c r="S25" s="396"/>
      <c r="T25" s="396"/>
      <c r="U25" s="414"/>
      <c r="V25" s="508"/>
    </row>
    <row r="26" spans="1:46" s="11" customFormat="1" ht="20.25" customHeight="1" x14ac:dyDescent="0.25">
      <c r="A26" s="455"/>
      <c r="B26" s="455"/>
      <c r="C26" s="428"/>
      <c r="D26" s="428"/>
      <c r="E26" s="428"/>
      <c r="F26" s="454"/>
      <c r="G26" s="394" t="s">
        <v>609</v>
      </c>
      <c r="H26" s="394">
        <v>996</v>
      </c>
      <c r="I26" s="480">
        <v>1341</v>
      </c>
      <c r="J26" s="472">
        <f>I26/H26</f>
        <v>1.3463855421686748</v>
      </c>
      <c r="K26" s="394"/>
      <c r="L26" s="394">
        <v>0</v>
      </c>
      <c r="M26" s="394">
        <v>0</v>
      </c>
      <c r="N26" s="394">
        <v>850</v>
      </c>
      <c r="O26" s="398">
        <v>1341</v>
      </c>
      <c r="P26" s="394">
        <v>850</v>
      </c>
      <c r="Q26" s="480"/>
      <c r="R26" s="394">
        <v>996</v>
      </c>
      <c r="S26" s="480"/>
      <c r="T26" s="481">
        <v>1341</v>
      </c>
      <c r="U26" s="412">
        <v>1.35</v>
      </c>
      <c r="V26" s="508" t="s">
        <v>741</v>
      </c>
    </row>
    <row r="27" spans="1:46" s="11" customFormat="1" ht="72.75" customHeight="1" x14ac:dyDescent="0.25">
      <c r="A27" s="455"/>
      <c r="B27" s="455"/>
      <c r="C27" s="428"/>
      <c r="D27" s="428"/>
      <c r="E27" s="428"/>
      <c r="F27" s="454"/>
      <c r="G27" s="396"/>
      <c r="H27" s="396"/>
      <c r="I27" s="396"/>
      <c r="J27" s="474"/>
      <c r="K27" s="396"/>
      <c r="L27" s="396"/>
      <c r="M27" s="396"/>
      <c r="N27" s="396"/>
      <c r="O27" s="399"/>
      <c r="P27" s="396"/>
      <c r="Q27" s="396"/>
      <c r="R27" s="396"/>
      <c r="S27" s="396"/>
      <c r="T27" s="399"/>
      <c r="U27" s="414"/>
      <c r="V27" s="508"/>
    </row>
    <row r="28" spans="1:46" s="11" customFormat="1" ht="165.75" customHeight="1" x14ac:dyDescent="0.25">
      <c r="A28" s="455"/>
      <c r="B28" s="455"/>
      <c r="C28" s="428"/>
      <c r="D28" s="422"/>
      <c r="E28" s="422"/>
      <c r="F28" s="424"/>
      <c r="G28" s="54" t="s">
        <v>77</v>
      </c>
      <c r="H28" s="54">
        <v>200</v>
      </c>
      <c r="I28" s="54">
        <v>31</v>
      </c>
      <c r="J28" s="55">
        <f>I28/H28</f>
        <v>0.155</v>
      </c>
      <c r="K28" s="12"/>
      <c r="L28" s="54">
        <v>47</v>
      </c>
      <c r="M28" s="54">
        <v>18</v>
      </c>
      <c r="N28" s="232">
        <v>200</v>
      </c>
      <c r="O28" s="232">
        <v>31</v>
      </c>
      <c r="P28" s="54">
        <v>200</v>
      </c>
      <c r="Q28" s="54"/>
      <c r="R28" s="54">
        <v>200</v>
      </c>
      <c r="S28" s="54"/>
      <c r="T28" s="54">
        <v>31</v>
      </c>
      <c r="U28" s="55">
        <v>0.16</v>
      </c>
      <c r="V28" s="507" t="s">
        <v>752</v>
      </c>
    </row>
    <row r="29" spans="1:46" s="11" customFormat="1" ht="36" hidden="1" customHeight="1" x14ac:dyDescent="0.25">
      <c r="A29" s="8"/>
      <c r="B29" s="8"/>
      <c r="C29" s="428"/>
      <c r="D29" s="8"/>
      <c r="E29" s="8"/>
      <c r="F29" s="53"/>
      <c r="G29" s="12"/>
      <c r="H29" s="12"/>
      <c r="I29" s="12"/>
      <c r="J29" s="12"/>
      <c r="K29" s="12"/>
      <c r="L29" s="12"/>
      <c r="M29" s="12"/>
      <c r="N29" s="12"/>
      <c r="O29" s="12"/>
      <c r="P29" s="12"/>
      <c r="Q29" s="12"/>
      <c r="R29" s="12"/>
      <c r="S29" s="12"/>
      <c r="T29" s="12"/>
      <c r="U29" s="143"/>
      <c r="V29" s="507"/>
    </row>
    <row r="30" spans="1:46" s="11" customFormat="1" ht="20.25" customHeight="1" x14ac:dyDescent="0.25">
      <c r="A30" s="455" t="s">
        <v>81</v>
      </c>
      <c r="B30" s="455" t="s">
        <v>82</v>
      </c>
      <c r="C30" s="428"/>
      <c r="D30" s="421" t="s">
        <v>81</v>
      </c>
      <c r="E30" s="421" t="s">
        <v>633</v>
      </c>
      <c r="F30" s="423" t="s">
        <v>85</v>
      </c>
      <c r="G30" s="394" t="s">
        <v>608</v>
      </c>
      <c r="H30" s="406">
        <v>1</v>
      </c>
      <c r="I30" s="406">
        <v>0</v>
      </c>
      <c r="J30" s="391">
        <v>0</v>
      </c>
      <c r="K30" s="394"/>
      <c r="L30" s="406">
        <v>0</v>
      </c>
      <c r="M30" s="406">
        <v>0</v>
      </c>
      <c r="N30" s="412">
        <v>0.33</v>
      </c>
      <c r="O30" s="412">
        <v>0</v>
      </c>
      <c r="P30" s="406">
        <v>0.66</v>
      </c>
      <c r="Q30" s="406"/>
      <c r="R30" s="406">
        <v>1</v>
      </c>
      <c r="S30" s="406"/>
      <c r="T30" s="406">
        <v>0</v>
      </c>
      <c r="U30" s="406">
        <v>0</v>
      </c>
      <c r="V30" s="507" t="s">
        <v>749</v>
      </c>
      <c r="AT30" s="397"/>
    </row>
    <row r="31" spans="1:46" s="11" customFormat="1" ht="89.25" customHeight="1" x14ac:dyDescent="0.25">
      <c r="A31" s="455"/>
      <c r="B31" s="455"/>
      <c r="C31" s="428"/>
      <c r="D31" s="428"/>
      <c r="E31" s="428"/>
      <c r="F31" s="454"/>
      <c r="G31" s="396"/>
      <c r="H31" s="408"/>
      <c r="I31" s="408"/>
      <c r="J31" s="392"/>
      <c r="K31" s="396"/>
      <c r="L31" s="408"/>
      <c r="M31" s="408"/>
      <c r="N31" s="414"/>
      <c r="O31" s="414"/>
      <c r="P31" s="408"/>
      <c r="Q31" s="408"/>
      <c r="R31" s="408"/>
      <c r="S31" s="408"/>
      <c r="T31" s="408"/>
      <c r="U31" s="408"/>
      <c r="V31" s="507"/>
      <c r="AT31" s="397"/>
    </row>
    <row r="32" spans="1:46" s="11" customFormat="1" ht="20.25" x14ac:dyDescent="0.25">
      <c r="A32" s="455"/>
      <c r="B32" s="455"/>
      <c r="C32" s="428"/>
      <c r="D32" s="428"/>
      <c r="E32" s="428"/>
      <c r="F32" s="454"/>
      <c r="G32" s="394" t="s">
        <v>607</v>
      </c>
      <c r="H32" s="394">
        <v>1</v>
      </c>
      <c r="I32" s="394">
        <v>1</v>
      </c>
      <c r="J32" s="391">
        <v>1</v>
      </c>
      <c r="K32" s="394"/>
      <c r="L32" s="394">
        <v>1</v>
      </c>
      <c r="M32" s="394">
        <v>1</v>
      </c>
      <c r="N32" s="394">
        <v>1</v>
      </c>
      <c r="O32" s="394">
        <v>1</v>
      </c>
      <c r="P32" s="394">
        <v>1</v>
      </c>
      <c r="Q32" s="394"/>
      <c r="R32" s="394">
        <v>1</v>
      </c>
      <c r="S32" s="394"/>
      <c r="T32" s="394">
        <v>1</v>
      </c>
      <c r="U32" s="406">
        <v>1</v>
      </c>
      <c r="V32" s="508" t="s">
        <v>647</v>
      </c>
    </row>
    <row r="33" spans="1:46" s="11" customFormat="1" ht="85.5" customHeight="1" x14ac:dyDescent="0.25">
      <c r="A33" s="455"/>
      <c r="B33" s="455"/>
      <c r="C33" s="428"/>
      <c r="D33" s="428"/>
      <c r="E33" s="428"/>
      <c r="F33" s="454"/>
      <c r="G33" s="396"/>
      <c r="H33" s="396"/>
      <c r="I33" s="396"/>
      <c r="J33" s="392"/>
      <c r="K33" s="396"/>
      <c r="L33" s="396"/>
      <c r="M33" s="396"/>
      <c r="N33" s="396"/>
      <c r="O33" s="396"/>
      <c r="P33" s="396"/>
      <c r="Q33" s="396"/>
      <c r="R33" s="396"/>
      <c r="S33" s="396"/>
      <c r="T33" s="396"/>
      <c r="U33" s="408"/>
      <c r="V33" s="508"/>
    </row>
    <row r="34" spans="1:46" s="11" customFormat="1" ht="63" customHeight="1" x14ac:dyDescent="0.25">
      <c r="A34" s="455" t="s">
        <v>87</v>
      </c>
      <c r="B34" s="455" t="s">
        <v>88</v>
      </c>
      <c r="C34" s="428"/>
      <c r="D34" s="421" t="s">
        <v>87</v>
      </c>
      <c r="E34" s="421" t="s">
        <v>303</v>
      </c>
      <c r="F34" s="423" t="s">
        <v>96</v>
      </c>
      <c r="G34" s="54" t="s">
        <v>89</v>
      </c>
      <c r="H34" s="55">
        <v>0.8</v>
      </c>
      <c r="I34" s="55">
        <v>0.91</v>
      </c>
      <c r="J34" s="238">
        <f>I34/H34</f>
        <v>1.1375</v>
      </c>
      <c r="K34" s="54"/>
      <c r="L34" s="55">
        <v>0.2</v>
      </c>
      <c r="M34" s="55">
        <v>0.56000000000000005</v>
      </c>
      <c r="N34" s="55">
        <v>0.4</v>
      </c>
      <c r="O34" s="55">
        <v>0.91</v>
      </c>
      <c r="P34" s="55">
        <v>0.8</v>
      </c>
      <c r="Q34" s="55"/>
      <c r="R34" s="55">
        <v>0.8</v>
      </c>
      <c r="S34" s="55"/>
      <c r="T34" s="55">
        <v>0.91</v>
      </c>
      <c r="U34" s="236">
        <v>1.1399999999999999</v>
      </c>
      <c r="V34" s="239" t="s">
        <v>742</v>
      </c>
    </row>
    <row r="35" spans="1:46" s="11" customFormat="1" ht="45.95" customHeight="1" x14ac:dyDescent="0.25">
      <c r="A35" s="455"/>
      <c r="B35" s="455"/>
      <c r="C35" s="422"/>
      <c r="D35" s="422"/>
      <c r="E35" s="422"/>
      <c r="F35" s="424"/>
      <c r="G35" s="12" t="s">
        <v>606</v>
      </c>
      <c r="H35" s="143">
        <v>1</v>
      </c>
      <c r="I35" s="143">
        <v>1</v>
      </c>
      <c r="J35" s="140">
        <v>0.56999999999999995</v>
      </c>
      <c r="K35" s="12"/>
      <c r="L35" s="55">
        <v>0.5</v>
      </c>
      <c r="M35" s="55">
        <v>0.56999999999999995</v>
      </c>
      <c r="N35" s="55">
        <v>1</v>
      </c>
      <c r="O35" s="55">
        <v>1</v>
      </c>
      <c r="P35" s="55">
        <v>1</v>
      </c>
      <c r="Q35" s="55"/>
      <c r="R35" s="55">
        <v>1</v>
      </c>
      <c r="S35" s="55"/>
      <c r="T35" s="55">
        <v>1</v>
      </c>
      <c r="U35" s="55">
        <v>1</v>
      </c>
      <c r="V35" s="240" t="s">
        <v>621</v>
      </c>
    </row>
    <row r="36" spans="1:46" s="11" customFormat="1" ht="138.75" customHeight="1" x14ac:dyDescent="0.25">
      <c r="A36" s="455" t="s">
        <v>98</v>
      </c>
      <c r="B36" s="455" t="s">
        <v>99</v>
      </c>
      <c r="C36" s="421" t="s">
        <v>254</v>
      </c>
      <c r="D36" s="421" t="s">
        <v>98</v>
      </c>
      <c r="E36" s="421" t="s">
        <v>307</v>
      </c>
      <c r="F36" s="423" t="s">
        <v>85</v>
      </c>
      <c r="G36" s="12" t="s">
        <v>623</v>
      </c>
      <c r="H36" s="12">
        <v>37</v>
      </c>
      <c r="I36" s="12">
        <v>0</v>
      </c>
      <c r="J36" s="140">
        <v>0</v>
      </c>
      <c r="K36" s="12"/>
      <c r="L36" s="54">
        <v>0</v>
      </c>
      <c r="M36" s="54">
        <v>0</v>
      </c>
      <c r="N36" s="232">
        <v>17</v>
      </c>
      <c r="O36" s="232">
        <v>0</v>
      </c>
      <c r="P36" s="54">
        <v>27</v>
      </c>
      <c r="Q36" s="54"/>
      <c r="R36" s="54">
        <v>37</v>
      </c>
      <c r="S36" s="54"/>
      <c r="T36" s="54">
        <v>0</v>
      </c>
      <c r="U36" s="55">
        <v>0</v>
      </c>
      <c r="V36" s="235" t="s">
        <v>747</v>
      </c>
    </row>
    <row r="37" spans="1:46" s="11" customFormat="1" ht="109.5" customHeight="1" x14ac:dyDescent="0.25">
      <c r="A37" s="455"/>
      <c r="B37" s="455"/>
      <c r="C37" s="428"/>
      <c r="D37" s="428"/>
      <c r="E37" s="428"/>
      <c r="F37" s="454"/>
      <c r="G37" s="12" t="s">
        <v>604</v>
      </c>
      <c r="H37" s="12">
        <v>15</v>
      </c>
      <c r="I37" s="12">
        <v>15</v>
      </c>
      <c r="J37" s="140">
        <v>1</v>
      </c>
      <c r="K37" s="12"/>
      <c r="L37" s="54">
        <v>0</v>
      </c>
      <c r="M37" s="54">
        <v>0</v>
      </c>
      <c r="N37" s="54">
        <v>0</v>
      </c>
      <c r="O37" s="54">
        <v>15</v>
      </c>
      <c r="P37" s="54">
        <v>0</v>
      </c>
      <c r="Q37" s="54"/>
      <c r="R37" s="54">
        <v>15</v>
      </c>
      <c r="S37" s="54"/>
      <c r="T37" s="54">
        <v>15</v>
      </c>
      <c r="U37" s="55">
        <v>1</v>
      </c>
      <c r="V37" s="240" t="s">
        <v>621</v>
      </c>
    </row>
    <row r="38" spans="1:46" s="11" customFormat="1" ht="75.75" customHeight="1" x14ac:dyDescent="0.25">
      <c r="A38" s="455"/>
      <c r="B38" s="455"/>
      <c r="C38" s="428"/>
      <c r="D38" s="428"/>
      <c r="E38" s="428"/>
      <c r="F38" s="454"/>
      <c r="G38" s="12" t="s">
        <v>603</v>
      </c>
      <c r="H38" s="12">
        <v>10</v>
      </c>
      <c r="I38" s="12">
        <v>5</v>
      </c>
      <c r="J38" s="140">
        <v>0.5</v>
      </c>
      <c r="K38" s="12"/>
      <c r="L38" s="54">
        <v>0</v>
      </c>
      <c r="M38" s="54">
        <v>2</v>
      </c>
      <c r="N38" s="54">
        <v>5</v>
      </c>
      <c r="O38" s="54">
        <v>5</v>
      </c>
      <c r="P38" s="54">
        <v>7</v>
      </c>
      <c r="Q38" s="54"/>
      <c r="R38" s="54">
        <v>10</v>
      </c>
      <c r="S38" s="54"/>
      <c r="T38" s="54">
        <v>5</v>
      </c>
      <c r="U38" s="55">
        <v>0.5</v>
      </c>
      <c r="V38" s="240" t="s">
        <v>621</v>
      </c>
    </row>
    <row r="39" spans="1:46" s="11" customFormat="1" ht="20.25" x14ac:dyDescent="0.25">
      <c r="A39" s="455"/>
      <c r="B39" s="455"/>
      <c r="C39" s="428"/>
      <c r="D39" s="428"/>
      <c r="E39" s="428"/>
      <c r="F39" s="454"/>
      <c r="G39" s="394" t="s">
        <v>602</v>
      </c>
      <c r="H39" s="406">
        <v>1</v>
      </c>
      <c r="I39" s="406">
        <v>1</v>
      </c>
      <c r="J39" s="391">
        <v>1</v>
      </c>
      <c r="K39" s="406"/>
      <c r="L39" s="391">
        <v>0.5</v>
      </c>
      <c r="M39" s="394">
        <v>0</v>
      </c>
      <c r="N39" s="391">
        <v>1</v>
      </c>
      <c r="O39" s="406">
        <v>1</v>
      </c>
      <c r="P39" s="406">
        <v>1</v>
      </c>
      <c r="Q39" s="406"/>
      <c r="R39" s="406">
        <v>1</v>
      </c>
      <c r="S39" s="406"/>
      <c r="T39" s="406">
        <v>1</v>
      </c>
      <c r="U39" s="406">
        <v>1</v>
      </c>
      <c r="V39" s="443" t="s">
        <v>621</v>
      </c>
    </row>
    <row r="40" spans="1:46" s="11" customFormat="1" ht="203.25" customHeight="1" x14ac:dyDescent="0.25">
      <c r="A40" s="455"/>
      <c r="B40" s="455"/>
      <c r="C40" s="428"/>
      <c r="D40" s="422"/>
      <c r="E40" s="422"/>
      <c r="F40" s="424"/>
      <c r="G40" s="396"/>
      <c r="H40" s="408"/>
      <c r="I40" s="408"/>
      <c r="J40" s="392"/>
      <c r="K40" s="408"/>
      <c r="L40" s="396"/>
      <c r="M40" s="396"/>
      <c r="N40" s="396"/>
      <c r="O40" s="408"/>
      <c r="P40" s="408"/>
      <c r="Q40" s="408"/>
      <c r="R40" s="408"/>
      <c r="S40" s="408"/>
      <c r="T40" s="408"/>
      <c r="U40" s="408"/>
      <c r="V40" s="443"/>
    </row>
    <row r="41" spans="1:46" s="11" customFormat="1" ht="243" x14ac:dyDescent="0.25">
      <c r="A41" s="8" t="s">
        <v>103</v>
      </c>
      <c r="B41" s="8" t="s">
        <v>104</v>
      </c>
      <c r="C41" s="428"/>
      <c r="D41" s="133" t="s">
        <v>103</v>
      </c>
      <c r="E41" s="133" t="s">
        <v>319</v>
      </c>
      <c r="F41" s="136" t="s">
        <v>85</v>
      </c>
      <c r="G41" s="12" t="s">
        <v>634</v>
      </c>
      <c r="H41" s="12">
        <v>110</v>
      </c>
      <c r="I41" s="12">
        <v>49</v>
      </c>
      <c r="J41" s="140">
        <f>I41/H41</f>
        <v>0.44545454545454544</v>
      </c>
      <c r="K41" s="12"/>
      <c r="L41" s="54">
        <v>9</v>
      </c>
      <c r="M41" s="54">
        <v>12</v>
      </c>
      <c r="N41" s="54">
        <v>39</v>
      </c>
      <c r="O41" s="54">
        <v>49</v>
      </c>
      <c r="P41" s="54">
        <v>75</v>
      </c>
      <c r="Q41" s="54"/>
      <c r="R41" s="54">
        <v>110</v>
      </c>
      <c r="S41" s="54"/>
      <c r="T41" s="54">
        <v>49</v>
      </c>
      <c r="U41" s="55">
        <v>0.45</v>
      </c>
      <c r="V41" s="240" t="s">
        <v>621</v>
      </c>
    </row>
    <row r="42" spans="1:46" s="11" customFormat="1" ht="20.25" x14ac:dyDescent="0.25">
      <c r="A42" s="455" t="s">
        <v>109</v>
      </c>
      <c r="B42" s="455" t="s">
        <v>110</v>
      </c>
      <c r="C42" s="428"/>
      <c r="D42" s="421" t="s">
        <v>321</v>
      </c>
      <c r="E42" s="421" t="s">
        <v>323</v>
      </c>
      <c r="F42" s="423" t="s">
        <v>85</v>
      </c>
      <c r="G42" s="394" t="s">
        <v>601</v>
      </c>
      <c r="H42" s="393">
        <v>40</v>
      </c>
      <c r="I42" s="393">
        <v>11</v>
      </c>
      <c r="J42" s="435">
        <f>I42/H42</f>
        <v>0.27500000000000002</v>
      </c>
      <c r="K42" s="394"/>
      <c r="L42" s="394">
        <v>10</v>
      </c>
      <c r="M42" s="393">
        <v>5</v>
      </c>
      <c r="N42" s="439">
        <v>20</v>
      </c>
      <c r="O42" s="439">
        <v>11</v>
      </c>
      <c r="P42" s="393">
        <v>30</v>
      </c>
      <c r="Q42" s="393"/>
      <c r="R42" s="393">
        <v>40</v>
      </c>
      <c r="S42" s="393"/>
      <c r="T42" s="393">
        <v>11</v>
      </c>
      <c r="U42" s="435">
        <v>0.28000000000000003</v>
      </c>
      <c r="V42" s="436" t="s">
        <v>750</v>
      </c>
      <c r="AT42" s="397"/>
    </row>
    <row r="43" spans="1:46" s="11" customFormat="1" ht="134.25" customHeight="1" x14ac:dyDescent="0.25">
      <c r="A43" s="455"/>
      <c r="B43" s="455"/>
      <c r="C43" s="428"/>
      <c r="D43" s="428"/>
      <c r="E43" s="428"/>
      <c r="F43" s="454"/>
      <c r="G43" s="395"/>
      <c r="H43" s="393"/>
      <c r="I43" s="393"/>
      <c r="J43" s="435"/>
      <c r="K43" s="395"/>
      <c r="L43" s="396"/>
      <c r="M43" s="393"/>
      <c r="N43" s="439"/>
      <c r="O43" s="439"/>
      <c r="P43" s="393"/>
      <c r="Q43" s="393"/>
      <c r="R43" s="393"/>
      <c r="S43" s="393"/>
      <c r="T43" s="393"/>
      <c r="U43" s="393"/>
      <c r="V43" s="437"/>
      <c r="AT43" s="397"/>
    </row>
    <row r="44" spans="1:46" s="11" customFormat="1" ht="20.25" customHeight="1" x14ac:dyDescent="0.25">
      <c r="A44" s="455"/>
      <c r="B44" s="455"/>
      <c r="C44" s="428"/>
      <c r="D44" s="428"/>
      <c r="E44" s="428"/>
      <c r="F44" s="454"/>
      <c r="G44" s="394" t="s">
        <v>600</v>
      </c>
      <c r="H44" s="393">
        <v>2500</v>
      </c>
      <c r="I44" s="393">
        <v>408</v>
      </c>
      <c r="J44" s="435">
        <f>I44/H44</f>
        <v>0.16320000000000001</v>
      </c>
      <c r="K44" s="395"/>
      <c r="L44" s="394">
        <v>0</v>
      </c>
      <c r="M44" s="393">
        <v>0</v>
      </c>
      <c r="N44" s="439">
        <v>833</v>
      </c>
      <c r="O44" s="439">
        <v>408</v>
      </c>
      <c r="P44" s="393">
        <v>1666</v>
      </c>
      <c r="Q44" s="393"/>
      <c r="R44" s="393">
        <v>2500</v>
      </c>
      <c r="S44" s="393"/>
      <c r="T44" s="393">
        <v>408</v>
      </c>
      <c r="U44" s="435">
        <v>0.16</v>
      </c>
      <c r="V44" s="436" t="s">
        <v>747</v>
      </c>
      <c r="AT44" s="397"/>
    </row>
    <row r="45" spans="1:46" s="11" customFormat="1" ht="20.25" x14ac:dyDescent="0.25">
      <c r="A45" s="455"/>
      <c r="B45" s="455"/>
      <c r="C45" s="428"/>
      <c r="D45" s="428"/>
      <c r="E45" s="428"/>
      <c r="F45" s="454"/>
      <c r="G45" s="395"/>
      <c r="H45" s="393"/>
      <c r="I45" s="393"/>
      <c r="J45" s="435"/>
      <c r="K45" s="395"/>
      <c r="L45" s="395"/>
      <c r="M45" s="393"/>
      <c r="N45" s="439"/>
      <c r="O45" s="439"/>
      <c r="P45" s="393"/>
      <c r="Q45" s="393"/>
      <c r="R45" s="393"/>
      <c r="S45" s="393"/>
      <c r="T45" s="393"/>
      <c r="U45" s="393"/>
      <c r="V45" s="438"/>
      <c r="AT45" s="397"/>
    </row>
    <row r="46" spans="1:46" s="11" customFormat="1" ht="39" customHeight="1" x14ac:dyDescent="0.25">
      <c r="A46" s="455"/>
      <c r="B46" s="455"/>
      <c r="C46" s="422"/>
      <c r="D46" s="422"/>
      <c r="E46" s="422"/>
      <c r="F46" s="424"/>
      <c r="G46" s="396"/>
      <c r="H46" s="393"/>
      <c r="I46" s="393"/>
      <c r="J46" s="435"/>
      <c r="K46" s="396"/>
      <c r="L46" s="396"/>
      <c r="M46" s="393"/>
      <c r="N46" s="439"/>
      <c r="O46" s="439"/>
      <c r="P46" s="393"/>
      <c r="Q46" s="393"/>
      <c r="R46" s="393"/>
      <c r="S46" s="393"/>
      <c r="T46" s="393"/>
      <c r="U46" s="393"/>
      <c r="V46" s="437"/>
      <c r="AT46" s="397"/>
    </row>
    <row r="47" spans="1:46" s="11" customFormat="1" ht="20.25" x14ac:dyDescent="0.25">
      <c r="A47" s="455" t="s">
        <v>125</v>
      </c>
      <c r="B47" s="455" t="s">
        <v>126</v>
      </c>
      <c r="C47" s="428"/>
      <c r="D47" s="421" t="s">
        <v>111</v>
      </c>
      <c r="E47" s="421" t="s">
        <v>330</v>
      </c>
      <c r="F47" s="423" t="s">
        <v>47</v>
      </c>
      <c r="G47" s="394" t="s">
        <v>330</v>
      </c>
      <c r="H47" s="394">
        <v>179</v>
      </c>
      <c r="I47" s="394">
        <v>95</v>
      </c>
      <c r="J47" s="391">
        <f>I47/H47</f>
        <v>0.53072625698324027</v>
      </c>
      <c r="K47" s="394"/>
      <c r="L47" s="394">
        <v>0</v>
      </c>
      <c r="M47" s="394">
        <v>6</v>
      </c>
      <c r="N47" s="394">
        <v>57</v>
      </c>
      <c r="O47" s="394">
        <v>95</v>
      </c>
      <c r="P47" s="394">
        <v>142</v>
      </c>
      <c r="Q47" s="394"/>
      <c r="R47" s="394">
        <v>179</v>
      </c>
      <c r="S47" s="394"/>
      <c r="T47" s="394">
        <v>95</v>
      </c>
      <c r="U47" s="406">
        <v>0.53</v>
      </c>
      <c r="V47" s="443" t="s">
        <v>621</v>
      </c>
    </row>
    <row r="48" spans="1:46" s="11" customFormat="1" ht="30" customHeight="1" x14ac:dyDescent="0.25">
      <c r="A48" s="455"/>
      <c r="B48" s="455"/>
      <c r="C48" s="428"/>
      <c r="D48" s="428"/>
      <c r="E48" s="428"/>
      <c r="F48" s="454"/>
      <c r="G48" s="396"/>
      <c r="H48" s="396"/>
      <c r="I48" s="396"/>
      <c r="J48" s="392"/>
      <c r="K48" s="396"/>
      <c r="L48" s="396"/>
      <c r="M48" s="396"/>
      <c r="N48" s="396"/>
      <c r="O48" s="396"/>
      <c r="P48" s="396"/>
      <c r="Q48" s="396"/>
      <c r="R48" s="396"/>
      <c r="S48" s="396"/>
      <c r="T48" s="396"/>
      <c r="U48" s="408"/>
      <c r="V48" s="443"/>
    </row>
    <row r="49" spans="1:22" s="11" customFormat="1" ht="67.5" customHeight="1" x14ac:dyDescent="0.25">
      <c r="A49" s="455" t="s">
        <v>131</v>
      </c>
      <c r="B49" s="455" t="s">
        <v>132</v>
      </c>
      <c r="C49" s="455" t="s">
        <v>239</v>
      </c>
      <c r="D49" s="421" t="s">
        <v>120</v>
      </c>
      <c r="E49" s="421" t="s">
        <v>367</v>
      </c>
      <c r="F49" s="423" t="s">
        <v>47</v>
      </c>
      <c r="G49" s="394" t="s">
        <v>598</v>
      </c>
      <c r="H49" s="478">
        <v>15500</v>
      </c>
      <c r="I49" s="478">
        <v>6774</v>
      </c>
      <c r="J49" s="391">
        <f>I49/H49</f>
        <v>0.43703225806451612</v>
      </c>
      <c r="K49" s="394"/>
      <c r="L49" s="394">
        <v>2280</v>
      </c>
      <c r="M49" s="394">
        <v>3453</v>
      </c>
      <c r="N49" s="394">
        <v>5700</v>
      </c>
      <c r="O49" s="394">
        <v>6774</v>
      </c>
      <c r="P49" s="394">
        <v>9120</v>
      </c>
      <c r="Q49" s="394"/>
      <c r="R49" s="394">
        <v>15500</v>
      </c>
      <c r="S49" s="394"/>
      <c r="T49" s="394">
        <v>6774</v>
      </c>
      <c r="U49" s="406">
        <v>0.44</v>
      </c>
      <c r="V49" s="443" t="s">
        <v>621</v>
      </c>
    </row>
    <row r="50" spans="1:22" s="11" customFormat="1" ht="20.25" x14ac:dyDescent="0.25">
      <c r="A50" s="455"/>
      <c r="B50" s="455"/>
      <c r="C50" s="455"/>
      <c r="D50" s="428"/>
      <c r="E50" s="428"/>
      <c r="F50" s="454"/>
      <c r="G50" s="396"/>
      <c r="H50" s="479"/>
      <c r="I50" s="479"/>
      <c r="J50" s="392"/>
      <c r="K50" s="396"/>
      <c r="L50" s="396"/>
      <c r="M50" s="396"/>
      <c r="N50" s="396"/>
      <c r="O50" s="396"/>
      <c r="P50" s="396"/>
      <c r="Q50" s="396"/>
      <c r="R50" s="396"/>
      <c r="S50" s="396"/>
      <c r="T50" s="396"/>
      <c r="U50" s="408"/>
      <c r="V50" s="443"/>
    </row>
    <row r="51" spans="1:22" s="11" customFormat="1" ht="20.25" x14ac:dyDescent="0.25">
      <c r="A51" s="455"/>
      <c r="B51" s="455"/>
      <c r="C51" s="455"/>
      <c r="D51" s="428"/>
      <c r="E51" s="428"/>
      <c r="F51" s="454"/>
      <c r="G51" s="394" t="s">
        <v>597</v>
      </c>
      <c r="H51" s="394" t="s">
        <v>624</v>
      </c>
      <c r="I51" s="394">
        <v>0</v>
      </c>
      <c r="J51" s="391">
        <v>0</v>
      </c>
      <c r="K51" s="394"/>
      <c r="L51" s="394" t="s">
        <v>596</v>
      </c>
      <c r="M51" s="394" t="s">
        <v>596</v>
      </c>
      <c r="N51" s="394" t="s">
        <v>596</v>
      </c>
      <c r="O51" s="394" t="s">
        <v>596</v>
      </c>
      <c r="P51" s="394" t="s">
        <v>596</v>
      </c>
      <c r="Q51" s="394"/>
      <c r="R51" s="394" t="s">
        <v>624</v>
      </c>
      <c r="S51" s="394"/>
      <c r="T51" s="394">
        <v>0</v>
      </c>
      <c r="U51" s="406">
        <v>0</v>
      </c>
      <c r="V51" s="443" t="s">
        <v>621</v>
      </c>
    </row>
    <row r="52" spans="1:22" s="11" customFormat="1" ht="105" customHeight="1" x14ac:dyDescent="0.25">
      <c r="A52" s="455"/>
      <c r="B52" s="455"/>
      <c r="C52" s="455"/>
      <c r="D52" s="428"/>
      <c r="E52" s="428"/>
      <c r="F52" s="454"/>
      <c r="G52" s="396"/>
      <c r="H52" s="396"/>
      <c r="I52" s="396"/>
      <c r="J52" s="392"/>
      <c r="K52" s="396"/>
      <c r="L52" s="396"/>
      <c r="M52" s="396"/>
      <c r="N52" s="396"/>
      <c r="O52" s="396"/>
      <c r="P52" s="396"/>
      <c r="Q52" s="396"/>
      <c r="R52" s="396"/>
      <c r="S52" s="396"/>
      <c r="T52" s="396"/>
      <c r="U52" s="408"/>
      <c r="V52" s="443"/>
    </row>
    <row r="53" spans="1:22" s="11" customFormat="1" ht="20.25" x14ac:dyDescent="0.25">
      <c r="A53" s="455" t="s">
        <v>139</v>
      </c>
      <c r="B53" s="455" t="s">
        <v>140</v>
      </c>
      <c r="C53" s="421" t="s">
        <v>240</v>
      </c>
      <c r="D53" s="421" t="s">
        <v>125</v>
      </c>
      <c r="E53" s="421" t="s">
        <v>378</v>
      </c>
      <c r="F53" s="423" t="s">
        <v>85</v>
      </c>
      <c r="G53" s="394" t="s">
        <v>595</v>
      </c>
      <c r="H53" s="503">
        <v>9</v>
      </c>
      <c r="I53" s="503">
        <v>5</v>
      </c>
      <c r="J53" s="435">
        <f>I53/H53</f>
        <v>0.55555555555555558</v>
      </c>
      <c r="K53" s="394"/>
      <c r="L53" s="393">
        <v>0</v>
      </c>
      <c r="M53" s="394">
        <v>0</v>
      </c>
      <c r="N53" s="394">
        <v>3</v>
      </c>
      <c r="O53" s="394">
        <v>5</v>
      </c>
      <c r="P53" s="394">
        <v>6</v>
      </c>
      <c r="Q53" s="425"/>
      <c r="R53" s="403">
        <v>9</v>
      </c>
      <c r="S53" s="400"/>
      <c r="T53" s="403">
        <v>5</v>
      </c>
      <c r="U53" s="406">
        <v>0.56000000000000005</v>
      </c>
      <c r="V53" s="418" t="s">
        <v>621</v>
      </c>
    </row>
    <row r="54" spans="1:22" s="11" customFormat="1" ht="20.25" x14ac:dyDescent="0.25">
      <c r="A54" s="455"/>
      <c r="B54" s="455"/>
      <c r="C54" s="428"/>
      <c r="D54" s="428"/>
      <c r="E54" s="428"/>
      <c r="F54" s="454"/>
      <c r="G54" s="395"/>
      <c r="H54" s="503"/>
      <c r="I54" s="503"/>
      <c r="J54" s="435"/>
      <c r="K54" s="395"/>
      <c r="L54" s="393"/>
      <c r="M54" s="395"/>
      <c r="N54" s="395"/>
      <c r="O54" s="395"/>
      <c r="P54" s="395"/>
      <c r="Q54" s="426"/>
      <c r="R54" s="404"/>
      <c r="S54" s="401"/>
      <c r="T54" s="404"/>
      <c r="U54" s="407"/>
      <c r="V54" s="419"/>
    </row>
    <row r="55" spans="1:22" s="11" customFormat="1" ht="12" customHeight="1" x14ac:dyDescent="0.25">
      <c r="A55" s="455"/>
      <c r="B55" s="455"/>
      <c r="C55" s="428"/>
      <c r="D55" s="428"/>
      <c r="E55" s="428"/>
      <c r="F55" s="454"/>
      <c r="G55" s="395"/>
      <c r="H55" s="503"/>
      <c r="I55" s="503"/>
      <c r="J55" s="435"/>
      <c r="K55" s="395"/>
      <c r="L55" s="393"/>
      <c r="M55" s="395"/>
      <c r="N55" s="395"/>
      <c r="O55" s="395"/>
      <c r="P55" s="395"/>
      <c r="Q55" s="426"/>
      <c r="R55" s="404"/>
      <c r="S55" s="401"/>
      <c r="T55" s="404"/>
      <c r="U55" s="407"/>
      <c r="V55" s="419"/>
    </row>
    <row r="56" spans="1:22" s="11" customFormat="1" ht="15" customHeight="1" x14ac:dyDescent="0.25">
      <c r="A56" s="455"/>
      <c r="B56" s="455"/>
      <c r="C56" s="428"/>
      <c r="D56" s="428"/>
      <c r="E56" s="428"/>
      <c r="F56" s="454"/>
      <c r="G56" s="396"/>
      <c r="H56" s="503"/>
      <c r="I56" s="503"/>
      <c r="J56" s="435"/>
      <c r="K56" s="395"/>
      <c r="L56" s="393"/>
      <c r="M56" s="396"/>
      <c r="N56" s="396"/>
      <c r="O56" s="396"/>
      <c r="P56" s="396"/>
      <c r="Q56" s="427"/>
      <c r="R56" s="405"/>
      <c r="S56" s="402"/>
      <c r="T56" s="405"/>
      <c r="U56" s="408"/>
      <c r="V56" s="420"/>
    </row>
    <row r="57" spans="1:22" s="11" customFormat="1" ht="45.95" customHeight="1" x14ac:dyDescent="0.25">
      <c r="A57" s="455"/>
      <c r="B57" s="455"/>
      <c r="C57" s="428"/>
      <c r="D57" s="428"/>
      <c r="E57" s="428"/>
      <c r="F57" s="454"/>
      <c r="G57" s="138" t="s">
        <v>625</v>
      </c>
      <c r="H57" s="155">
        <v>8</v>
      </c>
      <c r="I57" s="155">
        <v>3</v>
      </c>
      <c r="J57" s="141" t="s">
        <v>626</v>
      </c>
      <c r="K57" s="395"/>
      <c r="L57" s="12">
        <v>0</v>
      </c>
      <c r="M57" s="12">
        <v>3</v>
      </c>
      <c r="N57" s="12">
        <v>3</v>
      </c>
      <c r="O57" s="12">
        <v>3</v>
      </c>
      <c r="P57" s="12">
        <v>4</v>
      </c>
      <c r="Q57" s="154"/>
      <c r="R57" s="156">
        <v>8</v>
      </c>
      <c r="S57" s="153"/>
      <c r="T57" s="156">
        <v>3</v>
      </c>
      <c r="U57" s="143" t="s">
        <v>626</v>
      </c>
      <c r="V57" s="240" t="s">
        <v>621</v>
      </c>
    </row>
    <row r="58" spans="1:22" s="11" customFormat="1" ht="20.25" x14ac:dyDescent="0.25">
      <c r="A58" s="455"/>
      <c r="B58" s="455"/>
      <c r="C58" s="428"/>
      <c r="D58" s="428"/>
      <c r="E58" s="428"/>
      <c r="F58" s="454"/>
      <c r="G58" s="394" t="s">
        <v>593</v>
      </c>
      <c r="H58" s="394">
        <v>12</v>
      </c>
      <c r="I58" s="394">
        <v>13</v>
      </c>
      <c r="J58" s="412">
        <f>I58/H58</f>
        <v>1.0833333333333333</v>
      </c>
      <c r="K58" s="395"/>
      <c r="L58" s="393">
        <v>3</v>
      </c>
      <c r="M58" s="394">
        <v>5</v>
      </c>
      <c r="N58" s="394">
        <v>6</v>
      </c>
      <c r="O58" s="394">
        <v>13</v>
      </c>
      <c r="P58" s="394">
        <v>9</v>
      </c>
      <c r="Q58" s="425"/>
      <c r="R58" s="403">
        <v>12</v>
      </c>
      <c r="S58" s="400"/>
      <c r="T58" s="403">
        <v>13</v>
      </c>
      <c r="U58" s="412">
        <v>1.08</v>
      </c>
      <c r="V58" s="415" t="s">
        <v>743</v>
      </c>
    </row>
    <row r="59" spans="1:22" s="11" customFormat="1" ht="20.25" x14ac:dyDescent="0.25">
      <c r="A59" s="455"/>
      <c r="B59" s="455"/>
      <c r="C59" s="428"/>
      <c r="D59" s="428"/>
      <c r="E59" s="428"/>
      <c r="F59" s="454"/>
      <c r="G59" s="395"/>
      <c r="H59" s="395"/>
      <c r="I59" s="395"/>
      <c r="J59" s="413"/>
      <c r="K59" s="395"/>
      <c r="L59" s="393"/>
      <c r="M59" s="395"/>
      <c r="N59" s="395"/>
      <c r="O59" s="395"/>
      <c r="P59" s="395"/>
      <c r="Q59" s="426"/>
      <c r="R59" s="404"/>
      <c r="S59" s="401"/>
      <c r="T59" s="404"/>
      <c r="U59" s="413"/>
      <c r="V59" s="416"/>
    </row>
    <row r="60" spans="1:22" s="11" customFormat="1" ht="20.25" x14ac:dyDescent="0.25">
      <c r="A60" s="455"/>
      <c r="B60" s="455"/>
      <c r="C60" s="428"/>
      <c r="D60" s="422"/>
      <c r="E60" s="422"/>
      <c r="F60" s="424"/>
      <c r="G60" s="396"/>
      <c r="H60" s="396"/>
      <c r="I60" s="396"/>
      <c r="J60" s="414"/>
      <c r="K60" s="396"/>
      <c r="L60" s="393"/>
      <c r="M60" s="396"/>
      <c r="N60" s="396"/>
      <c r="O60" s="396"/>
      <c r="P60" s="396"/>
      <c r="Q60" s="427"/>
      <c r="R60" s="405"/>
      <c r="S60" s="402"/>
      <c r="T60" s="405"/>
      <c r="U60" s="414"/>
      <c r="V60" s="417"/>
    </row>
    <row r="61" spans="1:22" s="11" customFormat="1" ht="20.25" x14ac:dyDescent="0.25">
      <c r="A61" s="455" t="s">
        <v>146</v>
      </c>
      <c r="B61" s="455" t="s">
        <v>147</v>
      </c>
      <c r="C61" s="428"/>
      <c r="D61" s="429" t="s">
        <v>131</v>
      </c>
      <c r="E61" s="429" t="s">
        <v>394</v>
      </c>
      <c r="F61" s="432" t="s">
        <v>86</v>
      </c>
      <c r="G61" s="391" t="s">
        <v>591</v>
      </c>
      <c r="H61" s="394">
        <v>66</v>
      </c>
      <c r="I61" s="394">
        <v>61</v>
      </c>
      <c r="J61" s="391">
        <f>I61/H61</f>
        <v>0.9242424242424242</v>
      </c>
      <c r="K61" s="394"/>
      <c r="L61" s="394">
        <v>25</v>
      </c>
      <c r="M61" s="394">
        <v>47</v>
      </c>
      <c r="N61" s="394">
        <v>64</v>
      </c>
      <c r="O61" s="398">
        <v>61</v>
      </c>
      <c r="P61" s="398">
        <v>66</v>
      </c>
      <c r="Q61" s="394"/>
      <c r="R61" s="394">
        <v>66</v>
      </c>
      <c r="S61" s="394"/>
      <c r="T61" s="394">
        <v>61</v>
      </c>
      <c r="U61" s="406">
        <v>0.92</v>
      </c>
      <c r="V61" s="507" t="s">
        <v>747</v>
      </c>
    </row>
    <row r="62" spans="1:22" s="11" customFormat="1" ht="44.25" customHeight="1" x14ac:dyDescent="0.25">
      <c r="A62" s="455"/>
      <c r="B62" s="455"/>
      <c r="C62" s="428"/>
      <c r="D62" s="430"/>
      <c r="E62" s="430"/>
      <c r="F62" s="433"/>
      <c r="G62" s="392"/>
      <c r="H62" s="396"/>
      <c r="I62" s="396"/>
      <c r="J62" s="392"/>
      <c r="K62" s="396"/>
      <c r="L62" s="396"/>
      <c r="M62" s="396"/>
      <c r="N62" s="396"/>
      <c r="O62" s="399"/>
      <c r="P62" s="399"/>
      <c r="Q62" s="396"/>
      <c r="R62" s="396"/>
      <c r="S62" s="396"/>
      <c r="T62" s="396"/>
      <c r="U62" s="408"/>
      <c r="V62" s="507"/>
    </row>
    <row r="63" spans="1:22" s="11" customFormat="1" ht="121.5" customHeight="1" x14ac:dyDescent="0.25">
      <c r="A63" s="455"/>
      <c r="B63" s="455"/>
      <c r="C63" s="428"/>
      <c r="D63" s="431"/>
      <c r="E63" s="431"/>
      <c r="F63" s="434"/>
      <c r="G63" s="141" t="s">
        <v>590</v>
      </c>
      <c r="H63" s="54">
        <v>7</v>
      </c>
      <c r="I63" s="54">
        <v>4</v>
      </c>
      <c r="J63" s="141">
        <f>I63/H63</f>
        <v>0.5714285714285714</v>
      </c>
      <c r="K63" s="54"/>
      <c r="L63" s="54">
        <v>3</v>
      </c>
      <c r="M63" s="54">
        <v>3</v>
      </c>
      <c r="N63" s="232">
        <v>7</v>
      </c>
      <c r="O63" s="232">
        <v>4</v>
      </c>
      <c r="P63" s="54">
        <v>7</v>
      </c>
      <c r="Q63" s="54"/>
      <c r="R63" s="54">
        <v>7</v>
      </c>
      <c r="S63" s="54"/>
      <c r="T63" s="54">
        <v>4</v>
      </c>
      <c r="U63" s="55">
        <v>0.56999999999999995</v>
      </c>
      <c r="V63" s="235" t="s">
        <v>747</v>
      </c>
    </row>
    <row r="64" spans="1:22" s="11" customFormat="1" ht="75.75" customHeight="1" x14ac:dyDescent="0.25">
      <c r="A64" s="455" t="s">
        <v>150</v>
      </c>
      <c r="B64" s="455" t="s">
        <v>151</v>
      </c>
      <c r="C64" s="428"/>
      <c r="D64" s="421" t="s">
        <v>139</v>
      </c>
      <c r="E64" s="421" t="s">
        <v>405</v>
      </c>
      <c r="F64" s="423" t="s">
        <v>739</v>
      </c>
      <c r="G64" s="54" t="s">
        <v>627</v>
      </c>
      <c r="H64" s="54" t="s">
        <v>628</v>
      </c>
      <c r="I64" s="54" t="s">
        <v>738</v>
      </c>
      <c r="J64" s="141">
        <v>0.3</v>
      </c>
      <c r="K64" s="54"/>
      <c r="L64" s="54">
        <v>0.04</v>
      </c>
      <c r="M64" s="54" t="s">
        <v>629</v>
      </c>
      <c r="N64" s="54" t="s">
        <v>630</v>
      </c>
      <c r="O64" s="54">
        <v>0.62</v>
      </c>
      <c r="P64" s="54" t="s">
        <v>631</v>
      </c>
      <c r="Q64" s="54"/>
      <c r="R64" s="54" t="s">
        <v>628</v>
      </c>
      <c r="S64" s="54"/>
      <c r="T64" s="54">
        <v>0.62</v>
      </c>
      <c r="U64" s="55">
        <v>0.3</v>
      </c>
      <c r="V64" s="240" t="s">
        <v>621</v>
      </c>
    </row>
    <row r="65" spans="1:46" s="11" customFormat="1" ht="66.75" customHeight="1" x14ac:dyDescent="0.25">
      <c r="A65" s="455"/>
      <c r="B65" s="455"/>
      <c r="C65" s="428"/>
      <c r="D65" s="422"/>
      <c r="E65" s="422"/>
      <c r="F65" s="424"/>
      <c r="G65" s="54" t="s">
        <v>589</v>
      </c>
      <c r="H65" s="141">
        <v>1</v>
      </c>
      <c r="I65" s="182">
        <v>0.29370000000000002</v>
      </c>
      <c r="J65" s="141">
        <v>0.28999999999999998</v>
      </c>
      <c r="K65" s="54"/>
      <c r="L65" s="141">
        <v>0.02</v>
      </c>
      <c r="M65" s="141">
        <v>7.0000000000000007E-2</v>
      </c>
      <c r="N65" s="141">
        <v>0.24</v>
      </c>
      <c r="O65" s="144">
        <v>0.29370000000000002</v>
      </c>
      <c r="P65" s="141">
        <v>0.76</v>
      </c>
      <c r="Q65" s="54"/>
      <c r="R65" s="141">
        <v>1</v>
      </c>
      <c r="S65" s="54"/>
      <c r="T65" s="182">
        <v>0.29370000000000002</v>
      </c>
      <c r="U65" s="55">
        <v>0.28999999999999998</v>
      </c>
      <c r="V65" s="240" t="s">
        <v>621</v>
      </c>
    </row>
    <row r="66" spans="1:46" s="11" customFormat="1" ht="68.099999999999994" customHeight="1" x14ac:dyDescent="0.25">
      <c r="A66" s="8" t="s">
        <v>152</v>
      </c>
      <c r="B66" s="8" t="s">
        <v>153</v>
      </c>
      <c r="C66" s="422"/>
      <c r="D66" s="421" t="s">
        <v>146</v>
      </c>
      <c r="E66" s="421" t="s">
        <v>413</v>
      </c>
      <c r="F66" s="423" t="s">
        <v>86</v>
      </c>
      <c r="G66" s="54" t="s">
        <v>632</v>
      </c>
      <c r="H66" s="54">
        <v>1378</v>
      </c>
      <c r="I66" s="54">
        <v>642</v>
      </c>
      <c r="J66" s="55">
        <f>I66/H66</f>
        <v>0.46589259796806964</v>
      </c>
      <c r="K66" s="54"/>
      <c r="L66" s="54">
        <v>370</v>
      </c>
      <c r="M66" s="54">
        <v>413</v>
      </c>
      <c r="N66" s="54">
        <v>600</v>
      </c>
      <c r="O66" s="54">
        <v>642</v>
      </c>
      <c r="P66" s="54">
        <v>800</v>
      </c>
      <c r="Q66" s="54"/>
      <c r="R66" s="54">
        <v>1378</v>
      </c>
      <c r="S66" s="54"/>
      <c r="T66" s="54">
        <v>642</v>
      </c>
      <c r="U66" s="55">
        <v>0.47</v>
      </c>
      <c r="V66" s="240" t="s">
        <v>621</v>
      </c>
    </row>
    <row r="67" spans="1:46" s="11" customFormat="1" ht="62.1" customHeight="1" x14ac:dyDescent="0.25">
      <c r="A67" s="8"/>
      <c r="B67" s="8"/>
      <c r="C67" s="135"/>
      <c r="D67" s="422"/>
      <c r="E67" s="422"/>
      <c r="F67" s="424"/>
      <c r="G67" s="54" t="s">
        <v>585</v>
      </c>
      <c r="H67" s="54">
        <v>342</v>
      </c>
      <c r="I67" s="54">
        <v>152</v>
      </c>
      <c r="J67" s="55">
        <f>I67/H67</f>
        <v>0.44444444444444442</v>
      </c>
      <c r="K67" s="54"/>
      <c r="L67" s="54">
        <v>0</v>
      </c>
      <c r="M67" s="54">
        <v>0</v>
      </c>
      <c r="N67" s="54">
        <v>152</v>
      </c>
      <c r="O67" s="54">
        <v>152</v>
      </c>
      <c r="P67" s="54">
        <v>152</v>
      </c>
      <c r="Q67" s="54"/>
      <c r="R67" s="54">
        <v>342</v>
      </c>
      <c r="S67" s="54"/>
      <c r="T67" s="54">
        <v>152</v>
      </c>
      <c r="U67" s="55">
        <v>0.44</v>
      </c>
      <c r="V67" s="240" t="s">
        <v>621</v>
      </c>
    </row>
    <row r="68" spans="1:46" s="11" customFormat="1" ht="20.100000000000001" customHeight="1" x14ac:dyDescent="0.25">
      <c r="A68" s="455" t="s">
        <v>156</v>
      </c>
      <c r="B68" s="455" t="s">
        <v>157</v>
      </c>
      <c r="C68" s="428"/>
      <c r="D68" s="421" t="s">
        <v>150</v>
      </c>
      <c r="E68" s="421" t="s">
        <v>417</v>
      </c>
      <c r="F68" s="423" t="s">
        <v>86</v>
      </c>
      <c r="G68" s="504" t="s">
        <v>584</v>
      </c>
      <c r="H68" s="394">
        <v>550</v>
      </c>
      <c r="I68" s="394">
        <v>801</v>
      </c>
      <c r="J68" s="472">
        <f>I68/H68</f>
        <v>1.4563636363636363</v>
      </c>
      <c r="K68" s="475"/>
      <c r="L68" s="409">
        <v>100</v>
      </c>
      <c r="M68" s="409">
        <v>99</v>
      </c>
      <c r="N68" s="409">
        <v>550</v>
      </c>
      <c r="O68" s="409">
        <v>801</v>
      </c>
      <c r="P68" s="409">
        <v>550</v>
      </c>
      <c r="Q68" s="409"/>
      <c r="R68" s="409">
        <v>550</v>
      </c>
      <c r="S68" s="409"/>
      <c r="T68" s="409">
        <v>801</v>
      </c>
      <c r="U68" s="412">
        <v>1.46</v>
      </c>
      <c r="V68" s="415" t="s">
        <v>744</v>
      </c>
    </row>
    <row r="69" spans="1:46" s="11" customFormat="1" ht="20.25" x14ac:dyDescent="0.25">
      <c r="A69" s="455"/>
      <c r="B69" s="455"/>
      <c r="C69" s="428"/>
      <c r="D69" s="428"/>
      <c r="E69" s="428"/>
      <c r="F69" s="454"/>
      <c r="G69" s="505"/>
      <c r="H69" s="395"/>
      <c r="I69" s="395"/>
      <c r="J69" s="473"/>
      <c r="K69" s="460"/>
      <c r="L69" s="410"/>
      <c r="M69" s="410"/>
      <c r="N69" s="410"/>
      <c r="O69" s="410"/>
      <c r="P69" s="410"/>
      <c r="Q69" s="410"/>
      <c r="R69" s="410"/>
      <c r="S69" s="410"/>
      <c r="T69" s="410"/>
      <c r="U69" s="413"/>
      <c r="V69" s="416"/>
    </row>
    <row r="70" spans="1:46" s="11" customFormat="1" ht="71.099999999999994" customHeight="1" x14ac:dyDescent="0.25">
      <c r="A70" s="455"/>
      <c r="B70" s="455"/>
      <c r="C70" s="428"/>
      <c r="D70" s="428"/>
      <c r="E70" s="428"/>
      <c r="F70" s="454"/>
      <c r="G70" s="506"/>
      <c r="H70" s="396"/>
      <c r="I70" s="396"/>
      <c r="J70" s="474"/>
      <c r="K70" s="476"/>
      <c r="L70" s="411"/>
      <c r="M70" s="411"/>
      <c r="N70" s="411"/>
      <c r="O70" s="411"/>
      <c r="P70" s="411"/>
      <c r="Q70" s="411"/>
      <c r="R70" s="411"/>
      <c r="S70" s="411"/>
      <c r="T70" s="411"/>
      <c r="U70" s="414"/>
      <c r="V70" s="417"/>
    </row>
    <row r="71" spans="1:46" s="11" customFormat="1" ht="71.099999999999994" customHeight="1" x14ac:dyDescent="0.25">
      <c r="A71" s="8"/>
      <c r="B71" s="8"/>
      <c r="C71" s="428"/>
      <c r="D71" s="422"/>
      <c r="E71" s="422"/>
      <c r="F71" s="424"/>
      <c r="G71" s="146" t="s">
        <v>583</v>
      </c>
      <c r="H71" s="138">
        <v>70</v>
      </c>
      <c r="I71" s="138">
        <v>0</v>
      </c>
      <c r="J71" s="142">
        <v>0</v>
      </c>
      <c r="K71" s="145"/>
      <c r="L71" s="157">
        <v>0</v>
      </c>
      <c r="M71" s="157">
        <v>0</v>
      </c>
      <c r="N71" s="233">
        <v>70</v>
      </c>
      <c r="O71" s="233">
        <v>0</v>
      </c>
      <c r="P71" s="157">
        <v>70</v>
      </c>
      <c r="Q71" s="157"/>
      <c r="R71" s="157">
        <v>70</v>
      </c>
      <c r="S71" s="157"/>
      <c r="T71" s="157">
        <v>0</v>
      </c>
      <c r="U71" s="139">
        <v>0</v>
      </c>
      <c r="V71" s="237" t="s">
        <v>751</v>
      </c>
      <c r="AT71" s="5"/>
    </row>
    <row r="72" spans="1:46" s="11" customFormat="1" ht="71.099999999999994" customHeight="1" x14ac:dyDescent="0.25">
      <c r="A72" s="8"/>
      <c r="B72" s="8"/>
      <c r="C72" s="428"/>
      <c r="D72" s="134" t="s">
        <v>152</v>
      </c>
      <c r="E72" s="135" t="s">
        <v>422</v>
      </c>
      <c r="F72" s="137" t="s">
        <v>86</v>
      </c>
      <c r="G72" s="158" t="s">
        <v>422</v>
      </c>
      <c r="H72" s="12">
        <v>18</v>
      </c>
      <c r="I72" s="12">
        <v>18</v>
      </c>
      <c r="J72" s="140">
        <v>1</v>
      </c>
      <c r="K72" s="159"/>
      <c r="L72" s="151">
        <v>0</v>
      </c>
      <c r="M72" s="151">
        <v>0</v>
      </c>
      <c r="N72" s="151">
        <v>18</v>
      </c>
      <c r="O72" s="151">
        <v>18</v>
      </c>
      <c r="P72" s="151">
        <v>18</v>
      </c>
      <c r="Q72" s="151"/>
      <c r="R72" s="151">
        <v>18</v>
      </c>
      <c r="S72" s="151"/>
      <c r="T72" s="151">
        <v>18</v>
      </c>
      <c r="U72" s="143">
        <v>1</v>
      </c>
      <c r="V72" s="240" t="s">
        <v>621</v>
      </c>
    </row>
    <row r="73" spans="1:46" s="11" customFormat="1" ht="20.100000000000001" customHeight="1" x14ac:dyDescent="0.25">
      <c r="A73" s="455" t="s">
        <v>164</v>
      </c>
      <c r="B73" s="455" t="s">
        <v>165</v>
      </c>
      <c r="C73" s="428"/>
      <c r="D73" s="477" t="s">
        <v>156</v>
      </c>
      <c r="E73" s="421" t="s">
        <v>427</v>
      </c>
      <c r="F73" s="423" t="s">
        <v>162</v>
      </c>
      <c r="G73" s="394" t="s">
        <v>427</v>
      </c>
      <c r="H73" s="391">
        <v>1</v>
      </c>
      <c r="I73" s="391">
        <v>0.56999999999999995</v>
      </c>
      <c r="J73" s="391">
        <v>0.56999999999999995</v>
      </c>
      <c r="K73" s="394"/>
      <c r="L73" s="391">
        <v>0.19</v>
      </c>
      <c r="M73" s="391">
        <v>0.19</v>
      </c>
      <c r="N73" s="391">
        <v>0.44</v>
      </c>
      <c r="O73" s="391">
        <v>0.56999999999999995</v>
      </c>
      <c r="P73" s="391">
        <v>0.88</v>
      </c>
      <c r="Q73" s="394"/>
      <c r="R73" s="391">
        <v>1</v>
      </c>
      <c r="S73" s="394"/>
      <c r="T73" s="391">
        <v>0.56999999999999995</v>
      </c>
      <c r="U73" s="406">
        <v>0.56999999999999995</v>
      </c>
      <c r="V73" s="443" t="s">
        <v>621</v>
      </c>
    </row>
    <row r="74" spans="1:46" s="11" customFormat="1" ht="20.25" x14ac:dyDescent="0.25">
      <c r="A74" s="455"/>
      <c r="B74" s="455"/>
      <c r="C74" s="428"/>
      <c r="D74" s="477"/>
      <c r="E74" s="428"/>
      <c r="F74" s="454"/>
      <c r="G74" s="395"/>
      <c r="H74" s="395"/>
      <c r="I74" s="395"/>
      <c r="J74" s="471"/>
      <c r="K74" s="395"/>
      <c r="L74" s="395"/>
      <c r="M74" s="395"/>
      <c r="N74" s="395"/>
      <c r="O74" s="395"/>
      <c r="P74" s="395"/>
      <c r="Q74" s="395"/>
      <c r="R74" s="395"/>
      <c r="S74" s="395"/>
      <c r="T74" s="395"/>
      <c r="U74" s="407"/>
      <c r="V74" s="443"/>
    </row>
    <row r="75" spans="1:46" s="11" customFormat="1" ht="36.75" customHeight="1" x14ac:dyDescent="0.25">
      <c r="A75" s="455"/>
      <c r="B75" s="455"/>
      <c r="C75" s="428"/>
      <c r="D75" s="477"/>
      <c r="E75" s="422"/>
      <c r="F75" s="424"/>
      <c r="G75" s="396"/>
      <c r="H75" s="396"/>
      <c r="I75" s="396"/>
      <c r="J75" s="392"/>
      <c r="K75" s="396"/>
      <c r="L75" s="396"/>
      <c r="M75" s="396"/>
      <c r="N75" s="396"/>
      <c r="O75" s="396"/>
      <c r="P75" s="396"/>
      <c r="Q75" s="396"/>
      <c r="R75" s="396"/>
      <c r="S75" s="396"/>
      <c r="T75" s="396"/>
      <c r="U75" s="408"/>
      <c r="V75" s="443"/>
    </row>
    <row r="76" spans="1:46" s="11" customFormat="1" ht="16.5" hidden="1" customHeight="1" x14ac:dyDescent="0.25">
      <c r="A76" s="8"/>
      <c r="B76" s="8"/>
      <c r="C76" s="428"/>
      <c r="D76" s="8"/>
      <c r="E76" s="8"/>
      <c r="F76" s="53"/>
      <c r="G76" s="12"/>
      <c r="H76" s="12"/>
      <c r="I76" s="12"/>
      <c r="J76" s="12"/>
      <c r="K76" s="12"/>
      <c r="L76" s="12"/>
      <c r="M76" s="12"/>
      <c r="N76" s="12"/>
      <c r="O76" s="12"/>
      <c r="P76" s="12"/>
      <c r="Q76" s="12"/>
      <c r="R76" s="12"/>
      <c r="S76" s="12"/>
      <c r="T76" s="12"/>
      <c r="U76" s="143"/>
      <c r="V76" s="240"/>
    </row>
    <row r="77" spans="1:46" s="11" customFormat="1" ht="59.1" customHeight="1" x14ac:dyDescent="0.25">
      <c r="A77" s="8"/>
      <c r="B77" s="8"/>
      <c r="C77" s="428"/>
      <c r="D77" s="421" t="s">
        <v>429</v>
      </c>
      <c r="E77" s="421" t="s">
        <v>430</v>
      </c>
      <c r="F77" s="423" t="s">
        <v>167</v>
      </c>
      <c r="G77" s="54" t="s">
        <v>166</v>
      </c>
      <c r="H77" s="54">
        <v>3</v>
      </c>
      <c r="I77" s="54">
        <v>0</v>
      </c>
      <c r="J77" s="141">
        <v>0</v>
      </c>
      <c r="K77" s="54"/>
      <c r="L77" s="54">
        <v>0</v>
      </c>
      <c r="M77" s="54">
        <v>0</v>
      </c>
      <c r="N77" s="54">
        <v>0</v>
      </c>
      <c r="O77" s="54">
        <v>0</v>
      </c>
      <c r="P77" s="54">
        <v>0</v>
      </c>
      <c r="Q77" s="54"/>
      <c r="R77" s="54">
        <v>3</v>
      </c>
      <c r="S77" s="54"/>
      <c r="T77" s="54">
        <v>0</v>
      </c>
      <c r="U77" s="55">
        <v>0</v>
      </c>
      <c r="V77" s="240" t="s">
        <v>621</v>
      </c>
    </row>
    <row r="78" spans="1:46" s="11" customFormat="1" ht="63" customHeight="1" x14ac:dyDescent="0.25">
      <c r="A78" s="8"/>
      <c r="B78" s="8"/>
      <c r="C78" s="428"/>
      <c r="D78" s="422"/>
      <c r="E78" s="422"/>
      <c r="F78" s="424"/>
      <c r="G78" s="54" t="s">
        <v>580</v>
      </c>
      <c r="H78" s="54">
        <v>1</v>
      </c>
      <c r="I78" s="54">
        <v>0</v>
      </c>
      <c r="J78" s="141">
        <v>0</v>
      </c>
      <c r="K78" s="54"/>
      <c r="L78" s="54">
        <v>0</v>
      </c>
      <c r="M78" s="54">
        <v>0</v>
      </c>
      <c r="N78" s="54">
        <v>1</v>
      </c>
      <c r="O78" s="54">
        <v>0</v>
      </c>
      <c r="P78" s="54">
        <v>1</v>
      </c>
      <c r="Q78" s="54"/>
      <c r="R78" s="54">
        <v>1</v>
      </c>
      <c r="S78" s="54"/>
      <c r="T78" s="54">
        <v>0</v>
      </c>
      <c r="U78" s="55">
        <v>0</v>
      </c>
      <c r="V78" s="240" t="s">
        <v>621</v>
      </c>
    </row>
    <row r="79" spans="1:46" s="11" customFormat="1" ht="20.25" x14ac:dyDescent="0.25">
      <c r="A79" s="455" t="s">
        <v>168</v>
      </c>
      <c r="B79" s="455" t="s">
        <v>169</v>
      </c>
      <c r="C79" s="428"/>
      <c r="D79" s="455" t="s">
        <v>168</v>
      </c>
      <c r="E79" s="421" t="s">
        <v>170</v>
      </c>
      <c r="F79" s="423" t="s">
        <v>173</v>
      </c>
      <c r="G79" s="394" t="s">
        <v>171</v>
      </c>
      <c r="H79" s="391">
        <v>1</v>
      </c>
      <c r="I79" s="391">
        <v>1</v>
      </c>
      <c r="J79" s="391">
        <v>1</v>
      </c>
      <c r="K79" s="394"/>
      <c r="L79" s="406">
        <v>1</v>
      </c>
      <c r="M79" s="406">
        <v>1</v>
      </c>
      <c r="N79" s="406">
        <v>1</v>
      </c>
      <c r="O79" s="406">
        <v>1</v>
      </c>
      <c r="P79" s="406">
        <v>1</v>
      </c>
      <c r="Q79" s="406"/>
      <c r="R79" s="406">
        <v>1</v>
      </c>
      <c r="S79" s="406"/>
      <c r="T79" s="406">
        <v>1</v>
      </c>
      <c r="U79" s="406">
        <v>1</v>
      </c>
      <c r="V79" s="443" t="s">
        <v>621</v>
      </c>
    </row>
    <row r="80" spans="1:46" s="11" customFormat="1" ht="20.25" x14ac:dyDescent="0.25">
      <c r="A80" s="455"/>
      <c r="B80" s="455"/>
      <c r="C80" s="428"/>
      <c r="D80" s="455"/>
      <c r="E80" s="428"/>
      <c r="F80" s="454"/>
      <c r="G80" s="395"/>
      <c r="H80" s="471"/>
      <c r="I80" s="471"/>
      <c r="J80" s="471"/>
      <c r="K80" s="395"/>
      <c r="L80" s="407"/>
      <c r="M80" s="407"/>
      <c r="N80" s="407"/>
      <c r="O80" s="407"/>
      <c r="P80" s="407"/>
      <c r="Q80" s="407"/>
      <c r="R80" s="407"/>
      <c r="S80" s="407"/>
      <c r="T80" s="407"/>
      <c r="U80" s="407"/>
      <c r="V80" s="443"/>
    </row>
    <row r="81" spans="1:22" s="11" customFormat="1" ht="20.25" x14ac:dyDescent="0.25">
      <c r="A81" s="455"/>
      <c r="B81" s="455"/>
      <c r="C81" s="428"/>
      <c r="D81" s="455"/>
      <c r="E81" s="428"/>
      <c r="F81" s="454"/>
      <c r="G81" s="395"/>
      <c r="H81" s="471"/>
      <c r="I81" s="471"/>
      <c r="J81" s="471"/>
      <c r="K81" s="395"/>
      <c r="L81" s="407"/>
      <c r="M81" s="407"/>
      <c r="N81" s="407"/>
      <c r="O81" s="407"/>
      <c r="P81" s="407"/>
      <c r="Q81" s="407"/>
      <c r="R81" s="407"/>
      <c r="S81" s="407"/>
      <c r="T81" s="407"/>
      <c r="U81" s="407"/>
      <c r="V81" s="443"/>
    </row>
    <row r="82" spans="1:22" s="11" customFormat="1" ht="20.25" x14ac:dyDescent="0.25">
      <c r="A82" s="455"/>
      <c r="B82" s="455"/>
      <c r="C82" s="428"/>
      <c r="D82" s="455"/>
      <c r="E82" s="422"/>
      <c r="F82" s="424"/>
      <c r="G82" s="396"/>
      <c r="H82" s="392"/>
      <c r="I82" s="392"/>
      <c r="J82" s="392"/>
      <c r="K82" s="396"/>
      <c r="L82" s="408"/>
      <c r="M82" s="408"/>
      <c r="N82" s="408"/>
      <c r="O82" s="408"/>
      <c r="P82" s="408"/>
      <c r="Q82" s="408"/>
      <c r="R82" s="408"/>
      <c r="S82" s="408"/>
      <c r="T82" s="408"/>
      <c r="U82" s="408"/>
      <c r="V82" s="443"/>
    </row>
    <row r="83" spans="1:22" s="11" customFormat="1" ht="67.5" customHeight="1" x14ac:dyDescent="0.25">
      <c r="A83" s="455" t="s">
        <v>177</v>
      </c>
      <c r="B83" s="455" t="s">
        <v>178</v>
      </c>
      <c r="C83" s="428"/>
      <c r="D83" s="455" t="s">
        <v>177</v>
      </c>
      <c r="E83" s="421" t="s">
        <v>436</v>
      </c>
      <c r="F83" s="457" t="s">
        <v>173</v>
      </c>
      <c r="G83" s="12" t="s">
        <v>635</v>
      </c>
      <c r="H83" s="160">
        <v>0.8</v>
      </c>
      <c r="I83" s="234">
        <v>0.77539999999999998</v>
      </c>
      <c r="J83" s="147">
        <v>0.97</v>
      </c>
      <c r="K83" s="12"/>
      <c r="L83" s="55">
        <v>0</v>
      </c>
      <c r="M83" s="55">
        <v>0</v>
      </c>
      <c r="N83" s="55">
        <v>0.75</v>
      </c>
      <c r="O83" s="144">
        <v>0.77539999999999998</v>
      </c>
      <c r="P83" s="55">
        <v>0.75</v>
      </c>
      <c r="Q83" s="144"/>
      <c r="R83" s="55">
        <v>0.8</v>
      </c>
      <c r="S83" s="55"/>
      <c r="T83" s="55">
        <v>0.77539999999999998</v>
      </c>
      <c r="U83" s="55">
        <v>0.97</v>
      </c>
      <c r="V83" s="240" t="s">
        <v>621</v>
      </c>
    </row>
    <row r="84" spans="1:22" s="11" customFormat="1" ht="109.5" customHeight="1" x14ac:dyDescent="0.25">
      <c r="A84" s="455"/>
      <c r="B84" s="455"/>
      <c r="C84" s="428"/>
      <c r="D84" s="455"/>
      <c r="E84" s="428"/>
      <c r="F84" s="467"/>
      <c r="G84" s="12" t="s">
        <v>577</v>
      </c>
      <c r="H84" s="160">
        <v>1</v>
      </c>
      <c r="I84" s="160">
        <v>1</v>
      </c>
      <c r="J84" s="147">
        <v>1</v>
      </c>
      <c r="K84" s="12"/>
      <c r="L84" s="55">
        <v>1</v>
      </c>
      <c r="M84" s="55">
        <v>1</v>
      </c>
      <c r="N84" s="55">
        <v>1</v>
      </c>
      <c r="O84" s="144">
        <v>1</v>
      </c>
      <c r="P84" s="55">
        <v>1</v>
      </c>
      <c r="Q84" s="144"/>
      <c r="R84" s="55">
        <v>1</v>
      </c>
      <c r="S84" s="55"/>
      <c r="T84" s="55">
        <v>1</v>
      </c>
      <c r="U84" s="55">
        <v>1</v>
      </c>
      <c r="V84" s="240" t="s">
        <v>621</v>
      </c>
    </row>
    <row r="85" spans="1:22" s="11" customFormat="1" ht="114.75" customHeight="1" x14ac:dyDescent="0.25">
      <c r="A85" s="455"/>
      <c r="B85" s="455"/>
      <c r="C85" s="428"/>
      <c r="D85" s="455"/>
      <c r="E85" s="422"/>
      <c r="F85" s="458"/>
      <c r="G85" s="12" t="s">
        <v>576</v>
      </c>
      <c r="H85" s="160">
        <v>1</v>
      </c>
      <c r="I85" s="160">
        <v>1</v>
      </c>
      <c r="J85" s="147">
        <v>1</v>
      </c>
      <c r="K85" s="12"/>
      <c r="L85" s="55">
        <v>1</v>
      </c>
      <c r="M85" s="55">
        <v>1</v>
      </c>
      <c r="N85" s="55">
        <v>1</v>
      </c>
      <c r="O85" s="55">
        <v>1</v>
      </c>
      <c r="P85" s="55">
        <v>1</v>
      </c>
      <c r="Q85" s="55"/>
      <c r="R85" s="55">
        <v>1</v>
      </c>
      <c r="S85" s="55"/>
      <c r="T85" s="55">
        <v>1</v>
      </c>
      <c r="U85" s="55">
        <v>1</v>
      </c>
      <c r="V85" s="240" t="s">
        <v>621</v>
      </c>
    </row>
    <row r="86" spans="1:22" s="11" customFormat="1" ht="20.25" x14ac:dyDescent="0.25">
      <c r="A86" s="455" t="s">
        <v>181</v>
      </c>
      <c r="B86" s="455" t="s">
        <v>182</v>
      </c>
      <c r="C86" s="428"/>
      <c r="D86" s="455" t="s">
        <v>181</v>
      </c>
      <c r="E86" s="421" t="s">
        <v>438</v>
      </c>
      <c r="F86" s="423" t="s">
        <v>183</v>
      </c>
      <c r="G86" s="394" t="s">
        <v>575</v>
      </c>
      <c r="H86" s="391">
        <v>1</v>
      </c>
      <c r="I86" s="391">
        <v>1</v>
      </c>
      <c r="J86" s="406">
        <v>1</v>
      </c>
      <c r="K86" s="394"/>
      <c r="L86" s="406">
        <v>1</v>
      </c>
      <c r="M86" s="406">
        <v>1</v>
      </c>
      <c r="N86" s="406">
        <v>1</v>
      </c>
      <c r="O86" s="406">
        <v>1</v>
      </c>
      <c r="P86" s="406">
        <v>1</v>
      </c>
      <c r="Q86" s="406"/>
      <c r="R86" s="406">
        <v>1</v>
      </c>
      <c r="S86" s="406"/>
      <c r="T86" s="406">
        <v>1</v>
      </c>
      <c r="U86" s="406">
        <v>1</v>
      </c>
      <c r="V86" s="443" t="s">
        <v>621</v>
      </c>
    </row>
    <row r="87" spans="1:22" s="11" customFormat="1" ht="20.25" x14ac:dyDescent="0.25">
      <c r="A87" s="455"/>
      <c r="B87" s="455"/>
      <c r="C87" s="428"/>
      <c r="D87" s="455"/>
      <c r="E87" s="428"/>
      <c r="F87" s="454"/>
      <c r="G87" s="395"/>
      <c r="H87" s="395"/>
      <c r="I87" s="395"/>
      <c r="J87" s="407"/>
      <c r="K87" s="395"/>
      <c r="L87" s="407"/>
      <c r="M87" s="407"/>
      <c r="N87" s="407"/>
      <c r="O87" s="407"/>
      <c r="P87" s="407"/>
      <c r="Q87" s="407"/>
      <c r="R87" s="407"/>
      <c r="S87" s="407"/>
      <c r="T87" s="407"/>
      <c r="U87" s="407"/>
      <c r="V87" s="443"/>
    </row>
    <row r="88" spans="1:22" s="11" customFormat="1" ht="90.75" customHeight="1" x14ac:dyDescent="0.25">
      <c r="A88" s="455"/>
      <c r="B88" s="455"/>
      <c r="C88" s="428"/>
      <c r="D88" s="455"/>
      <c r="E88" s="428"/>
      <c r="F88" s="454"/>
      <c r="G88" s="396"/>
      <c r="H88" s="396"/>
      <c r="I88" s="396"/>
      <c r="J88" s="408"/>
      <c r="K88" s="396"/>
      <c r="L88" s="408"/>
      <c r="M88" s="408"/>
      <c r="N88" s="408"/>
      <c r="O88" s="408"/>
      <c r="P88" s="408"/>
      <c r="Q88" s="408"/>
      <c r="R88" s="408"/>
      <c r="S88" s="408"/>
      <c r="T88" s="408"/>
      <c r="U88" s="408"/>
      <c r="V88" s="443"/>
    </row>
    <row r="89" spans="1:22" s="11" customFormat="1" ht="20.25" x14ac:dyDescent="0.25">
      <c r="A89" s="455"/>
      <c r="B89" s="455"/>
      <c r="C89" s="428"/>
      <c r="D89" s="455"/>
      <c r="E89" s="428"/>
      <c r="F89" s="454"/>
      <c r="G89" s="394" t="s">
        <v>574</v>
      </c>
      <c r="H89" s="391">
        <v>1</v>
      </c>
      <c r="I89" s="391">
        <v>1</v>
      </c>
      <c r="J89" s="406">
        <v>1</v>
      </c>
      <c r="K89" s="394"/>
      <c r="L89" s="406">
        <v>1</v>
      </c>
      <c r="M89" s="406">
        <v>1</v>
      </c>
      <c r="N89" s="406">
        <v>1</v>
      </c>
      <c r="O89" s="406">
        <v>1</v>
      </c>
      <c r="P89" s="406">
        <v>1</v>
      </c>
      <c r="Q89" s="406"/>
      <c r="R89" s="406">
        <v>1</v>
      </c>
      <c r="S89" s="406"/>
      <c r="T89" s="406">
        <v>1</v>
      </c>
      <c r="U89" s="406">
        <v>1</v>
      </c>
      <c r="V89" s="443" t="s">
        <v>621</v>
      </c>
    </row>
    <row r="90" spans="1:22" s="11" customFormat="1" ht="46.5" customHeight="1" x14ac:dyDescent="0.25">
      <c r="A90" s="455"/>
      <c r="B90" s="455"/>
      <c r="C90" s="428"/>
      <c r="D90" s="455"/>
      <c r="E90" s="428"/>
      <c r="F90" s="454"/>
      <c r="G90" s="395"/>
      <c r="H90" s="395"/>
      <c r="I90" s="395"/>
      <c r="J90" s="407"/>
      <c r="K90" s="395"/>
      <c r="L90" s="407"/>
      <c r="M90" s="407"/>
      <c r="N90" s="407"/>
      <c r="O90" s="407"/>
      <c r="P90" s="407"/>
      <c r="Q90" s="407"/>
      <c r="R90" s="407"/>
      <c r="S90" s="407"/>
      <c r="T90" s="407"/>
      <c r="U90" s="407"/>
      <c r="V90" s="443"/>
    </row>
    <row r="91" spans="1:22" s="11" customFormat="1" ht="31.5" customHeight="1" x14ac:dyDescent="0.25">
      <c r="A91" s="455"/>
      <c r="B91" s="455"/>
      <c r="C91" s="428"/>
      <c r="D91" s="455"/>
      <c r="E91" s="428"/>
      <c r="F91" s="454"/>
      <c r="G91" s="396"/>
      <c r="H91" s="396"/>
      <c r="I91" s="396"/>
      <c r="J91" s="408"/>
      <c r="K91" s="396"/>
      <c r="L91" s="408"/>
      <c r="M91" s="408"/>
      <c r="N91" s="408"/>
      <c r="O91" s="408"/>
      <c r="P91" s="408"/>
      <c r="Q91" s="408"/>
      <c r="R91" s="408"/>
      <c r="S91" s="408"/>
      <c r="T91" s="408"/>
      <c r="U91" s="408"/>
      <c r="V91" s="443"/>
    </row>
    <row r="92" spans="1:22" s="13" customFormat="1" ht="101.25" hidden="1" customHeight="1" x14ac:dyDescent="0.25">
      <c r="A92" s="455"/>
      <c r="B92" s="455"/>
      <c r="C92" s="428"/>
      <c r="D92" s="455"/>
      <c r="E92" s="428"/>
      <c r="F92" s="454"/>
      <c r="G92" s="12"/>
      <c r="H92" s="12"/>
      <c r="I92" s="12"/>
      <c r="J92" s="12"/>
      <c r="K92" s="12"/>
      <c r="L92" s="148"/>
      <c r="M92" s="148"/>
      <c r="N92" s="148"/>
      <c r="O92" s="148"/>
      <c r="P92" s="12"/>
      <c r="Q92" s="12"/>
      <c r="R92" s="12"/>
      <c r="S92" s="12"/>
      <c r="T92" s="12"/>
      <c r="U92" s="143"/>
      <c r="V92" s="240"/>
    </row>
    <row r="93" spans="1:22" s="11" customFormat="1" ht="20.25" x14ac:dyDescent="0.25">
      <c r="A93" s="455"/>
      <c r="B93" s="455"/>
      <c r="C93" s="428"/>
      <c r="D93" s="455"/>
      <c r="E93" s="428"/>
      <c r="F93" s="454"/>
      <c r="G93" s="394" t="s">
        <v>533</v>
      </c>
      <c r="H93" s="391">
        <v>1</v>
      </c>
      <c r="I93" s="406">
        <v>0.82</v>
      </c>
      <c r="J93" s="406">
        <v>0.82</v>
      </c>
      <c r="K93" s="394"/>
      <c r="L93" s="406">
        <v>1</v>
      </c>
      <c r="M93" s="406">
        <v>0.82</v>
      </c>
      <c r="N93" s="406">
        <v>0.82</v>
      </c>
      <c r="O93" s="406">
        <v>0.82</v>
      </c>
      <c r="P93" s="406">
        <v>0.82</v>
      </c>
      <c r="Q93" s="406"/>
      <c r="R93" s="406">
        <v>0.82</v>
      </c>
      <c r="S93" s="406"/>
      <c r="T93" s="406">
        <v>0.82</v>
      </c>
      <c r="U93" s="406">
        <v>1</v>
      </c>
      <c r="V93" s="443" t="s">
        <v>621</v>
      </c>
    </row>
    <row r="94" spans="1:22" s="11" customFormat="1" ht="86.25" customHeight="1" x14ac:dyDescent="0.25">
      <c r="A94" s="455"/>
      <c r="B94" s="455"/>
      <c r="C94" s="428"/>
      <c r="D94" s="455"/>
      <c r="E94" s="422"/>
      <c r="F94" s="424"/>
      <c r="G94" s="396"/>
      <c r="H94" s="396"/>
      <c r="I94" s="408"/>
      <c r="J94" s="408"/>
      <c r="K94" s="396"/>
      <c r="L94" s="408"/>
      <c r="M94" s="408"/>
      <c r="N94" s="408"/>
      <c r="O94" s="408"/>
      <c r="P94" s="408"/>
      <c r="Q94" s="408"/>
      <c r="R94" s="408"/>
      <c r="S94" s="408"/>
      <c r="T94" s="408"/>
      <c r="U94" s="408"/>
      <c r="V94" s="443"/>
    </row>
    <row r="95" spans="1:22" s="11" customFormat="1" ht="20.25" x14ac:dyDescent="0.25">
      <c r="A95" s="455" t="s">
        <v>189</v>
      </c>
      <c r="B95" s="455" t="s">
        <v>190</v>
      </c>
      <c r="C95" s="428"/>
      <c r="D95" s="455" t="s">
        <v>189</v>
      </c>
      <c r="E95" s="421" t="s">
        <v>441</v>
      </c>
      <c r="F95" s="457" t="s">
        <v>191</v>
      </c>
      <c r="G95" s="394" t="s">
        <v>573</v>
      </c>
      <c r="H95" s="468">
        <v>1</v>
      </c>
      <c r="I95" s="468">
        <v>1</v>
      </c>
      <c r="J95" s="470">
        <v>1</v>
      </c>
      <c r="K95" s="394"/>
      <c r="L95" s="446">
        <v>1</v>
      </c>
      <c r="M95" s="446">
        <v>1</v>
      </c>
      <c r="N95" s="446">
        <v>1</v>
      </c>
      <c r="O95" s="446">
        <v>1</v>
      </c>
      <c r="P95" s="446">
        <v>1</v>
      </c>
      <c r="Q95" s="446"/>
      <c r="R95" s="446">
        <v>1</v>
      </c>
      <c r="S95" s="446"/>
      <c r="T95" s="446">
        <v>1</v>
      </c>
      <c r="U95" s="446">
        <v>1</v>
      </c>
      <c r="V95" s="443" t="s">
        <v>621</v>
      </c>
    </row>
    <row r="96" spans="1:22" s="11" customFormat="1" ht="20.25" x14ac:dyDescent="0.25">
      <c r="A96" s="455"/>
      <c r="B96" s="455"/>
      <c r="C96" s="428"/>
      <c r="D96" s="455"/>
      <c r="E96" s="428"/>
      <c r="F96" s="467"/>
      <c r="G96" s="395"/>
      <c r="H96" s="469"/>
      <c r="I96" s="469"/>
      <c r="J96" s="470"/>
      <c r="K96" s="396"/>
      <c r="L96" s="446"/>
      <c r="M96" s="446"/>
      <c r="N96" s="446"/>
      <c r="O96" s="446"/>
      <c r="P96" s="446"/>
      <c r="Q96" s="446"/>
      <c r="R96" s="446"/>
      <c r="S96" s="446"/>
      <c r="T96" s="446"/>
      <c r="U96" s="446"/>
      <c r="V96" s="443"/>
    </row>
    <row r="97" spans="1:22" s="11" customFormat="1" ht="46.5" customHeight="1" x14ac:dyDescent="0.25">
      <c r="A97" s="455"/>
      <c r="B97" s="455"/>
      <c r="C97" s="428"/>
      <c r="D97" s="455"/>
      <c r="E97" s="428"/>
      <c r="F97" s="467"/>
      <c r="G97" s="396"/>
      <c r="H97" s="469"/>
      <c r="I97" s="469"/>
      <c r="J97" s="470"/>
      <c r="K97" s="394"/>
      <c r="L97" s="446"/>
      <c r="M97" s="446"/>
      <c r="N97" s="446"/>
      <c r="O97" s="446"/>
      <c r="P97" s="446"/>
      <c r="Q97" s="446"/>
      <c r="R97" s="446"/>
      <c r="S97" s="446"/>
      <c r="T97" s="446"/>
      <c r="U97" s="446"/>
      <c r="V97" s="443"/>
    </row>
    <row r="98" spans="1:22" s="11" customFormat="1" ht="99" customHeight="1" x14ac:dyDescent="0.25">
      <c r="A98" s="455"/>
      <c r="B98" s="455"/>
      <c r="C98" s="428"/>
      <c r="D98" s="455"/>
      <c r="E98" s="422"/>
      <c r="F98" s="458"/>
      <c r="G98" s="12" t="s">
        <v>636</v>
      </c>
      <c r="H98" s="161">
        <v>1</v>
      </c>
      <c r="I98" s="161">
        <v>1</v>
      </c>
      <c r="J98" s="149">
        <v>1</v>
      </c>
      <c r="K98" s="396"/>
      <c r="L98" s="56">
        <v>1</v>
      </c>
      <c r="M98" s="56">
        <v>1</v>
      </c>
      <c r="N98" s="56">
        <v>1</v>
      </c>
      <c r="O98" s="56">
        <v>1</v>
      </c>
      <c r="P98" s="56">
        <v>1</v>
      </c>
      <c r="Q98" s="56"/>
      <c r="R98" s="56">
        <v>1</v>
      </c>
      <c r="S98" s="56"/>
      <c r="T98" s="56">
        <v>1</v>
      </c>
      <c r="U98" s="56">
        <v>1</v>
      </c>
      <c r="V98" s="240" t="s">
        <v>621</v>
      </c>
    </row>
    <row r="99" spans="1:22" s="11" customFormat="1" ht="20.25" customHeight="1" x14ac:dyDescent="0.25">
      <c r="A99" s="455" t="s">
        <v>194</v>
      </c>
      <c r="B99" s="455" t="s">
        <v>195</v>
      </c>
      <c r="C99" s="428"/>
      <c r="D99" s="455" t="s">
        <v>194</v>
      </c>
      <c r="E99" s="421" t="s">
        <v>444</v>
      </c>
      <c r="F99" s="423" t="s">
        <v>197</v>
      </c>
      <c r="G99" s="394" t="s">
        <v>571</v>
      </c>
      <c r="H99" s="406">
        <v>1</v>
      </c>
      <c r="I99" s="464">
        <v>0.96140000000000003</v>
      </c>
      <c r="J99" s="464">
        <v>0.96140000000000003</v>
      </c>
      <c r="K99" s="406"/>
      <c r="L99" s="446" t="s">
        <v>638</v>
      </c>
      <c r="M99" s="446" t="s">
        <v>637</v>
      </c>
      <c r="N99" s="446" t="s">
        <v>639</v>
      </c>
      <c r="O99" s="452">
        <v>0.96140000000000003</v>
      </c>
      <c r="P99" s="446" t="s">
        <v>640</v>
      </c>
      <c r="Q99" s="446"/>
      <c r="R99" s="446">
        <v>1</v>
      </c>
      <c r="S99" s="446"/>
      <c r="T99" s="452">
        <v>0.96140000000000003</v>
      </c>
      <c r="U99" s="452">
        <v>0.96140000000000003</v>
      </c>
      <c r="V99" s="443" t="s">
        <v>621</v>
      </c>
    </row>
    <row r="100" spans="1:22" s="11" customFormat="1" ht="20.25" x14ac:dyDescent="0.25">
      <c r="A100" s="455"/>
      <c r="B100" s="455"/>
      <c r="C100" s="428"/>
      <c r="D100" s="455"/>
      <c r="E100" s="428"/>
      <c r="F100" s="454"/>
      <c r="G100" s="395"/>
      <c r="H100" s="407"/>
      <c r="I100" s="465"/>
      <c r="J100" s="465"/>
      <c r="K100" s="407"/>
      <c r="L100" s="446"/>
      <c r="M100" s="446"/>
      <c r="N100" s="446"/>
      <c r="O100" s="452"/>
      <c r="P100" s="446"/>
      <c r="Q100" s="446"/>
      <c r="R100" s="446"/>
      <c r="S100" s="446"/>
      <c r="T100" s="452"/>
      <c r="U100" s="452"/>
      <c r="V100" s="443"/>
    </row>
    <row r="101" spans="1:22" s="11" customFormat="1" ht="20.25" x14ac:dyDescent="0.25">
      <c r="A101" s="455"/>
      <c r="B101" s="455"/>
      <c r="C101" s="428"/>
      <c r="D101" s="455"/>
      <c r="E101" s="428"/>
      <c r="F101" s="454"/>
      <c r="G101" s="395"/>
      <c r="H101" s="407"/>
      <c r="I101" s="465"/>
      <c r="J101" s="465"/>
      <c r="K101" s="407"/>
      <c r="L101" s="446"/>
      <c r="M101" s="446"/>
      <c r="N101" s="446"/>
      <c r="O101" s="452"/>
      <c r="P101" s="446"/>
      <c r="Q101" s="446"/>
      <c r="R101" s="446"/>
      <c r="S101" s="446"/>
      <c r="T101" s="452"/>
      <c r="U101" s="452"/>
      <c r="V101" s="443"/>
    </row>
    <row r="102" spans="1:22" s="11" customFormat="1" ht="20.25" x14ac:dyDescent="0.25">
      <c r="A102" s="455"/>
      <c r="B102" s="455"/>
      <c r="C102" s="428"/>
      <c r="D102" s="455"/>
      <c r="E102" s="428"/>
      <c r="F102" s="454"/>
      <c r="G102" s="395"/>
      <c r="H102" s="407"/>
      <c r="I102" s="465"/>
      <c r="J102" s="465"/>
      <c r="K102" s="407"/>
      <c r="L102" s="446"/>
      <c r="M102" s="446"/>
      <c r="N102" s="446"/>
      <c r="O102" s="452"/>
      <c r="P102" s="446"/>
      <c r="Q102" s="446"/>
      <c r="R102" s="446"/>
      <c r="S102" s="446"/>
      <c r="T102" s="452"/>
      <c r="U102" s="452"/>
      <c r="V102" s="443"/>
    </row>
    <row r="103" spans="1:22" s="11" customFormat="1" ht="40.5" customHeight="1" x14ac:dyDescent="0.25">
      <c r="A103" s="455"/>
      <c r="B103" s="455"/>
      <c r="C103" s="428"/>
      <c r="D103" s="455"/>
      <c r="E103" s="428"/>
      <c r="F103" s="454"/>
      <c r="G103" s="396"/>
      <c r="H103" s="408"/>
      <c r="I103" s="466"/>
      <c r="J103" s="466"/>
      <c r="K103" s="408"/>
      <c r="L103" s="446"/>
      <c r="M103" s="446"/>
      <c r="N103" s="446"/>
      <c r="O103" s="452"/>
      <c r="P103" s="446"/>
      <c r="Q103" s="446"/>
      <c r="R103" s="446"/>
      <c r="S103" s="446"/>
      <c r="T103" s="452"/>
      <c r="U103" s="452"/>
      <c r="V103" s="443"/>
    </row>
    <row r="104" spans="1:22" s="11" customFormat="1" ht="20.25" x14ac:dyDescent="0.25">
      <c r="A104" s="455"/>
      <c r="B104" s="455"/>
      <c r="C104" s="428"/>
      <c r="D104" s="455"/>
      <c r="E104" s="428"/>
      <c r="F104" s="454"/>
      <c r="G104" s="446" t="s">
        <v>570</v>
      </c>
      <c r="H104" s="446">
        <v>1</v>
      </c>
      <c r="I104" s="446">
        <v>1</v>
      </c>
      <c r="J104" s="446">
        <v>1</v>
      </c>
      <c r="K104" s="406"/>
      <c r="L104" s="446">
        <v>1</v>
      </c>
      <c r="M104" s="446">
        <v>1</v>
      </c>
      <c r="N104" s="446">
        <v>1</v>
      </c>
      <c r="O104" s="446">
        <v>1</v>
      </c>
      <c r="P104" s="446">
        <v>1</v>
      </c>
      <c r="Q104" s="446"/>
      <c r="R104" s="446">
        <v>1</v>
      </c>
      <c r="S104" s="446"/>
      <c r="T104" s="446">
        <v>1</v>
      </c>
      <c r="U104" s="446">
        <v>1</v>
      </c>
      <c r="V104" s="443" t="s">
        <v>621</v>
      </c>
    </row>
    <row r="105" spans="1:22" s="11" customFormat="1" ht="20.25" x14ac:dyDescent="0.25">
      <c r="A105" s="455"/>
      <c r="B105" s="455"/>
      <c r="C105" s="428"/>
      <c r="D105" s="455"/>
      <c r="E105" s="428"/>
      <c r="F105" s="454"/>
      <c r="G105" s="446"/>
      <c r="H105" s="446"/>
      <c r="I105" s="446"/>
      <c r="J105" s="446"/>
      <c r="K105" s="407"/>
      <c r="L105" s="446"/>
      <c r="M105" s="446"/>
      <c r="N105" s="446"/>
      <c r="O105" s="446"/>
      <c r="P105" s="446"/>
      <c r="Q105" s="446"/>
      <c r="R105" s="446"/>
      <c r="S105" s="446"/>
      <c r="T105" s="446"/>
      <c r="U105" s="446"/>
      <c r="V105" s="443"/>
    </row>
    <row r="106" spans="1:22" s="11" customFormat="1" ht="20.25" x14ac:dyDescent="0.25">
      <c r="A106" s="455"/>
      <c r="B106" s="455"/>
      <c r="C106" s="428"/>
      <c r="D106" s="455"/>
      <c r="E106" s="428"/>
      <c r="F106" s="454"/>
      <c r="G106" s="446"/>
      <c r="H106" s="446"/>
      <c r="I106" s="446"/>
      <c r="J106" s="446"/>
      <c r="K106" s="407"/>
      <c r="L106" s="446"/>
      <c r="M106" s="446"/>
      <c r="N106" s="446"/>
      <c r="O106" s="446"/>
      <c r="P106" s="446"/>
      <c r="Q106" s="446"/>
      <c r="R106" s="446"/>
      <c r="S106" s="446"/>
      <c r="T106" s="446"/>
      <c r="U106" s="446"/>
      <c r="V106" s="443"/>
    </row>
    <row r="107" spans="1:22" s="11" customFormat="1" ht="20.25" x14ac:dyDescent="0.25">
      <c r="A107" s="455"/>
      <c r="B107" s="455"/>
      <c r="C107" s="428"/>
      <c r="D107" s="455"/>
      <c r="E107" s="428"/>
      <c r="F107" s="454"/>
      <c r="G107" s="446"/>
      <c r="H107" s="446"/>
      <c r="I107" s="446"/>
      <c r="J107" s="446"/>
      <c r="K107" s="407"/>
      <c r="L107" s="446"/>
      <c r="M107" s="446"/>
      <c r="N107" s="446"/>
      <c r="O107" s="446"/>
      <c r="P107" s="446"/>
      <c r="Q107" s="446"/>
      <c r="R107" s="446"/>
      <c r="S107" s="446"/>
      <c r="T107" s="446"/>
      <c r="U107" s="446"/>
      <c r="V107" s="443"/>
    </row>
    <row r="108" spans="1:22" s="11" customFormat="1" ht="102" customHeight="1" x14ac:dyDescent="0.25">
      <c r="A108" s="455"/>
      <c r="B108" s="455"/>
      <c r="C108" s="428"/>
      <c r="D108" s="455"/>
      <c r="E108" s="422"/>
      <c r="F108" s="424"/>
      <c r="G108" s="12" t="s">
        <v>569</v>
      </c>
      <c r="H108" s="56">
        <v>1</v>
      </c>
      <c r="I108" s="56">
        <v>1</v>
      </c>
      <c r="J108" s="56">
        <v>1</v>
      </c>
      <c r="K108" s="408"/>
      <c r="L108" s="56">
        <v>1</v>
      </c>
      <c r="M108" s="56">
        <v>1</v>
      </c>
      <c r="N108" s="56">
        <v>1</v>
      </c>
      <c r="O108" s="56">
        <v>1</v>
      </c>
      <c r="P108" s="56">
        <v>1</v>
      </c>
      <c r="Q108" s="56"/>
      <c r="R108" s="56">
        <v>1</v>
      </c>
      <c r="S108" s="56"/>
      <c r="T108" s="56">
        <v>1</v>
      </c>
      <c r="U108" s="56">
        <v>1</v>
      </c>
      <c r="V108" s="240" t="s">
        <v>621</v>
      </c>
    </row>
    <row r="109" spans="1:22" s="11" customFormat="1" ht="84" customHeight="1" x14ac:dyDescent="0.25">
      <c r="A109" s="455" t="s">
        <v>205</v>
      </c>
      <c r="B109" s="455" t="s">
        <v>206</v>
      </c>
      <c r="C109" s="428"/>
      <c r="D109" s="455" t="s">
        <v>205</v>
      </c>
      <c r="E109" s="421" t="s">
        <v>455</v>
      </c>
      <c r="F109" s="423" t="s">
        <v>208</v>
      </c>
      <c r="G109" s="12" t="s">
        <v>568</v>
      </c>
      <c r="H109" s="147">
        <v>1</v>
      </c>
      <c r="I109" s="147">
        <v>0.16</v>
      </c>
      <c r="J109" s="147">
        <v>0.16</v>
      </c>
      <c r="K109" s="446"/>
      <c r="L109" s="143">
        <v>0.16</v>
      </c>
      <c r="M109" s="143">
        <v>0.16</v>
      </c>
      <c r="N109" s="143">
        <v>0.46</v>
      </c>
      <c r="O109" s="143">
        <v>0.46</v>
      </c>
      <c r="P109" s="143">
        <v>0.78</v>
      </c>
      <c r="Q109" s="143"/>
      <c r="R109" s="143">
        <v>1</v>
      </c>
      <c r="S109" s="143"/>
      <c r="T109" s="143">
        <v>0.16</v>
      </c>
      <c r="U109" s="143">
        <v>0.16</v>
      </c>
      <c r="V109" s="240" t="s">
        <v>621</v>
      </c>
    </row>
    <row r="110" spans="1:22" s="11" customFormat="1" ht="105" customHeight="1" x14ac:dyDescent="0.25">
      <c r="A110" s="455"/>
      <c r="B110" s="455"/>
      <c r="C110" s="428"/>
      <c r="D110" s="455"/>
      <c r="E110" s="428"/>
      <c r="F110" s="454"/>
      <c r="G110" s="12" t="s">
        <v>567</v>
      </c>
      <c r="H110" s="147">
        <v>1</v>
      </c>
      <c r="I110" s="147">
        <v>1</v>
      </c>
      <c r="J110" s="147">
        <v>1</v>
      </c>
      <c r="K110" s="446"/>
      <c r="L110" s="143">
        <v>1</v>
      </c>
      <c r="M110" s="143">
        <v>1</v>
      </c>
      <c r="N110" s="143">
        <v>1</v>
      </c>
      <c r="O110" s="143">
        <v>1</v>
      </c>
      <c r="P110" s="143">
        <v>1</v>
      </c>
      <c r="Q110" s="143"/>
      <c r="R110" s="143">
        <v>1</v>
      </c>
      <c r="S110" s="143"/>
      <c r="T110" s="143">
        <v>1</v>
      </c>
      <c r="U110" s="143">
        <v>1</v>
      </c>
      <c r="V110" s="240" t="s">
        <v>621</v>
      </c>
    </row>
    <row r="111" spans="1:22" s="11" customFormat="1" ht="110.25" customHeight="1" x14ac:dyDescent="0.25">
      <c r="A111" s="455"/>
      <c r="B111" s="455"/>
      <c r="C111" s="428"/>
      <c r="D111" s="455"/>
      <c r="E111" s="428"/>
      <c r="F111" s="454"/>
      <c r="G111" s="12" t="s">
        <v>566</v>
      </c>
      <c r="H111" s="147">
        <v>1</v>
      </c>
      <c r="I111" s="150">
        <v>0.93</v>
      </c>
      <c r="J111" s="147">
        <v>0.93</v>
      </c>
      <c r="K111" s="143"/>
      <c r="L111" s="143">
        <v>0.93</v>
      </c>
      <c r="M111" s="143">
        <v>0.93</v>
      </c>
      <c r="N111" s="143">
        <v>0.93</v>
      </c>
      <c r="O111" s="143">
        <v>0.93</v>
      </c>
      <c r="P111" s="143">
        <v>0.95</v>
      </c>
      <c r="Q111" s="143"/>
      <c r="R111" s="143">
        <v>1</v>
      </c>
      <c r="S111" s="143"/>
      <c r="T111" s="143">
        <v>0.93</v>
      </c>
      <c r="U111" s="143">
        <v>0.93</v>
      </c>
      <c r="V111" s="241" t="s">
        <v>621</v>
      </c>
    </row>
    <row r="112" spans="1:22" s="11" customFormat="1" ht="58.5" customHeight="1" outlineLevel="1" x14ac:dyDescent="0.25">
      <c r="A112" s="455" t="s">
        <v>213</v>
      </c>
      <c r="B112" s="455" t="s">
        <v>214</v>
      </c>
      <c r="C112" s="428"/>
      <c r="D112" s="455" t="s">
        <v>213</v>
      </c>
      <c r="E112" s="421" t="s">
        <v>457</v>
      </c>
      <c r="F112" s="423" t="s">
        <v>215</v>
      </c>
      <c r="G112" s="394" t="s">
        <v>641</v>
      </c>
      <c r="H112" s="444">
        <v>1</v>
      </c>
      <c r="I112" s="444">
        <v>1</v>
      </c>
      <c r="J112" s="444">
        <v>1</v>
      </c>
      <c r="K112" s="394"/>
      <c r="L112" s="447">
        <v>1</v>
      </c>
      <c r="M112" s="446">
        <v>1</v>
      </c>
      <c r="N112" s="446">
        <v>1</v>
      </c>
      <c r="O112" s="446">
        <v>1</v>
      </c>
      <c r="P112" s="446">
        <v>1</v>
      </c>
      <c r="Q112" s="446"/>
      <c r="R112" s="446">
        <v>1</v>
      </c>
      <c r="S112" s="446"/>
      <c r="T112" s="446">
        <v>1</v>
      </c>
      <c r="U112" s="446">
        <v>1</v>
      </c>
      <c r="V112" s="443" t="s">
        <v>621</v>
      </c>
    </row>
    <row r="113" spans="1:22" s="11" customFormat="1" ht="54.75" customHeight="1" outlineLevel="1" x14ac:dyDescent="0.25">
      <c r="A113" s="455"/>
      <c r="B113" s="455"/>
      <c r="C113" s="428"/>
      <c r="D113" s="455"/>
      <c r="E113" s="428"/>
      <c r="F113" s="454"/>
      <c r="G113" s="396"/>
      <c r="H113" s="445"/>
      <c r="I113" s="445"/>
      <c r="J113" s="445"/>
      <c r="K113" s="396"/>
      <c r="L113" s="448"/>
      <c r="M113" s="446"/>
      <c r="N113" s="446"/>
      <c r="O113" s="446"/>
      <c r="P113" s="446"/>
      <c r="Q113" s="446"/>
      <c r="R113" s="446"/>
      <c r="S113" s="446"/>
      <c r="T113" s="446"/>
      <c r="U113" s="446"/>
      <c r="V113" s="443"/>
    </row>
    <row r="114" spans="1:22" s="11" customFormat="1" ht="88.5" customHeight="1" outlineLevel="1" x14ac:dyDescent="0.25">
      <c r="A114" s="455"/>
      <c r="B114" s="455"/>
      <c r="C114" s="428"/>
      <c r="D114" s="455"/>
      <c r="E114" s="428"/>
      <c r="F114" s="454"/>
      <c r="G114" s="394" t="s">
        <v>642</v>
      </c>
      <c r="H114" s="444">
        <v>1</v>
      </c>
      <c r="I114" s="444">
        <v>0.4</v>
      </c>
      <c r="J114" s="444">
        <v>0.4</v>
      </c>
      <c r="K114" s="394"/>
      <c r="L114" s="447">
        <v>0.1</v>
      </c>
      <c r="M114" s="446">
        <v>0.06</v>
      </c>
      <c r="N114" s="446">
        <v>0.4</v>
      </c>
      <c r="O114" s="446">
        <v>0.4</v>
      </c>
      <c r="P114" s="446">
        <v>0.75</v>
      </c>
      <c r="Q114" s="452"/>
      <c r="R114" s="446">
        <v>1</v>
      </c>
      <c r="S114" s="446"/>
      <c r="T114" s="446">
        <v>0.4</v>
      </c>
      <c r="U114" s="446">
        <v>0.4</v>
      </c>
      <c r="V114" s="443" t="s">
        <v>621</v>
      </c>
    </row>
    <row r="115" spans="1:22" s="11" customFormat="1" ht="117.75" customHeight="1" outlineLevel="1" x14ac:dyDescent="0.25">
      <c r="A115" s="455"/>
      <c r="B115" s="455"/>
      <c r="C115" s="428"/>
      <c r="D115" s="455"/>
      <c r="E115" s="428"/>
      <c r="F115" s="454"/>
      <c r="G115" s="396"/>
      <c r="H115" s="445"/>
      <c r="I115" s="445"/>
      <c r="J115" s="445"/>
      <c r="K115" s="396"/>
      <c r="L115" s="448"/>
      <c r="M115" s="446"/>
      <c r="N115" s="446"/>
      <c r="O115" s="446"/>
      <c r="P115" s="446"/>
      <c r="Q115" s="452"/>
      <c r="R115" s="446"/>
      <c r="S115" s="446"/>
      <c r="T115" s="446"/>
      <c r="U115" s="446"/>
      <c r="V115" s="443"/>
    </row>
    <row r="116" spans="1:22" s="11" customFormat="1" ht="59.25" customHeight="1" outlineLevel="1" x14ac:dyDescent="0.25">
      <c r="A116" s="455"/>
      <c r="B116" s="455"/>
      <c r="C116" s="428"/>
      <c r="D116" s="455"/>
      <c r="E116" s="428"/>
      <c r="F116" s="454"/>
      <c r="G116" s="394" t="s">
        <v>643</v>
      </c>
      <c r="H116" s="444">
        <v>1</v>
      </c>
      <c r="I116" s="450">
        <v>0.42299999999999999</v>
      </c>
      <c r="J116" s="450">
        <v>0.42299999999999999</v>
      </c>
      <c r="K116" s="394"/>
      <c r="L116" s="447">
        <v>0.1</v>
      </c>
      <c r="M116" s="446" t="s">
        <v>644</v>
      </c>
      <c r="N116" s="446">
        <v>0.4</v>
      </c>
      <c r="O116" s="449">
        <v>0.42299999999999999</v>
      </c>
      <c r="P116" s="446">
        <v>0.75</v>
      </c>
      <c r="Q116" s="452"/>
      <c r="R116" s="446">
        <v>1</v>
      </c>
      <c r="S116" s="452"/>
      <c r="T116" s="449">
        <v>0.42299999999999999</v>
      </c>
      <c r="U116" s="449">
        <v>0.42299999999999999</v>
      </c>
      <c r="V116" s="443" t="s">
        <v>621</v>
      </c>
    </row>
    <row r="117" spans="1:22" s="11" customFormat="1" ht="32.25" customHeight="1" outlineLevel="1" x14ac:dyDescent="0.25">
      <c r="A117" s="455"/>
      <c r="B117" s="455"/>
      <c r="C117" s="428"/>
      <c r="D117" s="455"/>
      <c r="E117" s="428"/>
      <c r="F117" s="454"/>
      <c r="G117" s="396"/>
      <c r="H117" s="445"/>
      <c r="I117" s="451"/>
      <c r="J117" s="451"/>
      <c r="K117" s="396"/>
      <c r="L117" s="448"/>
      <c r="M117" s="446"/>
      <c r="N117" s="446"/>
      <c r="O117" s="449"/>
      <c r="P117" s="446"/>
      <c r="Q117" s="452"/>
      <c r="R117" s="446"/>
      <c r="S117" s="452"/>
      <c r="T117" s="449"/>
      <c r="U117" s="449"/>
      <c r="V117" s="443"/>
    </row>
    <row r="118" spans="1:22" s="11" customFormat="1" ht="84.75" customHeight="1" outlineLevel="1" x14ac:dyDescent="0.25">
      <c r="A118" s="455"/>
      <c r="B118" s="455"/>
      <c r="C118" s="428"/>
      <c r="D118" s="455"/>
      <c r="E118" s="428"/>
      <c r="F118" s="454"/>
      <c r="G118" s="394" t="s">
        <v>493</v>
      </c>
      <c r="H118" s="461">
        <v>1</v>
      </c>
      <c r="I118" s="461">
        <v>1</v>
      </c>
      <c r="J118" s="444">
        <v>1</v>
      </c>
      <c r="K118" s="394"/>
      <c r="L118" s="447">
        <v>1</v>
      </c>
      <c r="M118" s="446">
        <v>1</v>
      </c>
      <c r="N118" s="446">
        <v>1</v>
      </c>
      <c r="O118" s="446">
        <v>1</v>
      </c>
      <c r="P118" s="446">
        <v>1</v>
      </c>
      <c r="Q118" s="459"/>
      <c r="R118" s="446">
        <v>1</v>
      </c>
      <c r="S118" s="459"/>
      <c r="T118" s="446">
        <v>1</v>
      </c>
      <c r="U118" s="446">
        <v>1</v>
      </c>
      <c r="V118" s="443" t="s">
        <v>621</v>
      </c>
    </row>
    <row r="119" spans="1:22" s="11" customFormat="1" ht="21" customHeight="1" outlineLevel="1" x14ac:dyDescent="0.25">
      <c r="A119" s="455"/>
      <c r="B119" s="455"/>
      <c r="C119" s="428"/>
      <c r="D119" s="455"/>
      <c r="E119" s="428"/>
      <c r="F119" s="454"/>
      <c r="G119" s="396"/>
      <c r="H119" s="462"/>
      <c r="I119" s="462"/>
      <c r="J119" s="445"/>
      <c r="K119" s="396"/>
      <c r="L119" s="448"/>
      <c r="M119" s="446"/>
      <c r="N119" s="446"/>
      <c r="O119" s="446"/>
      <c r="P119" s="446"/>
      <c r="Q119" s="459"/>
      <c r="R119" s="446"/>
      <c r="S119" s="459"/>
      <c r="T119" s="446"/>
      <c r="U119" s="446"/>
      <c r="V119" s="443"/>
    </row>
    <row r="120" spans="1:22" s="11" customFormat="1" ht="28.5" customHeight="1" outlineLevel="1" x14ac:dyDescent="0.25">
      <c r="A120" s="455"/>
      <c r="B120" s="455"/>
      <c r="C120" s="428"/>
      <c r="D120" s="455"/>
      <c r="E120" s="428"/>
      <c r="F120" s="454"/>
      <c r="G120" s="393" t="s">
        <v>477</v>
      </c>
      <c r="H120" s="444">
        <v>1</v>
      </c>
      <c r="I120" s="444">
        <v>0.89</v>
      </c>
      <c r="J120" s="444">
        <v>0.89</v>
      </c>
      <c r="K120" s="394"/>
      <c r="L120" s="447">
        <v>0.89</v>
      </c>
      <c r="M120" s="446">
        <v>0.89</v>
      </c>
      <c r="N120" s="446">
        <v>0.89</v>
      </c>
      <c r="O120" s="446">
        <v>0.89</v>
      </c>
      <c r="P120" s="446">
        <v>0.89</v>
      </c>
      <c r="Q120" s="446"/>
      <c r="R120" s="446">
        <v>1</v>
      </c>
      <c r="S120" s="446"/>
      <c r="T120" s="446">
        <v>0.89</v>
      </c>
      <c r="U120" s="446">
        <v>0.89</v>
      </c>
      <c r="V120" s="443" t="s">
        <v>621</v>
      </c>
    </row>
    <row r="121" spans="1:22" s="11" customFormat="1" ht="86.25" customHeight="1" outlineLevel="1" x14ac:dyDescent="0.25">
      <c r="A121" s="455"/>
      <c r="B121" s="455"/>
      <c r="C121" s="428"/>
      <c r="D121" s="455"/>
      <c r="E121" s="428"/>
      <c r="F121" s="454"/>
      <c r="G121" s="393"/>
      <c r="H121" s="445"/>
      <c r="I121" s="445"/>
      <c r="J121" s="445"/>
      <c r="K121" s="396"/>
      <c r="L121" s="448"/>
      <c r="M121" s="446"/>
      <c r="N121" s="446"/>
      <c r="O121" s="446"/>
      <c r="P121" s="446"/>
      <c r="Q121" s="446"/>
      <c r="R121" s="446"/>
      <c r="S121" s="446"/>
      <c r="T121" s="446"/>
      <c r="U121" s="446"/>
      <c r="V121" s="443"/>
    </row>
    <row r="122" spans="1:22" s="11" customFormat="1" ht="46.5" customHeight="1" outlineLevel="1" x14ac:dyDescent="0.25">
      <c r="A122" s="455"/>
      <c r="B122" s="455"/>
      <c r="C122" s="428"/>
      <c r="D122" s="455"/>
      <c r="E122" s="428"/>
      <c r="F122" s="454"/>
      <c r="G122" s="460" t="s">
        <v>561</v>
      </c>
      <c r="H122" s="444">
        <v>1</v>
      </c>
      <c r="I122" s="444">
        <v>0.34</v>
      </c>
      <c r="J122" s="444">
        <v>0.34</v>
      </c>
      <c r="K122" s="394"/>
      <c r="L122" s="447">
        <v>0.1</v>
      </c>
      <c r="M122" s="446">
        <v>0.1</v>
      </c>
      <c r="N122" s="463">
        <v>0.4</v>
      </c>
      <c r="O122" s="463">
        <v>0.34</v>
      </c>
      <c r="P122" s="446">
        <v>0.9</v>
      </c>
      <c r="Q122" s="446"/>
      <c r="R122" s="446">
        <v>1</v>
      </c>
      <c r="S122" s="446"/>
      <c r="T122" s="446">
        <v>0.34</v>
      </c>
      <c r="U122" s="446">
        <v>0.34</v>
      </c>
      <c r="V122" s="507" t="s">
        <v>748</v>
      </c>
    </row>
    <row r="123" spans="1:22" s="11" customFormat="1" ht="73.5" customHeight="1" outlineLevel="1" x14ac:dyDescent="0.25">
      <c r="A123" s="455"/>
      <c r="B123" s="455"/>
      <c r="C123" s="428"/>
      <c r="D123" s="455"/>
      <c r="E123" s="422"/>
      <c r="F123" s="424"/>
      <c r="G123" s="396"/>
      <c r="H123" s="445"/>
      <c r="I123" s="445"/>
      <c r="J123" s="445"/>
      <c r="K123" s="396"/>
      <c r="L123" s="448"/>
      <c r="M123" s="446"/>
      <c r="N123" s="463"/>
      <c r="O123" s="463"/>
      <c r="P123" s="446"/>
      <c r="Q123" s="446"/>
      <c r="R123" s="446"/>
      <c r="S123" s="446"/>
      <c r="T123" s="446"/>
      <c r="U123" s="446"/>
      <c r="V123" s="507"/>
    </row>
    <row r="124" spans="1:22" s="11" customFormat="1" ht="84" customHeight="1" x14ac:dyDescent="0.25">
      <c r="A124" s="456" t="s">
        <v>222</v>
      </c>
      <c r="B124" s="456" t="s">
        <v>223</v>
      </c>
      <c r="C124" s="428"/>
      <c r="D124" s="456" t="s">
        <v>462</v>
      </c>
      <c r="E124" s="421" t="s">
        <v>464</v>
      </c>
      <c r="F124" s="423" t="s">
        <v>723</v>
      </c>
      <c r="G124" s="54" t="s">
        <v>558</v>
      </c>
      <c r="H124" s="150">
        <v>0.9</v>
      </c>
      <c r="I124" s="150">
        <v>0.26</v>
      </c>
      <c r="J124" s="150">
        <f>I124/H124</f>
        <v>0.28888888888888892</v>
      </c>
      <c r="K124" s="152"/>
      <c r="L124" s="55">
        <v>0.09</v>
      </c>
      <c r="M124" s="55">
        <v>0.09</v>
      </c>
      <c r="N124" s="55">
        <v>0.26</v>
      </c>
      <c r="O124" s="55">
        <v>0.26</v>
      </c>
      <c r="P124" s="55">
        <v>0.83</v>
      </c>
      <c r="Q124" s="55"/>
      <c r="R124" s="55">
        <v>0.9</v>
      </c>
      <c r="S124" s="55"/>
      <c r="T124" s="55">
        <v>0.26</v>
      </c>
      <c r="U124" s="55">
        <v>0.28999999999999998</v>
      </c>
      <c r="V124" s="240" t="s">
        <v>621</v>
      </c>
    </row>
    <row r="125" spans="1:22" s="11" customFormat="1" ht="20.25" x14ac:dyDescent="0.25">
      <c r="A125" s="455"/>
      <c r="B125" s="455"/>
      <c r="C125" s="428"/>
      <c r="D125" s="455"/>
      <c r="E125" s="428"/>
      <c r="F125" s="454"/>
      <c r="G125" s="394" t="s">
        <v>559</v>
      </c>
      <c r="H125" s="444">
        <v>0.43</v>
      </c>
      <c r="I125" s="444">
        <v>0.31</v>
      </c>
      <c r="J125" s="444">
        <f>I125/H125</f>
        <v>0.72093023255813959</v>
      </c>
      <c r="K125" s="394"/>
      <c r="L125" s="406">
        <v>0.18</v>
      </c>
      <c r="M125" s="406">
        <v>0.21</v>
      </c>
      <c r="N125" s="406">
        <v>0.28999999999999998</v>
      </c>
      <c r="O125" s="406">
        <v>0.31</v>
      </c>
      <c r="P125" s="406">
        <v>0.37</v>
      </c>
      <c r="Q125" s="406"/>
      <c r="R125" s="406">
        <v>0.43</v>
      </c>
      <c r="S125" s="406"/>
      <c r="T125" s="406">
        <v>0.31</v>
      </c>
      <c r="U125" s="406">
        <v>0.72</v>
      </c>
      <c r="V125" s="443" t="s">
        <v>621</v>
      </c>
    </row>
    <row r="126" spans="1:22" s="11" customFormat="1" ht="117" customHeight="1" x14ac:dyDescent="0.25">
      <c r="A126" s="455"/>
      <c r="B126" s="455"/>
      <c r="C126" s="428"/>
      <c r="D126" s="455"/>
      <c r="E126" s="422"/>
      <c r="F126" s="424"/>
      <c r="G126" s="396"/>
      <c r="H126" s="445"/>
      <c r="I126" s="445"/>
      <c r="J126" s="445"/>
      <c r="K126" s="396"/>
      <c r="L126" s="408"/>
      <c r="M126" s="408"/>
      <c r="N126" s="408"/>
      <c r="O126" s="408"/>
      <c r="P126" s="408"/>
      <c r="Q126" s="408"/>
      <c r="R126" s="408"/>
      <c r="S126" s="408"/>
      <c r="T126" s="408"/>
      <c r="U126" s="408"/>
      <c r="V126" s="443"/>
    </row>
    <row r="127" spans="1:22" s="11" customFormat="1" ht="102.75" customHeight="1" x14ac:dyDescent="0.25">
      <c r="A127" s="8"/>
      <c r="B127" s="8"/>
      <c r="C127" s="428"/>
      <c r="D127" s="421" t="s">
        <v>222</v>
      </c>
      <c r="E127" s="421" t="s">
        <v>469</v>
      </c>
      <c r="F127" s="457" t="s">
        <v>225</v>
      </c>
      <c r="G127" s="12" t="s">
        <v>557</v>
      </c>
      <c r="H127" s="147">
        <v>1</v>
      </c>
      <c r="I127" s="147">
        <v>0.31</v>
      </c>
      <c r="J127" s="147">
        <v>0.31</v>
      </c>
      <c r="K127" s="138"/>
      <c r="L127" s="56">
        <v>0.13</v>
      </c>
      <c r="M127" s="56">
        <v>0.31</v>
      </c>
      <c r="N127" s="56">
        <v>0.36</v>
      </c>
      <c r="O127" s="56">
        <v>0.63</v>
      </c>
      <c r="P127" s="56">
        <v>0.61</v>
      </c>
      <c r="Q127" s="56"/>
      <c r="R127" s="56">
        <v>1</v>
      </c>
      <c r="S127" s="56"/>
      <c r="T127" s="56">
        <v>0.31</v>
      </c>
      <c r="U127" s="56">
        <v>0.31</v>
      </c>
      <c r="V127" s="240" t="s">
        <v>621</v>
      </c>
    </row>
    <row r="128" spans="1:22" s="11" customFormat="1" ht="125.25" customHeight="1" x14ac:dyDescent="0.25">
      <c r="A128" s="8"/>
      <c r="B128" s="8"/>
      <c r="C128" s="428"/>
      <c r="D128" s="422"/>
      <c r="E128" s="422"/>
      <c r="F128" s="458"/>
      <c r="G128" s="12" t="s">
        <v>556</v>
      </c>
      <c r="H128" s="147">
        <v>1</v>
      </c>
      <c r="I128" s="147">
        <v>1</v>
      </c>
      <c r="J128" s="147">
        <v>1</v>
      </c>
      <c r="K128" s="138"/>
      <c r="L128" s="56">
        <v>1</v>
      </c>
      <c r="M128" s="56">
        <v>1</v>
      </c>
      <c r="N128" s="56">
        <v>1</v>
      </c>
      <c r="O128" s="56">
        <v>1</v>
      </c>
      <c r="P128" s="56">
        <v>1</v>
      </c>
      <c r="Q128" s="56"/>
      <c r="R128" s="56">
        <v>1</v>
      </c>
      <c r="S128" s="56"/>
      <c r="T128" s="56">
        <v>1</v>
      </c>
      <c r="U128" s="56">
        <v>1</v>
      </c>
      <c r="V128" s="240" t="s">
        <v>621</v>
      </c>
    </row>
    <row r="129" spans="1:22" s="11" customFormat="1" ht="31.5" customHeight="1" x14ac:dyDescent="0.25">
      <c r="A129" s="455" t="s">
        <v>226</v>
      </c>
      <c r="B129" s="455" t="s">
        <v>227</v>
      </c>
      <c r="C129" s="428"/>
      <c r="D129" s="455" t="s">
        <v>226</v>
      </c>
      <c r="E129" s="421" t="s">
        <v>473</v>
      </c>
      <c r="F129" s="423" t="s">
        <v>229</v>
      </c>
      <c r="G129" s="394" t="s">
        <v>555</v>
      </c>
      <c r="H129" s="444">
        <v>1</v>
      </c>
      <c r="I129" s="444">
        <v>0.35</v>
      </c>
      <c r="J129" s="444">
        <v>0.35</v>
      </c>
      <c r="K129" s="394"/>
      <c r="L129" s="446">
        <v>0.35</v>
      </c>
      <c r="M129" s="446">
        <v>0.35</v>
      </c>
      <c r="N129" s="446">
        <v>0.64</v>
      </c>
      <c r="O129" s="446">
        <v>0.65</v>
      </c>
      <c r="P129" s="446">
        <v>0.82</v>
      </c>
      <c r="Q129" s="446"/>
      <c r="R129" s="446">
        <v>1</v>
      </c>
      <c r="S129" s="446"/>
      <c r="T129" s="446">
        <v>0.35</v>
      </c>
      <c r="U129" s="446">
        <v>0.35</v>
      </c>
      <c r="V129" s="443" t="s">
        <v>621</v>
      </c>
    </row>
    <row r="130" spans="1:22" s="11" customFormat="1" ht="30" customHeight="1" x14ac:dyDescent="0.25">
      <c r="A130" s="455"/>
      <c r="B130" s="455"/>
      <c r="C130" s="428"/>
      <c r="D130" s="455"/>
      <c r="E130" s="428"/>
      <c r="F130" s="454"/>
      <c r="G130" s="396"/>
      <c r="H130" s="445"/>
      <c r="I130" s="445"/>
      <c r="J130" s="445"/>
      <c r="K130" s="396"/>
      <c r="L130" s="446"/>
      <c r="M130" s="446"/>
      <c r="N130" s="446"/>
      <c r="O130" s="446"/>
      <c r="P130" s="446"/>
      <c r="Q130" s="446"/>
      <c r="R130" s="446"/>
      <c r="S130" s="446"/>
      <c r="T130" s="446"/>
      <c r="U130" s="446"/>
      <c r="V130" s="443"/>
    </row>
    <row r="131" spans="1:22" s="11" customFormat="1" ht="20.25" x14ac:dyDescent="0.25">
      <c r="A131" s="455"/>
      <c r="B131" s="455"/>
      <c r="C131" s="428"/>
      <c r="D131" s="455"/>
      <c r="E131" s="428"/>
      <c r="F131" s="454"/>
      <c r="G131" s="394" t="s">
        <v>554</v>
      </c>
      <c r="H131" s="444">
        <v>1</v>
      </c>
      <c r="I131" s="444">
        <v>1</v>
      </c>
      <c r="J131" s="444">
        <v>1</v>
      </c>
      <c r="K131" s="394"/>
      <c r="L131" s="446">
        <v>1</v>
      </c>
      <c r="M131" s="446">
        <v>1</v>
      </c>
      <c r="N131" s="446">
        <v>1</v>
      </c>
      <c r="O131" s="446">
        <v>1</v>
      </c>
      <c r="P131" s="446">
        <v>1</v>
      </c>
      <c r="Q131" s="446"/>
      <c r="R131" s="446">
        <v>1</v>
      </c>
      <c r="S131" s="446"/>
      <c r="T131" s="446">
        <v>1</v>
      </c>
      <c r="U131" s="446">
        <v>1</v>
      </c>
      <c r="V131" s="443" t="s">
        <v>621</v>
      </c>
    </row>
    <row r="132" spans="1:22" s="11" customFormat="1" ht="57.75" customHeight="1" x14ac:dyDescent="0.25">
      <c r="A132" s="455"/>
      <c r="B132" s="455"/>
      <c r="C132" s="428"/>
      <c r="D132" s="455"/>
      <c r="E132" s="428"/>
      <c r="F132" s="454"/>
      <c r="G132" s="396"/>
      <c r="H132" s="445"/>
      <c r="I132" s="445"/>
      <c r="J132" s="445"/>
      <c r="K132" s="396"/>
      <c r="L132" s="446"/>
      <c r="M132" s="446"/>
      <c r="N132" s="446"/>
      <c r="O132" s="446"/>
      <c r="P132" s="446"/>
      <c r="Q132" s="446"/>
      <c r="R132" s="446"/>
      <c r="S132" s="446"/>
      <c r="T132" s="446"/>
      <c r="U132" s="446"/>
      <c r="V132" s="443"/>
    </row>
    <row r="133" spans="1:22" s="11" customFormat="1" ht="111.95" customHeight="1" x14ac:dyDescent="0.25">
      <c r="A133" s="455"/>
      <c r="B133" s="455"/>
      <c r="C133" s="422"/>
      <c r="D133" s="455"/>
      <c r="E133" s="422"/>
      <c r="F133" s="424"/>
      <c r="G133" s="12" t="s">
        <v>645</v>
      </c>
      <c r="H133" s="143">
        <v>1</v>
      </c>
      <c r="I133" s="143">
        <v>1</v>
      </c>
      <c r="J133" s="143">
        <v>1</v>
      </c>
      <c r="K133" s="148"/>
      <c r="L133" s="143">
        <v>1</v>
      </c>
      <c r="M133" s="143">
        <v>1</v>
      </c>
      <c r="N133" s="143">
        <v>1</v>
      </c>
      <c r="O133" s="143">
        <v>1</v>
      </c>
      <c r="P133" s="143">
        <v>1</v>
      </c>
      <c r="Q133" s="143"/>
      <c r="R133" s="143">
        <v>1</v>
      </c>
      <c r="S133" s="143"/>
      <c r="T133" s="143">
        <v>1</v>
      </c>
      <c r="U133" s="143">
        <v>1</v>
      </c>
      <c r="V133" s="240" t="s">
        <v>621</v>
      </c>
    </row>
    <row r="134" spans="1:22" s="10" customFormat="1" ht="16.5" customHeight="1" x14ac:dyDescent="0.25">
      <c r="A134" s="15"/>
      <c r="B134" s="15"/>
      <c r="C134" s="15"/>
      <c r="D134" s="15"/>
      <c r="E134" s="14"/>
      <c r="F134" s="14"/>
      <c r="G134" s="15"/>
      <c r="H134" s="14"/>
      <c r="I134" s="14"/>
      <c r="J134" s="14"/>
      <c r="K134" s="14"/>
      <c r="L134" s="14"/>
      <c r="M134" s="14"/>
      <c r="N134" s="14"/>
      <c r="O134" s="14"/>
      <c r="P134" s="14"/>
      <c r="Q134" s="14"/>
      <c r="R134" s="14"/>
      <c r="S134" s="14"/>
      <c r="T134" s="14"/>
      <c r="U134" s="16"/>
      <c r="V134" s="16"/>
    </row>
  </sheetData>
  <autoFilter ref="A9:U137" xr:uid="{00000000-0009-0000-0000-000005000000}"/>
  <mergeCells count="710">
    <mergeCell ref="V129:V130"/>
    <mergeCell ref="V131:V132"/>
    <mergeCell ref="V28:V29"/>
    <mergeCell ref="V73:V75"/>
    <mergeCell ref="V79:V82"/>
    <mergeCell ref="V86:V88"/>
    <mergeCell ref="V89:V91"/>
    <mergeCell ref="V93:V94"/>
    <mergeCell ref="V95:V97"/>
    <mergeCell ref="V99:V103"/>
    <mergeCell ref="V104:V107"/>
    <mergeCell ref="V112:V113"/>
    <mergeCell ref="V30:V31"/>
    <mergeCell ref="V32:V33"/>
    <mergeCell ref="V118:V119"/>
    <mergeCell ref="V116:V117"/>
    <mergeCell ref="V122:V123"/>
    <mergeCell ref="V47:V48"/>
    <mergeCell ref="V49:V50"/>
    <mergeCell ref="V10:V11"/>
    <mergeCell ref="V12:V19"/>
    <mergeCell ref="V20:V23"/>
    <mergeCell ref="V24:V25"/>
    <mergeCell ref="V26:V27"/>
    <mergeCell ref="V39:V40"/>
    <mergeCell ref="V125:V126"/>
    <mergeCell ref="V114:V115"/>
    <mergeCell ref="O49:O50"/>
    <mergeCell ref="P49:P50"/>
    <mergeCell ref="V51:V52"/>
    <mergeCell ref="V61:V62"/>
    <mergeCell ref="V68:V70"/>
    <mergeCell ref="S51:S52"/>
    <mergeCell ref="T51:T52"/>
    <mergeCell ref="U51:U52"/>
    <mergeCell ref="S10:S11"/>
    <mergeCell ref="T10:T11"/>
    <mergeCell ref="U10:U11"/>
    <mergeCell ref="Q10:Q11"/>
    <mergeCell ref="R10:R11"/>
    <mergeCell ref="T12:T19"/>
    <mergeCell ref="U12:U19"/>
    <mergeCell ref="R12:R19"/>
    <mergeCell ref="Q79:Q82"/>
    <mergeCell ref="R79:R82"/>
    <mergeCell ref="D77:D78"/>
    <mergeCell ref="H53:H56"/>
    <mergeCell ref="I53:I56"/>
    <mergeCell ref="J53:J56"/>
    <mergeCell ref="I58:I60"/>
    <mergeCell ref="J58:J60"/>
    <mergeCell ref="L58:L60"/>
    <mergeCell ref="G68:G70"/>
    <mergeCell ref="H68:H70"/>
    <mergeCell ref="I68:I70"/>
    <mergeCell ref="P68:P70"/>
    <mergeCell ref="Q68:Q70"/>
    <mergeCell ref="R68:R70"/>
    <mergeCell ref="E77:E78"/>
    <mergeCell ref="F77:F78"/>
    <mergeCell ref="D68:D71"/>
    <mergeCell ref="D79:D82"/>
    <mergeCell ref="I61:I62"/>
    <mergeCell ref="A1:U3"/>
    <mergeCell ref="F34:F35"/>
    <mergeCell ref="F42:F46"/>
    <mergeCell ref="F47:F48"/>
    <mergeCell ref="F49:F52"/>
    <mergeCell ref="D47:D48"/>
    <mergeCell ref="D49:D52"/>
    <mergeCell ref="K49:K50"/>
    <mergeCell ref="C8:C9"/>
    <mergeCell ref="E8:E9"/>
    <mergeCell ref="F8:F9"/>
    <mergeCell ref="G8:G9"/>
    <mergeCell ref="H8:H9"/>
    <mergeCell ref="I8:I9"/>
    <mergeCell ref="Q49:Q50"/>
    <mergeCell ref="R49:R50"/>
    <mergeCell ref="S49:S50"/>
    <mergeCell ref="T49:T50"/>
    <mergeCell ref="U49:U50"/>
    <mergeCell ref="K6:U6"/>
    <mergeCell ref="G7:J7"/>
    <mergeCell ref="K7:U7"/>
    <mergeCell ref="G51:G52"/>
    <mergeCell ref="H51:H52"/>
    <mergeCell ref="T8:T9"/>
    <mergeCell ref="U8:U9"/>
    <mergeCell ref="J8:J9"/>
    <mergeCell ref="K8:K9"/>
    <mergeCell ref="L8:L9"/>
    <mergeCell ref="M8:M9"/>
    <mergeCell ref="N8:N9"/>
    <mergeCell ref="O8:O9"/>
    <mergeCell ref="A8:A9"/>
    <mergeCell ref="B8:B9"/>
    <mergeCell ref="A10:A11"/>
    <mergeCell ref="B10:B11"/>
    <mergeCell ref="E10:E11"/>
    <mergeCell ref="F10:F11"/>
    <mergeCell ref="D8:D9"/>
    <mergeCell ref="P8:P9"/>
    <mergeCell ref="Q8:Q9"/>
    <mergeCell ref="R8:R9"/>
    <mergeCell ref="S8:S9"/>
    <mergeCell ref="M10:M11"/>
    <mergeCell ref="N10:N11"/>
    <mergeCell ref="O10:O11"/>
    <mergeCell ref="P10:P11"/>
    <mergeCell ref="G10:G11"/>
    <mergeCell ref="H10:H11"/>
    <mergeCell ref="I10:I11"/>
    <mergeCell ref="J10:J11"/>
    <mergeCell ref="K10:K11"/>
    <mergeCell ref="L10:L11"/>
    <mergeCell ref="A20:A23"/>
    <mergeCell ref="B20:B23"/>
    <mergeCell ref="E20:E23"/>
    <mergeCell ref="F20:F23"/>
    <mergeCell ref="G20:G23"/>
    <mergeCell ref="N12:N19"/>
    <mergeCell ref="O12:O19"/>
    <mergeCell ref="P12:P19"/>
    <mergeCell ref="Q12:Q19"/>
    <mergeCell ref="A12:A19"/>
    <mergeCell ref="B12:B19"/>
    <mergeCell ref="E12:E19"/>
    <mergeCell ref="F12:F19"/>
    <mergeCell ref="G12:G19"/>
    <mergeCell ref="S12:S19"/>
    <mergeCell ref="H12:H19"/>
    <mergeCell ref="I12:I19"/>
    <mergeCell ref="J12:J19"/>
    <mergeCell ref="K12:K19"/>
    <mergeCell ref="L12:L19"/>
    <mergeCell ref="M12:M19"/>
    <mergeCell ref="T20:T23"/>
    <mergeCell ref="U20:U23"/>
    <mergeCell ref="Q20:Q23"/>
    <mergeCell ref="R20:R23"/>
    <mergeCell ref="S20:S23"/>
    <mergeCell ref="N20:N23"/>
    <mergeCell ref="O20:O23"/>
    <mergeCell ref="P20:P23"/>
    <mergeCell ref="H20:H23"/>
    <mergeCell ref="I20:I23"/>
    <mergeCell ref="J20:J23"/>
    <mergeCell ref="K20:K23"/>
    <mergeCell ref="L20:L23"/>
    <mergeCell ref="M20:M23"/>
    <mergeCell ref="U24:U25"/>
    <mergeCell ref="G26:G27"/>
    <mergeCell ref="H26:H27"/>
    <mergeCell ref="I26:I27"/>
    <mergeCell ref="J26:J27"/>
    <mergeCell ref="K26:K27"/>
    <mergeCell ref="L26:L27"/>
    <mergeCell ref="M26:M27"/>
    <mergeCell ref="O24:O25"/>
    <mergeCell ref="P24:P25"/>
    <mergeCell ref="Q24:Q25"/>
    <mergeCell ref="R24:R25"/>
    <mergeCell ref="S24:S25"/>
    <mergeCell ref="T24:T25"/>
    <mergeCell ref="I24:I25"/>
    <mergeCell ref="J24:J25"/>
    <mergeCell ref="K24:K25"/>
    <mergeCell ref="L24:L25"/>
    <mergeCell ref="M24:M25"/>
    <mergeCell ref="N24:N25"/>
    <mergeCell ref="T26:T27"/>
    <mergeCell ref="U26:U27"/>
    <mergeCell ref="P26:P27"/>
    <mergeCell ref="Q26:Q27"/>
    <mergeCell ref="A30:A33"/>
    <mergeCell ref="B30:B33"/>
    <mergeCell ref="E30:E33"/>
    <mergeCell ref="F30:F33"/>
    <mergeCell ref="G30:G31"/>
    <mergeCell ref="H30:H31"/>
    <mergeCell ref="I30:I31"/>
    <mergeCell ref="N26:N27"/>
    <mergeCell ref="O26:O27"/>
    <mergeCell ref="A24:A28"/>
    <mergeCell ref="B24:B28"/>
    <mergeCell ref="E24:E28"/>
    <mergeCell ref="F24:F28"/>
    <mergeCell ref="G24:G25"/>
    <mergeCell ref="H24:H25"/>
    <mergeCell ref="Q30:Q31"/>
    <mergeCell ref="R30:R31"/>
    <mergeCell ref="S30:S31"/>
    <mergeCell ref="T30:T31"/>
    <mergeCell ref="U30:U31"/>
    <mergeCell ref="J30:J31"/>
    <mergeCell ref="K30:K31"/>
    <mergeCell ref="L30:L31"/>
    <mergeCell ref="M30:M31"/>
    <mergeCell ref="N30:N31"/>
    <mergeCell ref="O30:O31"/>
    <mergeCell ref="U32:U33"/>
    <mergeCell ref="G32:G33"/>
    <mergeCell ref="H32:H33"/>
    <mergeCell ref="I32:I33"/>
    <mergeCell ref="J32:J33"/>
    <mergeCell ref="K32:K33"/>
    <mergeCell ref="L32:L33"/>
    <mergeCell ref="M32:M33"/>
    <mergeCell ref="N32:N33"/>
    <mergeCell ref="O32:O33"/>
    <mergeCell ref="A36:A40"/>
    <mergeCell ref="B36:B40"/>
    <mergeCell ref="A34:A35"/>
    <mergeCell ref="B34:B35"/>
    <mergeCell ref="P32:P33"/>
    <mergeCell ref="Q32:Q33"/>
    <mergeCell ref="R32:R33"/>
    <mergeCell ref="S32:S33"/>
    <mergeCell ref="T32:T33"/>
    <mergeCell ref="T39:T40"/>
    <mergeCell ref="C10:C35"/>
    <mergeCell ref="C36:C46"/>
    <mergeCell ref="D30:D33"/>
    <mergeCell ref="D34:D35"/>
    <mergeCell ref="D42:D46"/>
    <mergeCell ref="E34:E35"/>
    <mergeCell ref="D10:D11"/>
    <mergeCell ref="D12:D19"/>
    <mergeCell ref="D20:D23"/>
    <mergeCell ref="D24:D28"/>
    <mergeCell ref="D36:D40"/>
    <mergeCell ref="R26:R27"/>
    <mergeCell ref="S26:S27"/>
    <mergeCell ref="P30:P31"/>
    <mergeCell ref="U39:U40"/>
    <mergeCell ref="N39:N40"/>
    <mergeCell ref="O39:O40"/>
    <mergeCell ref="P39:P40"/>
    <mergeCell ref="Q39:Q40"/>
    <mergeCell ref="R39:R40"/>
    <mergeCell ref="S39:S40"/>
    <mergeCell ref="E36:E40"/>
    <mergeCell ref="F36:F40"/>
    <mergeCell ref="G39:G40"/>
    <mergeCell ref="H39:H40"/>
    <mergeCell ref="I39:I40"/>
    <mergeCell ref="J39:J40"/>
    <mergeCell ref="K39:K40"/>
    <mergeCell ref="L39:L40"/>
    <mergeCell ref="M39:M40"/>
    <mergeCell ref="I42:I43"/>
    <mergeCell ref="J42:J43"/>
    <mergeCell ref="K42:K46"/>
    <mergeCell ref="L42:L43"/>
    <mergeCell ref="A42:A46"/>
    <mergeCell ref="B42:B46"/>
    <mergeCell ref="E42:E46"/>
    <mergeCell ref="G42:G43"/>
    <mergeCell ref="H42:H43"/>
    <mergeCell ref="G44:G46"/>
    <mergeCell ref="H44:H46"/>
    <mergeCell ref="I44:I46"/>
    <mergeCell ref="J44:J46"/>
    <mergeCell ref="A47:A48"/>
    <mergeCell ref="B47:B48"/>
    <mergeCell ref="E47:E48"/>
    <mergeCell ref="G47:G48"/>
    <mergeCell ref="H47:H48"/>
    <mergeCell ref="I47:I48"/>
    <mergeCell ref="J47:J48"/>
    <mergeCell ref="Q47:Q48"/>
    <mergeCell ref="R47:R48"/>
    <mergeCell ref="C47:C48"/>
    <mergeCell ref="P51:P52"/>
    <mergeCell ref="Q51:Q52"/>
    <mergeCell ref="R51:R52"/>
    <mergeCell ref="J51:J52"/>
    <mergeCell ref="K51:K52"/>
    <mergeCell ref="L51:L52"/>
    <mergeCell ref="M51:M52"/>
    <mergeCell ref="N51:N52"/>
    <mergeCell ref="O51:O52"/>
    <mergeCell ref="J49:J50"/>
    <mergeCell ref="L49:L50"/>
    <mergeCell ref="U47:U48"/>
    <mergeCell ref="K47:K48"/>
    <mergeCell ref="L47:L48"/>
    <mergeCell ref="M47:M48"/>
    <mergeCell ref="N47:N48"/>
    <mergeCell ref="O47:O48"/>
    <mergeCell ref="P47:P48"/>
    <mergeCell ref="S47:S48"/>
    <mergeCell ref="T47:T48"/>
    <mergeCell ref="M49:M50"/>
    <mergeCell ref="N49:N50"/>
    <mergeCell ref="A49:A52"/>
    <mergeCell ref="B49:B52"/>
    <mergeCell ref="C49:C52"/>
    <mergeCell ref="E49:E52"/>
    <mergeCell ref="G49:G50"/>
    <mergeCell ref="H49:H50"/>
    <mergeCell ref="I49:I50"/>
    <mergeCell ref="A61:A63"/>
    <mergeCell ref="B61:B63"/>
    <mergeCell ref="A53:A60"/>
    <mergeCell ref="B53:B60"/>
    <mergeCell ref="C53:C66"/>
    <mergeCell ref="F53:F60"/>
    <mergeCell ref="D53:D60"/>
    <mergeCell ref="D61:D63"/>
    <mergeCell ref="D64:D65"/>
    <mergeCell ref="G58:G60"/>
    <mergeCell ref="H58:H60"/>
    <mergeCell ref="A64:A65"/>
    <mergeCell ref="B64:B65"/>
    <mergeCell ref="D66:D67"/>
    <mergeCell ref="E66:E67"/>
    <mergeCell ref="F66:F67"/>
    <mergeCell ref="I51:I52"/>
    <mergeCell ref="J73:J75"/>
    <mergeCell ref="K73:K75"/>
    <mergeCell ref="L73:L75"/>
    <mergeCell ref="M73:M75"/>
    <mergeCell ref="N73:N75"/>
    <mergeCell ref="O73:O75"/>
    <mergeCell ref="A68:A70"/>
    <mergeCell ref="B68:B70"/>
    <mergeCell ref="U68:U70"/>
    <mergeCell ref="J68:J70"/>
    <mergeCell ref="K68:K70"/>
    <mergeCell ref="L68:L70"/>
    <mergeCell ref="M68:M70"/>
    <mergeCell ref="N68:N70"/>
    <mergeCell ref="O68:O70"/>
    <mergeCell ref="E68:E71"/>
    <mergeCell ref="F68:F71"/>
    <mergeCell ref="D73:D75"/>
    <mergeCell ref="Q73:Q75"/>
    <mergeCell ref="R73:R75"/>
    <mergeCell ref="A79:A82"/>
    <mergeCell ref="B79:B82"/>
    <mergeCell ref="E79:E82"/>
    <mergeCell ref="F79:F82"/>
    <mergeCell ref="G79:G82"/>
    <mergeCell ref="H79:H82"/>
    <mergeCell ref="I79:I82"/>
    <mergeCell ref="J79:J82"/>
    <mergeCell ref="P73:P75"/>
    <mergeCell ref="A73:A75"/>
    <mergeCell ref="B73:B75"/>
    <mergeCell ref="E73:E75"/>
    <mergeCell ref="F73:F75"/>
    <mergeCell ref="G73:G75"/>
    <mergeCell ref="H73:H75"/>
    <mergeCell ref="I73:I75"/>
    <mergeCell ref="K79:K82"/>
    <mergeCell ref="C68:C133"/>
    <mergeCell ref="F83:F85"/>
    <mergeCell ref="D86:D94"/>
    <mergeCell ref="D95:D98"/>
    <mergeCell ref="D99:D108"/>
    <mergeCell ref="D109:D111"/>
    <mergeCell ref="D112:D123"/>
    <mergeCell ref="L79:L82"/>
    <mergeCell ref="M79:M82"/>
    <mergeCell ref="N79:N82"/>
    <mergeCell ref="O79:O82"/>
    <mergeCell ref="P79:P82"/>
    <mergeCell ref="K86:K88"/>
    <mergeCell ref="L86:L88"/>
    <mergeCell ref="M86:M88"/>
    <mergeCell ref="N86:N88"/>
    <mergeCell ref="O86:O88"/>
    <mergeCell ref="P86:P88"/>
    <mergeCell ref="A83:A85"/>
    <mergeCell ref="B83:B85"/>
    <mergeCell ref="A86:A94"/>
    <mergeCell ref="B86:B94"/>
    <mergeCell ref="K93:K94"/>
    <mergeCell ref="K89:K91"/>
    <mergeCell ref="G86:G88"/>
    <mergeCell ref="G89:G91"/>
    <mergeCell ref="G93:G94"/>
    <mergeCell ref="H86:H88"/>
    <mergeCell ref="I86:I88"/>
    <mergeCell ref="I89:I91"/>
    <mergeCell ref="H89:H91"/>
    <mergeCell ref="H93:H94"/>
    <mergeCell ref="I93:I94"/>
    <mergeCell ref="J86:J88"/>
    <mergeCell ref="J89:J91"/>
    <mergeCell ref="J93:J94"/>
    <mergeCell ref="D83:D85"/>
    <mergeCell ref="E83:E85"/>
    <mergeCell ref="N89:N91"/>
    <mergeCell ref="O89:O91"/>
    <mergeCell ref="P89:P91"/>
    <mergeCell ref="Q86:Q88"/>
    <mergeCell ref="R86:R88"/>
    <mergeCell ref="S86:S88"/>
    <mergeCell ref="T86:T88"/>
    <mergeCell ref="U86:U88"/>
    <mergeCell ref="Q89:Q91"/>
    <mergeCell ref="R89:R91"/>
    <mergeCell ref="S89:S91"/>
    <mergeCell ref="T89:T91"/>
    <mergeCell ref="U89:U91"/>
    <mergeCell ref="U104:U107"/>
    <mergeCell ref="T93:T94"/>
    <mergeCell ref="U93:U94"/>
    <mergeCell ref="A95:A98"/>
    <mergeCell ref="B95:B98"/>
    <mergeCell ref="E95:E98"/>
    <mergeCell ref="F95:F98"/>
    <mergeCell ref="K95:K96"/>
    <mergeCell ref="K97:K98"/>
    <mergeCell ref="G95:G97"/>
    <mergeCell ref="H95:H97"/>
    <mergeCell ref="I95:I97"/>
    <mergeCell ref="J95:J97"/>
    <mergeCell ref="E86:E94"/>
    <mergeCell ref="L93:L94"/>
    <mergeCell ref="M93:M94"/>
    <mergeCell ref="N93:N94"/>
    <mergeCell ref="O93:O94"/>
    <mergeCell ref="P93:P94"/>
    <mergeCell ref="Q93:Q94"/>
    <mergeCell ref="R93:R94"/>
    <mergeCell ref="S93:S94"/>
    <mergeCell ref="L89:L91"/>
    <mergeCell ref="M89:M91"/>
    <mergeCell ref="U99:U103"/>
    <mergeCell ref="R99:R103"/>
    <mergeCell ref="S99:S103"/>
    <mergeCell ref="T99:T103"/>
    <mergeCell ref="L99:L103"/>
    <mergeCell ref="M99:M103"/>
    <mergeCell ref="N99:N103"/>
    <mergeCell ref="O99:O103"/>
    <mergeCell ref="P99:P103"/>
    <mergeCell ref="Q99:Q103"/>
    <mergeCell ref="L95:L97"/>
    <mergeCell ref="U95:U97"/>
    <mergeCell ref="T95:T97"/>
    <mergeCell ref="S95:S97"/>
    <mergeCell ref="R95:R97"/>
    <mergeCell ref="Q95:Q97"/>
    <mergeCell ref="P95:P97"/>
    <mergeCell ref="O95:O97"/>
    <mergeCell ref="N95:N97"/>
    <mergeCell ref="M95:M97"/>
    <mergeCell ref="A109:A111"/>
    <mergeCell ref="B109:B111"/>
    <mergeCell ref="E109:E111"/>
    <mergeCell ref="K109:K110"/>
    <mergeCell ref="F109:F111"/>
    <mergeCell ref="L104:L107"/>
    <mergeCell ref="M104:M107"/>
    <mergeCell ref="N104:N107"/>
    <mergeCell ref="O104:O107"/>
    <mergeCell ref="J104:J107"/>
    <mergeCell ref="T104:T107"/>
    <mergeCell ref="A99:A108"/>
    <mergeCell ref="B99:B108"/>
    <mergeCell ref="E99:E108"/>
    <mergeCell ref="K99:K103"/>
    <mergeCell ref="F99:F108"/>
    <mergeCell ref="K104:K108"/>
    <mergeCell ref="H99:H103"/>
    <mergeCell ref="I99:I103"/>
    <mergeCell ref="G104:G107"/>
    <mergeCell ref="H104:H107"/>
    <mergeCell ref="I104:I107"/>
    <mergeCell ref="J99:J103"/>
    <mergeCell ref="G99:G103"/>
    <mergeCell ref="J120:J121"/>
    <mergeCell ref="J122:J123"/>
    <mergeCell ref="F112:F123"/>
    <mergeCell ref="K120:K121"/>
    <mergeCell ref="I116:I117"/>
    <mergeCell ref="P104:P107"/>
    <mergeCell ref="Q104:Q107"/>
    <mergeCell ref="R104:R107"/>
    <mergeCell ref="S104:S107"/>
    <mergeCell ref="Q112:Q113"/>
    <mergeCell ref="R112:R113"/>
    <mergeCell ref="S112:S113"/>
    <mergeCell ref="N122:N123"/>
    <mergeCell ref="O122:O123"/>
    <mergeCell ref="T112:T113"/>
    <mergeCell ref="T118:T119"/>
    <mergeCell ref="R114:R115"/>
    <mergeCell ref="S114:S115"/>
    <mergeCell ref="T114:T115"/>
    <mergeCell ref="A112:A123"/>
    <mergeCell ref="B112:B123"/>
    <mergeCell ref="E112:E123"/>
    <mergeCell ref="K112:K113"/>
    <mergeCell ref="L112:L113"/>
    <mergeCell ref="M112:M113"/>
    <mergeCell ref="G118:G119"/>
    <mergeCell ref="G120:G121"/>
    <mergeCell ref="G122:G123"/>
    <mergeCell ref="H118:H119"/>
    <mergeCell ref="H120:H121"/>
    <mergeCell ref="H122:H123"/>
    <mergeCell ref="I118:I119"/>
    <mergeCell ref="I120:I121"/>
    <mergeCell ref="I122:I123"/>
    <mergeCell ref="J118:J119"/>
    <mergeCell ref="K122:K123"/>
    <mergeCell ref="L122:L123"/>
    <mergeCell ref="M122:M123"/>
    <mergeCell ref="U118:U119"/>
    <mergeCell ref="K116:K117"/>
    <mergeCell ref="L116:L117"/>
    <mergeCell ref="M116:M117"/>
    <mergeCell ref="N116:N117"/>
    <mergeCell ref="O116:O117"/>
    <mergeCell ref="L118:L119"/>
    <mergeCell ref="M118:M119"/>
    <mergeCell ref="U116:U117"/>
    <mergeCell ref="P118:P119"/>
    <mergeCell ref="Q118:Q119"/>
    <mergeCell ref="R118:R119"/>
    <mergeCell ref="S118:S119"/>
    <mergeCell ref="N118:N119"/>
    <mergeCell ref="O118:O119"/>
    <mergeCell ref="K118:K119"/>
    <mergeCell ref="A129:A133"/>
    <mergeCell ref="B129:B133"/>
    <mergeCell ref="E129:E133"/>
    <mergeCell ref="K129:K130"/>
    <mergeCell ref="L129:L130"/>
    <mergeCell ref="M129:M130"/>
    <mergeCell ref="N129:N130"/>
    <mergeCell ref="O125:O126"/>
    <mergeCell ref="A124:A126"/>
    <mergeCell ref="B124:B126"/>
    <mergeCell ref="E124:E126"/>
    <mergeCell ref="K125:K126"/>
    <mergeCell ref="L125:L126"/>
    <mergeCell ref="M125:M126"/>
    <mergeCell ref="N125:N126"/>
    <mergeCell ref="F124:F126"/>
    <mergeCell ref="F129:F133"/>
    <mergeCell ref="D124:D126"/>
    <mergeCell ref="D129:D133"/>
    <mergeCell ref="D127:D128"/>
    <mergeCell ref="E127:E128"/>
    <mergeCell ref="F127:F128"/>
    <mergeCell ref="V6:V9"/>
    <mergeCell ref="F86:F94"/>
    <mergeCell ref="U129:U130"/>
    <mergeCell ref="K131:K132"/>
    <mergeCell ref="L131:L132"/>
    <mergeCell ref="M131:M132"/>
    <mergeCell ref="N131:N132"/>
    <mergeCell ref="O131:O132"/>
    <mergeCell ref="P131:P132"/>
    <mergeCell ref="Q131:Q132"/>
    <mergeCell ref="O129:O130"/>
    <mergeCell ref="P129:P130"/>
    <mergeCell ref="Q129:Q130"/>
    <mergeCell ref="R129:R130"/>
    <mergeCell ref="S129:S130"/>
    <mergeCell ref="T129:T130"/>
    <mergeCell ref="U125:U126"/>
    <mergeCell ref="P125:P126"/>
    <mergeCell ref="Q125:Q126"/>
    <mergeCell ref="R125:R126"/>
    <mergeCell ref="P120:P121"/>
    <mergeCell ref="Q120:Q121"/>
    <mergeCell ref="R120:R121"/>
    <mergeCell ref="S120:S121"/>
    <mergeCell ref="R131:R132"/>
    <mergeCell ref="S131:S132"/>
    <mergeCell ref="T131:T132"/>
    <mergeCell ref="U131:U132"/>
    <mergeCell ref="S125:S126"/>
    <mergeCell ref="T125:T126"/>
    <mergeCell ref="P122:P123"/>
    <mergeCell ref="Q122:Q123"/>
    <mergeCell ref="R122:R123"/>
    <mergeCell ref="S122:S123"/>
    <mergeCell ref="T122:T123"/>
    <mergeCell ref="U122:U123"/>
    <mergeCell ref="U114:U115"/>
    <mergeCell ref="T116:T117"/>
    <mergeCell ref="H112:H113"/>
    <mergeCell ref="H114:H115"/>
    <mergeCell ref="H116:H117"/>
    <mergeCell ref="J112:J113"/>
    <mergeCell ref="J114:J115"/>
    <mergeCell ref="J116:J117"/>
    <mergeCell ref="P116:P117"/>
    <mergeCell ref="Q116:Q117"/>
    <mergeCell ref="R116:R117"/>
    <mergeCell ref="S116:S117"/>
    <mergeCell ref="U112:U113"/>
    <mergeCell ref="K114:K115"/>
    <mergeCell ref="L114:L115"/>
    <mergeCell ref="M114:M115"/>
    <mergeCell ref="N114:N115"/>
    <mergeCell ref="O114:O115"/>
    <mergeCell ref="N112:N113"/>
    <mergeCell ref="I114:I115"/>
    <mergeCell ref="P114:P115"/>
    <mergeCell ref="Q114:Q115"/>
    <mergeCell ref="O112:O113"/>
    <mergeCell ref="P112:P113"/>
    <mergeCell ref="A4:U5"/>
    <mergeCell ref="V120:V121"/>
    <mergeCell ref="G125:G126"/>
    <mergeCell ref="H125:H126"/>
    <mergeCell ref="I125:I126"/>
    <mergeCell ref="J125:J126"/>
    <mergeCell ref="G129:G130"/>
    <mergeCell ref="G131:G132"/>
    <mergeCell ref="H129:H130"/>
    <mergeCell ref="H131:H132"/>
    <mergeCell ref="I129:I130"/>
    <mergeCell ref="I131:I132"/>
    <mergeCell ref="J129:J130"/>
    <mergeCell ref="J131:J132"/>
    <mergeCell ref="U120:U121"/>
    <mergeCell ref="L120:L121"/>
    <mergeCell ref="M120:M121"/>
    <mergeCell ref="N120:N121"/>
    <mergeCell ref="O120:O121"/>
    <mergeCell ref="T120:T121"/>
    <mergeCell ref="G112:G113"/>
    <mergeCell ref="G114:G115"/>
    <mergeCell ref="G116:G117"/>
    <mergeCell ref="I112:I113"/>
    <mergeCell ref="U44:U46"/>
    <mergeCell ref="V42:V43"/>
    <mergeCell ref="V44:V46"/>
    <mergeCell ref="L44:L46"/>
    <mergeCell ref="M42:M43"/>
    <mergeCell ref="M44:M46"/>
    <mergeCell ref="N42:N43"/>
    <mergeCell ref="N44:N46"/>
    <mergeCell ref="O42:O43"/>
    <mergeCell ref="O44:O46"/>
    <mergeCell ref="P42:P43"/>
    <mergeCell ref="P44:P46"/>
    <mergeCell ref="Q42:Q43"/>
    <mergeCell ref="Q44:Q46"/>
    <mergeCell ref="R42:R43"/>
    <mergeCell ref="R44:R46"/>
    <mergeCell ref="S42:S43"/>
    <mergeCell ref="S44:S46"/>
    <mergeCell ref="E64:E65"/>
    <mergeCell ref="F64:F65"/>
    <mergeCell ref="N53:N56"/>
    <mergeCell ref="O53:O56"/>
    <mergeCell ref="O58:O60"/>
    <mergeCell ref="P53:P56"/>
    <mergeCell ref="P58:P60"/>
    <mergeCell ref="Q53:Q56"/>
    <mergeCell ref="Q58:Q60"/>
    <mergeCell ref="K53:K60"/>
    <mergeCell ref="E53:E60"/>
    <mergeCell ref="G53:G56"/>
    <mergeCell ref="E61:E63"/>
    <mergeCell ref="F61:F63"/>
    <mergeCell ref="G61:G62"/>
    <mergeCell ref="H61:H62"/>
    <mergeCell ref="M58:M60"/>
    <mergeCell ref="N58:N60"/>
    <mergeCell ref="S79:S82"/>
    <mergeCell ref="T79:T82"/>
    <mergeCell ref="S68:S70"/>
    <mergeCell ref="T68:T70"/>
    <mergeCell ref="S73:S75"/>
    <mergeCell ref="T73:T75"/>
    <mergeCell ref="U53:U56"/>
    <mergeCell ref="U58:U60"/>
    <mergeCell ref="V58:V60"/>
    <mergeCell ref="V53:V56"/>
    <mergeCell ref="U61:U62"/>
    <mergeCell ref="T61:T62"/>
    <mergeCell ref="U79:U82"/>
    <mergeCell ref="U73:U75"/>
    <mergeCell ref="J61:J62"/>
    <mergeCell ref="L53:L56"/>
    <mergeCell ref="M53:M56"/>
    <mergeCell ref="AT30:AT31"/>
    <mergeCell ref="AT42:AT43"/>
    <mergeCell ref="AT44:AT46"/>
    <mergeCell ref="K61:K62"/>
    <mergeCell ref="L61:L62"/>
    <mergeCell ref="M61:M62"/>
    <mergeCell ref="N61:N62"/>
    <mergeCell ref="O61:O62"/>
    <mergeCell ref="P61:P62"/>
    <mergeCell ref="Q61:Q62"/>
    <mergeCell ref="R61:R62"/>
    <mergeCell ref="S61:S62"/>
    <mergeCell ref="S53:S56"/>
    <mergeCell ref="S58:S60"/>
    <mergeCell ref="T58:T60"/>
    <mergeCell ref="T53:T56"/>
    <mergeCell ref="R58:R60"/>
    <mergeCell ref="R53:R56"/>
    <mergeCell ref="T42:T43"/>
    <mergeCell ref="T44:T46"/>
    <mergeCell ref="U42:U43"/>
  </mergeCells>
  <dataValidations count="4">
    <dataValidation allowBlank="1" showInputMessage="1" showErrorMessage="1" prompt="Registre el indicador programático que medira la gestión y resultados de su programa. Tome como insumo los formulados en 2020 o formule se es pertinente.Se deben honrar los indicadores PND. Revise hoja de Indicadores Estratégico-Programático. " sqref="C8:C9 E8:E9 D8" xr:uid="{00000000-0002-0000-0500-000000000000}"/>
    <dataValidation allowBlank="1" showInputMessage="1" showErrorMessage="1" prompt="Registre la descripción de su programa estratégico" sqref="B8:B9" xr:uid="{00000000-0002-0000-0500-000001000000}"/>
    <dataValidation allowBlank="1" showInputMessage="1" showErrorMessage="1" prompt="Registre aquí el programa estratégico que desde su área aportara a uno o varios pilares de la Mega" sqref="A8:A9" xr:uid="{00000000-0002-0000-0500-000002000000}"/>
    <dataValidation allowBlank="1" showInputMessage="1" showErrorMessage="1" prompt="Seleccione los indicadores estratégicos que orientarán la formulación de sus programas estratégicos." sqref="K8:O8 F8:J9 T8:U8" xr:uid="{00000000-0002-0000-0500-000003000000}"/>
  </dataValidations>
  <printOptions horizontalCentered="1" verticalCentered="1"/>
  <pageMargins left="0.25" right="0.25" top="0.75" bottom="0.75" header="0.3" footer="0.3"/>
  <pageSetup scale="1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Portada</vt:lpstr>
      <vt:lpstr>PAI Integrados MIPG</vt:lpstr>
      <vt:lpstr>Plan Acción 2022 </vt:lpstr>
      <vt:lpstr>Control de cambios</vt:lpstr>
      <vt:lpstr>Seguimiento PAI 2do Trimestre</vt:lpstr>
      <vt:lpstr>Seguimiento OCI</vt:lpstr>
      <vt:lpstr>'Control de cambios'!Área_de_impresión</vt:lpstr>
      <vt:lpstr>'PAI Integrados MIPG'!Área_de_impresión</vt:lpstr>
      <vt:lpstr>'Plan Acción 2022 '!Área_de_impresión</vt:lpstr>
      <vt:lpstr>Portada!Área_de_impresión</vt:lpstr>
      <vt:lpstr>'Seguimiento OCI'!Área_de_impresión</vt:lpstr>
      <vt:lpstr>'Seguimiento PAI 2do Trimestre'!Área_de_impresión</vt:lpstr>
      <vt:lpstr>'Control de cambios'!Títulos_a_imprimir</vt:lpstr>
      <vt:lpstr>'PAI Integrados MIPG'!Títulos_a_imprimir</vt:lpstr>
      <vt:lpstr>'Plan Acción 2022 '!Títulos_a_imprimir</vt:lpstr>
      <vt:lpstr>'Seguimiento OCI'!Títulos_a_imprimir</vt:lpstr>
      <vt:lpstr>'Seguimiento PAI 2do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Rodríguez González</dc:creator>
  <cp:lastModifiedBy>Paola Andrea Rodríguez González</cp:lastModifiedBy>
  <dcterms:created xsi:type="dcterms:W3CDTF">2022-03-15T15:37:12Z</dcterms:created>
  <dcterms:modified xsi:type="dcterms:W3CDTF">2022-10-05T16:33:27Z</dcterms:modified>
</cp:coreProperties>
</file>