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OFICINA DE CONTROL INTERNO\OFICINA DE CONTROL INTERNO 2022\Riesgos 2022\DE CORRUPCIÓN\Seg. a 31-08-2022\"/>
    </mc:Choice>
  </mc:AlternateContent>
  <xr:revisionPtr revIDLastSave="0" documentId="13_ncr:1_{8A6E0A62-DDC2-4545-B645-CD82EBC8543B}" xr6:coauthVersionLast="47" xr6:coauthVersionMax="47" xr10:uidLastSave="{00000000-0000-0000-0000-000000000000}"/>
  <bookViews>
    <workbookView xWindow="-120" yWindow="-120" windowWidth="29040" windowHeight="15840" xr2:uid="{00000000-000D-0000-FFFF-FFFF00000000}"/>
  </bookViews>
  <sheets>
    <sheet name="M.R.Corrupción II cuatrimestre" sheetId="2" r:id="rId1"/>
    <sheet name="M.R. Corrupcion I Cuatrimestre"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ghdqelpempmQ63oSYiuHMHP1/55Q=="/>
    </ext>
  </extLst>
</workbook>
</file>

<file path=xl/calcChain.xml><?xml version="1.0" encoding="utf-8"?>
<calcChain xmlns="http://schemas.openxmlformats.org/spreadsheetml/2006/main">
  <c r="AP85" i="2" l="1"/>
  <c r="AN85" i="2"/>
  <c r="AL85" i="2"/>
  <c r="AP84" i="2"/>
  <c r="AN84" i="2"/>
  <c r="AL84" i="2"/>
  <c r="AP83" i="2"/>
  <c r="AN83" i="2"/>
  <c r="AL83" i="2"/>
  <c r="AP82" i="2"/>
  <c r="AN82" i="2"/>
  <c r="AL82" i="2"/>
  <c r="AP81" i="2"/>
  <c r="AN81" i="2"/>
  <c r="AL81" i="2"/>
  <c r="AF81" i="2"/>
  <c r="AG81" i="2" s="1"/>
  <c r="AH81" i="2" s="1"/>
  <c r="K81" i="2"/>
  <c r="AP80" i="2"/>
  <c r="AN80" i="2"/>
  <c r="AL80" i="2"/>
  <c r="AP79" i="2"/>
  <c r="AN79" i="2"/>
  <c r="AL79" i="2"/>
  <c r="AF79" i="2"/>
  <c r="AG79" i="2" s="1"/>
  <c r="AH79" i="2" s="1"/>
  <c r="K79" i="2"/>
  <c r="AP78" i="2"/>
  <c r="AN78" i="2"/>
  <c r="AL78" i="2"/>
  <c r="AP77" i="2"/>
  <c r="AN77" i="2"/>
  <c r="AL77" i="2"/>
  <c r="AP76" i="2"/>
  <c r="AN76" i="2"/>
  <c r="AL76" i="2"/>
  <c r="AP75" i="2"/>
  <c r="AN75" i="2"/>
  <c r="AL75" i="2"/>
  <c r="AF75" i="2"/>
  <c r="AG75" i="2" s="1"/>
  <c r="AH75" i="2" s="1"/>
  <c r="K75" i="2"/>
  <c r="AP74" i="2"/>
  <c r="AQ74" i="2" s="1"/>
  <c r="AN74" i="2"/>
  <c r="AL74" i="2"/>
  <c r="AP73" i="2"/>
  <c r="AN73" i="2"/>
  <c r="AL73" i="2"/>
  <c r="AP72" i="2"/>
  <c r="AN72" i="2"/>
  <c r="AL72" i="2"/>
  <c r="AP71" i="2"/>
  <c r="AN71" i="2"/>
  <c r="AL71" i="2"/>
  <c r="AP70" i="2"/>
  <c r="AQ70" i="2" s="1"/>
  <c r="AN70" i="2"/>
  <c r="AL70" i="2"/>
  <c r="AF70" i="2"/>
  <c r="AG70" i="2" s="1"/>
  <c r="AH70" i="2" s="1"/>
  <c r="K70" i="2"/>
  <c r="AP69" i="2"/>
  <c r="AN69" i="2"/>
  <c r="AL69" i="2"/>
  <c r="AP68" i="2"/>
  <c r="AN68" i="2"/>
  <c r="AL68" i="2"/>
  <c r="AP67" i="2"/>
  <c r="AN67" i="2"/>
  <c r="AL67" i="2"/>
  <c r="AF67" i="2"/>
  <c r="AG67" i="2" s="1"/>
  <c r="AH67" i="2" s="1"/>
  <c r="K67" i="2"/>
  <c r="AV66" i="2"/>
  <c r="AP66" i="2"/>
  <c r="AN66" i="2"/>
  <c r="AQ66" i="2" s="1"/>
  <c r="AL66" i="2"/>
  <c r="AV65" i="2"/>
  <c r="AP65" i="2"/>
  <c r="AN65" i="2"/>
  <c r="AL65" i="2"/>
  <c r="AP64" i="2"/>
  <c r="AN64" i="2"/>
  <c r="AL64" i="2"/>
  <c r="AF64" i="2"/>
  <c r="AG64" i="2" s="1"/>
  <c r="AH64" i="2" s="1"/>
  <c r="K64" i="2"/>
  <c r="AI64" i="2" s="1"/>
  <c r="AP63" i="2"/>
  <c r="AN63" i="2"/>
  <c r="AL63" i="2"/>
  <c r="AP62" i="2"/>
  <c r="AN62" i="2"/>
  <c r="AL62" i="2"/>
  <c r="AP61" i="2"/>
  <c r="AN61" i="2"/>
  <c r="AQ61" i="2" s="1"/>
  <c r="AL61" i="2"/>
  <c r="AP60" i="2"/>
  <c r="AN60" i="2"/>
  <c r="AL60" i="2"/>
  <c r="AP59" i="2"/>
  <c r="AN59" i="2"/>
  <c r="AL59" i="2"/>
  <c r="AP58" i="2"/>
  <c r="AN58" i="2"/>
  <c r="AL58" i="2"/>
  <c r="AF58" i="2"/>
  <c r="AG58" i="2" s="1"/>
  <c r="AH58" i="2" s="1"/>
  <c r="AW58" i="2" s="1"/>
  <c r="AX58" i="2" s="1"/>
  <c r="K58" i="2"/>
  <c r="AP57" i="2"/>
  <c r="AN57" i="2"/>
  <c r="AL57" i="2"/>
  <c r="AP56" i="2"/>
  <c r="AN56" i="2"/>
  <c r="AL56" i="2"/>
  <c r="AP55" i="2"/>
  <c r="AN55" i="2"/>
  <c r="AL55" i="2"/>
  <c r="AP54" i="2"/>
  <c r="AN54" i="2"/>
  <c r="AL54" i="2"/>
  <c r="AF54" i="2"/>
  <c r="AG54" i="2" s="1"/>
  <c r="AH54" i="2" s="1"/>
  <c r="K54" i="2"/>
  <c r="AP53" i="2"/>
  <c r="AN53" i="2"/>
  <c r="AL53" i="2"/>
  <c r="AP52" i="2"/>
  <c r="AN52" i="2"/>
  <c r="AL52" i="2"/>
  <c r="AP51" i="2"/>
  <c r="AN51" i="2"/>
  <c r="AQ51" i="2" s="1"/>
  <c r="AL51" i="2"/>
  <c r="AP50" i="2"/>
  <c r="AN50" i="2"/>
  <c r="AL50" i="2"/>
  <c r="AP49" i="2"/>
  <c r="AN49" i="2"/>
  <c r="AL49" i="2"/>
  <c r="AP48" i="2"/>
  <c r="AN48" i="2"/>
  <c r="AL48" i="2"/>
  <c r="AP47" i="2"/>
  <c r="AN47" i="2"/>
  <c r="AQ47" i="2" s="1"/>
  <c r="AL47" i="2"/>
  <c r="AF47" i="2"/>
  <c r="AG47" i="2" s="1"/>
  <c r="AH47" i="2" s="1"/>
  <c r="K47" i="2"/>
  <c r="AP46" i="2"/>
  <c r="AN46" i="2"/>
  <c r="AL46" i="2"/>
  <c r="AP45" i="2"/>
  <c r="AQ45" i="2" s="1"/>
  <c r="AN45" i="2"/>
  <c r="AL45" i="2"/>
  <c r="AP44" i="2"/>
  <c r="AQ44" i="2" s="1"/>
  <c r="AN44" i="2"/>
  <c r="AL44" i="2"/>
  <c r="AP43" i="2"/>
  <c r="AN43" i="2"/>
  <c r="AL43" i="2"/>
  <c r="AF43" i="2"/>
  <c r="AG43" i="2" s="1"/>
  <c r="AH43" i="2" s="1"/>
  <c r="K43" i="2"/>
  <c r="L43" i="2" s="1"/>
  <c r="AP42" i="2"/>
  <c r="AN42" i="2"/>
  <c r="AQ42" i="2" s="1"/>
  <c r="AL42" i="2"/>
  <c r="AP41" i="2"/>
  <c r="AN41" i="2"/>
  <c r="AQ41" i="2" s="1"/>
  <c r="AL41" i="2"/>
  <c r="AP40" i="2"/>
  <c r="AN40" i="2"/>
  <c r="AQ40" i="2" s="1"/>
  <c r="AL40" i="2"/>
  <c r="AP39" i="2"/>
  <c r="AN39" i="2"/>
  <c r="AL39" i="2"/>
  <c r="AF39" i="2"/>
  <c r="AG39" i="2" s="1"/>
  <c r="K39" i="2"/>
  <c r="L39" i="2" s="1"/>
  <c r="AP38" i="2"/>
  <c r="AN38" i="2"/>
  <c r="AL38" i="2"/>
  <c r="AP37" i="2"/>
  <c r="AN37" i="2"/>
  <c r="AL37" i="2"/>
  <c r="AP36" i="2"/>
  <c r="AN36" i="2"/>
  <c r="AL36" i="2"/>
  <c r="AF36" i="2"/>
  <c r="AG36" i="2" s="1"/>
  <c r="AH36" i="2" s="1"/>
  <c r="AW36" i="2" s="1"/>
  <c r="AX36" i="2" s="1"/>
  <c r="K36" i="2"/>
  <c r="AP35" i="2"/>
  <c r="AN35" i="2"/>
  <c r="AL35" i="2"/>
  <c r="AQ34" i="2"/>
  <c r="AP34" i="2"/>
  <c r="AN34" i="2"/>
  <c r="AL34" i="2"/>
  <c r="AP33" i="2"/>
  <c r="AQ33" i="2" s="1"/>
  <c r="AN33" i="2"/>
  <c r="AL33" i="2"/>
  <c r="AP32" i="2"/>
  <c r="AN32" i="2"/>
  <c r="AL32" i="2"/>
  <c r="AP31" i="2"/>
  <c r="AN31" i="2"/>
  <c r="AQ31" i="2" s="1"/>
  <c r="AL31" i="2"/>
  <c r="AP30" i="2"/>
  <c r="AN30" i="2"/>
  <c r="AQ30" i="2" s="1"/>
  <c r="AL30" i="2"/>
  <c r="AF30" i="2"/>
  <c r="AG30" i="2" s="1"/>
  <c r="AH30" i="2" s="1"/>
  <c r="K30" i="2"/>
  <c r="AP29" i="2"/>
  <c r="AQ29" i="2" s="1"/>
  <c r="AN29" i="2"/>
  <c r="AL29" i="2"/>
  <c r="AW28" i="2"/>
  <c r="AX28" i="2" s="1"/>
  <c r="AP28" i="2"/>
  <c r="AN28" i="2"/>
  <c r="AL28" i="2"/>
  <c r="AP27" i="2"/>
  <c r="AN27" i="2"/>
  <c r="AL27" i="2"/>
  <c r="AP26" i="2"/>
  <c r="AN26" i="2"/>
  <c r="AQ26" i="2" s="1"/>
  <c r="AL26" i="2"/>
  <c r="AP25" i="2"/>
  <c r="AQ25" i="2" s="1"/>
  <c r="AN25" i="2"/>
  <c r="AL25" i="2"/>
  <c r="AF25" i="2"/>
  <c r="AG25" i="2" s="1"/>
  <c r="AH25" i="2" s="1"/>
  <c r="AW25" i="2" s="1"/>
  <c r="AX25" i="2" s="1"/>
  <c r="K25" i="2"/>
  <c r="L25" i="2" s="1"/>
  <c r="AP24" i="2"/>
  <c r="AN24" i="2"/>
  <c r="AQ24" i="2" s="1"/>
  <c r="AL24" i="2"/>
  <c r="AP23" i="2"/>
  <c r="AN23" i="2"/>
  <c r="AL23" i="2"/>
  <c r="AQ22" i="2"/>
  <c r="AP22" i="2"/>
  <c r="AN22" i="2"/>
  <c r="AL22" i="2"/>
  <c r="AP21" i="2"/>
  <c r="AN21" i="2"/>
  <c r="AQ21" i="2" s="1"/>
  <c r="AL21" i="2"/>
  <c r="AP20" i="2"/>
  <c r="AN20" i="2"/>
  <c r="AQ20" i="2" s="1"/>
  <c r="AL20" i="2"/>
  <c r="AF20" i="2"/>
  <c r="AG20" i="2" s="1"/>
  <c r="K20" i="2"/>
  <c r="L20" i="2" s="1"/>
  <c r="AP17" i="2"/>
  <c r="AN17" i="2"/>
  <c r="AQ17" i="2" s="1"/>
  <c r="AL17" i="2"/>
  <c r="AP16" i="2"/>
  <c r="AQ16" i="2" s="1"/>
  <c r="AN16" i="2"/>
  <c r="AL16" i="2"/>
  <c r="AP15" i="2"/>
  <c r="AN15" i="2"/>
  <c r="AL15" i="2"/>
  <c r="AP14" i="2"/>
  <c r="AN14" i="2"/>
  <c r="AQ14" i="2" s="1"/>
  <c r="AL14" i="2"/>
  <c r="AF14" i="2"/>
  <c r="AG14" i="2" s="1"/>
  <c r="AH14" i="2" s="1"/>
  <c r="K14" i="2"/>
  <c r="AN13" i="2"/>
  <c r="AQ13" i="2" s="1"/>
  <c r="AL13" i="2"/>
  <c r="AN12" i="2"/>
  <c r="AQ12" i="2" s="1"/>
  <c r="AL12" i="2"/>
  <c r="AN11" i="2"/>
  <c r="AQ11" i="2" s="1"/>
  <c r="AL11" i="2"/>
  <c r="AP10" i="2"/>
  <c r="AN10" i="2"/>
  <c r="AL10" i="2"/>
  <c r="AP9" i="2"/>
  <c r="AN9" i="2"/>
  <c r="AL9" i="2"/>
  <c r="AP8" i="2"/>
  <c r="AN8" i="2"/>
  <c r="AL8" i="2"/>
  <c r="AP7" i="2"/>
  <c r="AN7" i="2"/>
  <c r="AQ7" i="2" s="1"/>
  <c r="AL7" i="2"/>
  <c r="AF7" i="2"/>
  <c r="AG7" i="2" s="1"/>
  <c r="AI7" i="2" s="1"/>
  <c r="L7" i="2"/>
  <c r="K7" i="2"/>
  <c r="AQ28" i="2" l="1"/>
  <c r="AQ46" i="2"/>
  <c r="AW14" i="2"/>
  <c r="AW15" i="2" s="1"/>
  <c r="AQ55" i="2"/>
  <c r="AQ80" i="2"/>
  <c r="AI30" i="2"/>
  <c r="AQ9" i="2"/>
  <c r="AQ23" i="2"/>
  <c r="L30" i="2"/>
  <c r="AQ36" i="2"/>
  <c r="AW43" i="2"/>
  <c r="AQ56" i="2"/>
  <c r="AQ65" i="2"/>
  <c r="AQ71" i="2"/>
  <c r="AW26" i="2"/>
  <c r="AX26" i="2" s="1"/>
  <c r="AI36" i="2"/>
  <c r="AH7" i="2"/>
  <c r="AW7" i="2" s="1"/>
  <c r="AX7" i="2" s="1"/>
  <c r="AQ43" i="2"/>
  <c r="AQ15" i="2"/>
  <c r="AI25" i="2"/>
  <c r="L36" i="2"/>
  <c r="AQ54" i="2"/>
  <c r="AQ64" i="2"/>
  <c r="AQ72" i="2"/>
  <c r="AQ63" i="2"/>
  <c r="AQ81" i="2"/>
  <c r="AW29" i="2"/>
  <c r="AX29" i="2" s="1"/>
  <c r="AQ27" i="2"/>
  <c r="AW30" i="2"/>
  <c r="AX30" i="2" s="1"/>
  <c r="AQ32" i="2"/>
  <c r="AQ37" i="2"/>
  <c r="AQ79" i="2"/>
  <c r="AQ73" i="2"/>
  <c r="AQ39" i="2"/>
  <c r="AQ57" i="2"/>
  <c r="L64" i="2"/>
  <c r="AQ82" i="2"/>
  <c r="AQ35" i="2"/>
  <c r="AQ38" i="2"/>
  <c r="AW47" i="2"/>
  <c r="AX47" i="2" s="1"/>
  <c r="AW54" i="2"/>
  <c r="AX54" i="2" s="1"/>
  <c r="AQ59" i="2"/>
  <c r="AW64" i="2"/>
  <c r="AX64" i="2" s="1"/>
  <c r="AQ76" i="2"/>
  <c r="AQ85" i="2"/>
  <c r="AW44" i="2"/>
  <c r="AX44" i="2" s="1"/>
  <c r="AX43" i="2"/>
  <c r="AX14" i="2"/>
  <c r="AW27" i="2"/>
  <c r="AX27" i="2" s="1"/>
  <c r="AI14" i="2"/>
  <c r="L14" i="2"/>
  <c r="AU30" i="2"/>
  <c r="AV30" i="2" s="1"/>
  <c r="AW37" i="2"/>
  <c r="AH39" i="2"/>
  <c r="AW39" i="2" s="1"/>
  <c r="AX39" i="2" s="1"/>
  <c r="AI39" i="2"/>
  <c r="L54" i="2"/>
  <c r="AU54" i="2" s="1"/>
  <c r="AI54" i="2"/>
  <c r="AW8" i="2"/>
  <c r="AX8" i="2" s="1"/>
  <c r="AH20" i="2"/>
  <c r="AW20" i="2" s="1"/>
  <c r="AI20" i="2"/>
  <c r="AU20" i="2"/>
  <c r="AV20" i="2" s="1"/>
  <c r="AU7" i="2"/>
  <c r="AV7" i="2" s="1"/>
  <c r="AQ8" i="2"/>
  <c r="AU21" i="2" s="1"/>
  <c r="AQ10" i="2"/>
  <c r="AI43" i="2"/>
  <c r="AU43" i="2"/>
  <c r="AV43" i="2" s="1"/>
  <c r="AW48" i="2"/>
  <c r="AX48" i="2" s="1"/>
  <c r="AQ53" i="2"/>
  <c r="AW55" i="2"/>
  <c r="AX55" i="2" s="1"/>
  <c r="AW60" i="2"/>
  <c r="AW59" i="2"/>
  <c r="AX59" i="2" s="1"/>
  <c r="AU15" i="2"/>
  <c r="AV15" i="2" s="1"/>
  <c r="AU39" i="2"/>
  <c r="AV39" i="2" s="1"/>
  <c r="AQ49" i="2"/>
  <c r="AW67" i="2"/>
  <c r="AX67" i="2" s="1"/>
  <c r="AU14" i="2"/>
  <c r="AV14" i="2" s="1"/>
  <c r="AU25" i="2"/>
  <c r="AV25" i="2" s="1"/>
  <c r="AU36" i="2"/>
  <c r="AV36" i="2" s="1"/>
  <c r="AU44" i="2"/>
  <c r="AV44" i="2" s="1"/>
  <c r="AQ48" i="2"/>
  <c r="AQ50" i="2"/>
  <c r="AQ52" i="2"/>
  <c r="AI58" i="2"/>
  <c r="L58" i="2"/>
  <c r="AI67" i="2"/>
  <c r="L67" i="2"/>
  <c r="AQ67" i="2"/>
  <c r="AW68" i="2"/>
  <c r="AX68" i="2" s="1"/>
  <c r="AQ77" i="2"/>
  <c r="AW79" i="2"/>
  <c r="AX79" i="2" s="1"/>
  <c r="AQ83" i="2"/>
  <c r="AI47" i="2"/>
  <c r="L47" i="2"/>
  <c r="AU47" i="2" s="1"/>
  <c r="AQ58" i="2"/>
  <c r="AQ60" i="2"/>
  <c r="AQ62" i="2"/>
  <c r="AQ68" i="2"/>
  <c r="AW70" i="2"/>
  <c r="AX70" i="2" s="1"/>
  <c r="AW75" i="2"/>
  <c r="AX75" i="2" s="1"/>
  <c r="AQ78" i="2"/>
  <c r="AI79" i="2"/>
  <c r="L79" i="2"/>
  <c r="AU79" i="2" s="1"/>
  <c r="AV79" i="2" s="1"/>
  <c r="AW81" i="2"/>
  <c r="AX81" i="2" s="1"/>
  <c r="AQ84" i="2"/>
  <c r="AQ69" i="2"/>
  <c r="AI70" i="2"/>
  <c r="L70" i="2"/>
  <c r="AU70" i="2" s="1"/>
  <c r="AI75" i="2"/>
  <c r="L75" i="2"/>
  <c r="AQ75" i="2"/>
  <c r="AI81" i="2"/>
  <c r="L81" i="2"/>
  <c r="AU81" i="2" s="1"/>
  <c r="AV81" i="2" s="1"/>
  <c r="AU75" i="2" l="1"/>
  <c r="AV75" i="2" s="1"/>
  <c r="AW66" i="2"/>
  <c r="AX66" i="2" s="1"/>
  <c r="AU64" i="2"/>
  <c r="AV64" i="2" s="1"/>
  <c r="AW76" i="2"/>
  <c r="AW31" i="2"/>
  <c r="AX31" i="2" s="1"/>
  <c r="AU26" i="2"/>
  <c r="AV26" i="2" s="1"/>
  <c r="AW71" i="2"/>
  <c r="AU67" i="2"/>
  <c r="AW49" i="2"/>
  <c r="AW82" i="2"/>
  <c r="AX82" i="2" s="1"/>
  <c r="AU40" i="2"/>
  <c r="AV40" i="2" s="1"/>
  <c r="AX20" i="2"/>
  <c r="AW21" i="2"/>
  <c r="AV21" i="2"/>
  <c r="AU22" i="2"/>
  <c r="AV47" i="2"/>
  <c r="AU48" i="2"/>
  <c r="AV70" i="2"/>
  <c r="AU71" i="2"/>
  <c r="AV67" i="2"/>
  <c r="AU68" i="2"/>
  <c r="AV54" i="2"/>
  <c r="AU55" i="2"/>
  <c r="AX60" i="2"/>
  <c r="AW62" i="2"/>
  <c r="AX62" i="2" s="1"/>
  <c r="AW61" i="2"/>
  <c r="AW45" i="2"/>
  <c r="AW9" i="2"/>
  <c r="AU27" i="2"/>
  <c r="AU8" i="2"/>
  <c r="AU16" i="2"/>
  <c r="AU45" i="2"/>
  <c r="AX76" i="2"/>
  <c r="AW77" i="2"/>
  <c r="AW80" i="2"/>
  <c r="AX80" i="2" s="1"/>
  <c r="AW69" i="2"/>
  <c r="AX69" i="2" s="1"/>
  <c r="AW38" i="2"/>
  <c r="AX38" i="2" s="1"/>
  <c r="AX37" i="2"/>
  <c r="AW16" i="2"/>
  <c r="AX15" i="2"/>
  <c r="AU76" i="2"/>
  <c r="AU82" i="2"/>
  <c r="AU58" i="2"/>
  <c r="AW83" i="2"/>
  <c r="AW56" i="2"/>
  <c r="AU80" i="2"/>
  <c r="AV80" i="2" s="1"/>
  <c r="AW40" i="2"/>
  <c r="AW32" i="2"/>
  <c r="AU37" i="2"/>
  <c r="AU31" i="2"/>
  <c r="AU41" i="2" l="1"/>
  <c r="AX49" i="2"/>
  <c r="AW50" i="2"/>
  <c r="AX71" i="2"/>
  <c r="AW72" i="2"/>
  <c r="AX61" i="2"/>
  <c r="AW63" i="2"/>
  <c r="AV55" i="2"/>
  <c r="AU56" i="2"/>
  <c r="AV68" i="2"/>
  <c r="AU69" i="2"/>
  <c r="AV69" i="2" s="1"/>
  <c r="AX21" i="2"/>
  <c r="AW22" i="2"/>
  <c r="AX56" i="2"/>
  <c r="AW57" i="2"/>
  <c r="AX57" i="2" s="1"/>
  <c r="AV8" i="2"/>
  <c r="AU9" i="2"/>
  <c r="AX9" i="2"/>
  <c r="AW10" i="2"/>
  <c r="AV58" i="2"/>
  <c r="AU59" i="2"/>
  <c r="AX16" i="2"/>
  <c r="AW17" i="2"/>
  <c r="AX17" i="2" s="1"/>
  <c r="AV31" i="2"/>
  <c r="AU32" i="2"/>
  <c r="AX32" i="2"/>
  <c r="AW33" i="2"/>
  <c r="AV82" i="2"/>
  <c r="AU83" i="2"/>
  <c r="AV45" i="2"/>
  <c r="AU46" i="2"/>
  <c r="AV46" i="2" s="1"/>
  <c r="AV71" i="2"/>
  <c r="AU72" i="2"/>
  <c r="AV48" i="2"/>
  <c r="AU49" i="2"/>
  <c r="AV22" i="2"/>
  <c r="AU23" i="2"/>
  <c r="AV37" i="2"/>
  <c r="AU38" i="2"/>
  <c r="AV38" i="2" s="1"/>
  <c r="AX40" i="2"/>
  <c r="AW41" i="2"/>
  <c r="AX83" i="2"/>
  <c r="AW84" i="2"/>
  <c r="AX84" i="2" s="1"/>
  <c r="AV76" i="2"/>
  <c r="AU77" i="2"/>
  <c r="AV41" i="2"/>
  <c r="AU42" i="2"/>
  <c r="AV42" i="2" s="1"/>
  <c r="AX77" i="2"/>
  <c r="AW78" i="2"/>
  <c r="AX78" i="2" s="1"/>
  <c r="AV16" i="2"/>
  <c r="AU17" i="2"/>
  <c r="AV17" i="2" s="1"/>
  <c r="AV27" i="2"/>
  <c r="AU28" i="2"/>
  <c r="AX45" i="2"/>
  <c r="AW46" i="2"/>
  <c r="AX46" i="2" s="1"/>
  <c r="AX72" i="2" l="1"/>
  <c r="AW73" i="2"/>
  <c r="AX50" i="2"/>
  <c r="AW51" i="2"/>
  <c r="AV83" i="2"/>
  <c r="AU84" i="2"/>
  <c r="AV84" i="2" s="1"/>
  <c r="AX33" i="2"/>
  <c r="AW34" i="2"/>
  <c r="AV59" i="2"/>
  <c r="AU60" i="2"/>
  <c r="AX10" i="2"/>
  <c r="AW11" i="2"/>
  <c r="AX22" i="2"/>
  <c r="AW23" i="2"/>
  <c r="AV56" i="2"/>
  <c r="AU57" i="2"/>
  <c r="AV57" i="2" s="1"/>
  <c r="AV77" i="2"/>
  <c r="AU78" i="2"/>
  <c r="AV78" i="2" s="1"/>
  <c r="AX41" i="2"/>
  <c r="AW42" i="2"/>
  <c r="AX42" i="2" s="1"/>
  <c r="AV49" i="2"/>
  <c r="AU50" i="2"/>
  <c r="AV32" i="2"/>
  <c r="AU33" i="2"/>
  <c r="AV9" i="2"/>
  <c r="AU10" i="2"/>
  <c r="AW85" i="2"/>
  <c r="AX85" i="2" s="1"/>
  <c r="AX63" i="2"/>
  <c r="AW65" i="2"/>
  <c r="AX65" i="2" s="1"/>
  <c r="AV28" i="2"/>
  <c r="AU29" i="2"/>
  <c r="AV29" i="2" s="1"/>
  <c r="AV23" i="2"/>
  <c r="AU24" i="2"/>
  <c r="AV24" i="2" s="1"/>
  <c r="AV72" i="2"/>
  <c r="AU73" i="2"/>
  <c r="AX51" i="2" l="1"/>
  <c r="AW52" i="2"/>
  <c r="AX73" i="2"/>
  <c r="AW74" i="2"/>
  <c r="AX74" i="2" s="1"/>
  <c r="AX11" i="2"/>
  <c r="AW12" i="2"/>
  <c r="AX34" i="2"/>
  <c r="AW35" i="2"/>
  <c r="AX35" i="2" s="1"/>
  <c r="AV73" i="2"/>
  <c r="AU74" i="2"/>
  <c r="AV74" i="2" s="1"/>
  <c r="AU85" i="2"/>
  <c r="AV85" i="2" s="1"/>
  <c r="AV33" i="2"/>
  <c r="AU34" i="2"/>
  <c r="AV50" i="2"/>
  <c r="AU51" i="2"/>
  <c r="AX23" i="2"/>
  <c r="AW24" i="2"/>
  <c r="AX24" i="2" s="1"/>
  <c r="AV60" i="2"/>
  <c r="AU62" i="2"/>
  <c r="AV62" i="2" s="1"/>
  <c r="AU61" i="2"/>
  <c r="AV10" i="2"/>
  <c r="AU11" i="2"/>
  <c r="AX52" i="2" l="1"/>
  <c r="AW53" i="2"/>
  <c r="AX53" i="2" s="1"/>
  <c r="AV11" i="2"/>
  <c r="AU12" i="2"/>
  <c r="AX12" i="2"/>
  <c r="AW13" i="2"/>
  <c r="AX13" i="2" s="1"/>
  <c r="AV51" i="2"/>
  <c r="AU52" i="2"/>
  <c r="AV34" i="2"/>
  <c r="AU35" i="2"/>
  <c r="AV35" i="2" s="1"/>
  <c r="AV61" i="2"/>
  <c r="AU63" i="2"/>
  <c r="AV63" i="2" s="1"/>
  <c r="AV12" i="2" l="1"/>
  <c r="AU13" i="2"/>
  <c r="AV13" i="2" s="1"/>
  <c r="AV52" i="2"/>
  <c r="AU53" i="2"/>
  <c r="AV53" i="2" s="1"/>
</calcChain>
</file>

<file path=xl/sharedStrings.xml><?xml version="1.0" encoding="utf-8"?>
<sst xmlns="http://schemas.openxmlformats.org/spreadsheetml/2006/main" count="1737" uniqueCount="427">
  <si>
    <t>COD. D102PR03F02
Versión 01
Fecha: 2022-05-03</t>
  </si>
  <si>
    <t>IDENTIFICACIÓN DEL RIESGO</t>
  </si>
  <si>
    <t>ANÁLISIS DEL RIESGO INHERENTE</t>
  </si>
  <si>
    <t>EVALUACIÓN DEL RIESGO - VALORACIÓN DE LOS CONTROLES</t>
  </si>
  <si>
    <t>EVALUACIÓN DEL RIESGO - NIVEL DEL RIESGO RESIDUAL</t>
  </si>
  <si>
    <t>PLAN DE ACCIÓN</t>
  </si>
  <si>
    <t>PLAN DE ACCIÓN RELACIONADO</t>
  </si>
  <si>
    <t>N°</t>
  </si>
  <si>
    <t>PROCESO</t>
  </si>
  <si>
    <t>DESCRIPCIÓN DE RIESGO</t>
  </si>
  <si>
    <t>INDICADOR RELACIONADO</t>
  </si>
  <si>
    <t>¿Se viene ejecutando el plan de manejo e iniciativas asociadas al riesgo?</t>
  </si>
  <si>
    <t>¿Los indicadores asociados al riesgo cumplen meta?</t>
  </si>
  <si>
    <t>¿Se ejecutan controles de acuerdo con lo planificado?</t>
  </si>
  <si>
    <t>¿Se ha materializado el riesgo en el período observado?</t>
  </si>
  <si>
    <t>IMPACTO</t>
  </si>
  <si>
    <t xml:space="preserve">CAUSA INMEDIATA </t>
  </si>
  <si>
    <t>FACTOR ASOCIADO</t>
  </si>
  <si>
    <t>CAUSA RAIZ</t>
  </si>
  <si>
    <t>SI</t>
  </si>
  <si>
    <t>NO</t>
  </si>
  <si>
    <t>NO
Reportado</t>
  </si>
  <si>
    <t>JUSTIFIQUE</t>
  </si>
  <si>
    <t>Nro.</t>
  </si>
  <si>
    <t>Descripción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</si>
  <si>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</si>
  <si>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</si>
  <si>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</si>
  <si>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</si>
  <si>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</si>
  <si>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</si>
  <si>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</si>
  <si>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</si>
  <si>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PLAN DE CONTINGENCIA</t>
  </si>
  <si>
    <t>RESPONSABLE</t>
  </si>
  <si>
    <t>PERIODO DE SEGUIMIENTO</t>
  </si>
  <si>
    <t>FECHA INICIAL</t>
  </si>
  <si>
    <t>FECHA FINAL</t>
  </si>
  <si>
    <t>Trámites y Servicios
E202</t>
  </si>
  <si>
    <t>Afectación Reputacional y Económica</t>
  </si>
  <si>
    <t>Respuestas de PQRDS emitidas por la Entidad que no cumplen con los atributos de pertinencia, calidad y oportunidad, acordes a los tiempos establecidos.</t>
  </si>
  <si>
    <t>Talento humano</t>
  </si>
  <si>
    <t>Baja apropiación del concepto de autogestión en las áreas de la Entidad.</t>
  </si>
  <si>
    <t>Fortalecer las Capacidades Regionales
Potenciar las capacidades regionales de CTeI que promuevan el desarrollo social  y productivo hacia una Colombia Científica
Apropiación Social y Reconocimiento De Saberes
Ampliar las dinámicas de generación, circulación y uso de conocimiento y los saberes ancestrales propiciando sinergias entre actores del SCNTI que permitan cerrar las brechas históricas de inequidad en CTeI
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Economía Bioproductiva
Diseñar el implementar la misión de bioeconomía  para promover el  aprovechamiento sostenible de la biodiversidad
Sofisticación del Sector Productivo
Impulsar el desarrollo tecnológico y la innovación para la sofisticación del sector productivo 
Modernización del Ministerio y Fortalecimiento Institucional
Generar lineamientos a nivel nacional y regional para el fortalecimiento de la institucionalidad y la implementación de procesos de innovación que generen valor público</t>
  </si>
  <si>
    <t>Usuarios, productos y prácticas</t>
  </si>
  <si>
    <t>Más de 5000 veces por año</t>
  </si>
  <si>
    <t>Si</t>
  </si>
  <si>
    <t>No</t>
  </si>
  <si>
    <t>Los integrantes de la Secretaría General - Atención al Ciudadano, aseguran la emisión de la respuesta pendiente, garantizando su pertinencia y calidad frente a la solicitud realizada.</t>
  </si>
  <si>
    <t>Correctivo</t>
  </si>
  <si>
    <t>Manual</t>
  </si>
  <si>
    <t>Documentado</t>
  </si>
  <si>
    <t>Continua</t>
  </si>
  <si>
    <t>Con Registro</t>
  </si>
  <si>
    <t>#REF!</t>
  </si>
  <si>
    <t>Reducir el Riesgo</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</si>
  <si>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</si>
  <si>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t>Secretaría General - Atención al Ciudadano</t>
  </si>
  <si>
    <t>Trimestral</t>
  </si>
  <si>
    <t>Cumplimiento de requisitos priorizados de transparencia en Minciencias Atención al Ciudadano
Cumplimiento a la respuesta de requerimientos a los ciudadanos del Ministerio
Oportunidad en la respuesta de requerimientos del Ministerio</t>
  </si>
  <si>
    <t>X</t>
  </si>
  <si>
    <t xml:space="preserve">En GINA se encuentra reportado el avance del plan de manejo asociado al riesgo, el cual se viene ejecutando para este cuatrimestre de acuerdo con lo planificado. </t>
  </si>
  <si>
    <t xml:space="preserve">En GINA se encuentra reportado el avance de los resultados de los indicadores asociados al riesgo, los cuales no evidencian incumplimiento para este período. </t>
  </si>
  <si>
    <t>Los controles se vienen aplicando por parte de los responsables y no se han detectado casos de no conformidades, quejas, reclamos o trabajos no conformes asociados a los mismos.</t>
  </si>
  <si>
    <t>El área no reporta riesgo materializado ni se ha detectado en el seguimiento efectuado para este periodo.</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</si>
  <si>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</si>
  <si>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Preventivo</t>
  </si>
  <si>
    <t>Tecnología</t>
  </si>
  <si>
    <t>Fallas en plataforma tecnológica, impresoras y equipos de microinformática.</t>
  </si>
  <si>
    <t>Los integrantes de la Secretaría General - Atención al Ciudadano implementan medidas a través de las cuales se cumple con los atributos de pertinencia, calidad y oportunidad en las respuestas de las PQRDS, establecidos en la Circular 048 de 2020.</t>
  </si>
  <si>
    <t xml:space="preserve">Debilidades en la política de comunicación estratégica interna y externa que permita posicionar y comunicar con claridad el quehacer de la entidad en los diferentes públicos objetivo.  </t>
  </si>
  <si>
    <t xml:space="preserve">Los integrantes de la Secretaría General - Atención al Ciudadano garantizan la ejecución de los lineamientos y directrices planteados en el Manual de Atención al Ciudadano E202M01 </t>
  </si>
  <si>
    <t>Contexto externo</t>
  </si>
  <si>
    <t>Surgimiento de eventos de salud pública que afecten el normal funcionamiento de la Entidad y su interacción con sus grupos de valor, grupos de interés y demás actores del SNCTI (enfermedades infecto contagiosas como el Covid 19)</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</si>
  <si>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</si>
  <si>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Insuficiente personal de planta  que garantice la adecuada respuesta a requerimientos de la Entidad.</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</si>
  <si>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</si>
  <si>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</si>
  <si>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Detectivo</t>
  </si>
  <si>
    <t>Gestión del conocimiento
M601</t>
  </si>
  <si>
    <t>Perdida reputacional</t>
  </si>
  <si>
    <t>Intereses propios para dirigir beneficios a terceros</t>
  </si>
  <si>
    <t>Presiones o dádivas para beneficiar a terceros</t>
  </si>
  <si>
    <t>Fraude interno</t>
  </si>
  <si>
    <t>De 24 a 500 veces por año</t>
  </si>
  <si>
    <t>El responsable del trámite deberá informar por escrito a su jefe inmediato (supervisor del contrato / Jefe de Oficina / Director Técnico), a cerca de la situación presentada,  enviando copia a la Oficina Asesora Jurídica a Secretaria General u Oficina de Control Interno, según corresponda, con el fin que tomen las acciones disciplinarias a que haya lugar.</t>
  </si>
  <si>
    <t>Sin Documentar</t>
  </si>
  <si>
    <t>Aleatoria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</si>
  <si>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</si>
  <si>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t>Director de  Generación del Conocimiento</t>
  </si>
  <si>
    <t xml:space="preserve">Gestión en el reconocimiento de Actores </t>
  </si>
  <si>
    <t xml:space="preserve">En GINA se encuentra reportado el avance y el seguimiento del riesgo </t>
  </si>
  <si>
    <t>Los controles se vienen aplicando por parte de los responsables y no se han detectado casos no conformes asociados a los mismos</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</si>
  <si>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</si>
  <si>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</si>
  <si>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El responsable del trámite de reconocimiento de actores verifica el cumplimiento de los puntos de control definidos en el procedimiento Reconocimiento de Actores del SNCTI M601PR05 y realiza el trámite de acuerdo con lo definido en el descriptivo</t>
  </si>
  <si>
    <t>Falencias en la evaluación para el reconocimiento de actores</t>
  </si>
  <si>
    <t>Procesos</t>
  </si>
  <si>
    <t xml:space="preserve">Baja apropiación de los conceptos </t>
  </si>
  <si>
    <t xml:space="preserve">El responsable del trámite de reconocimiento de actores verifica la información remitida por el interesado de acuerdo con los requisitos establecidos en las Guías para el reconocimiento de actores del SNCTI </t>
  </si>
  <si>
    <t>Sobrecarga en los equipos de trabajo, disminuyendo el tiempo dedicado para la verificación de los requisitos</t>
  </si>
  <si>
    <t>Financiero</t>
  </si>
  <si>
    <t>Insuficiente personal  que garantice la adecuada respuesta a requerimientos de la Entidad.</t>
  </si>
  <si>
    <t>El responsable del trámite de reconocimiento de actores se adhiere a lo definido en la Política Nacional de Actores mediante su revisión</t>
  </si>
  <si>
    <t>Sin Registro</t>
  </si>
  <si>
    <t>Baja disponibilidad de capacidades financieras para gestionar los procesos de contratación</t>
  </si>
  <si>
    <t>Déficit de información para la entrega de resultados a cargo del proceso</t>
  </si>
  <si>
    <t>Demoras en la entrega de la información por parte de las direcciones a cargo del reconocimiento de actores del SNCTI</t>
  </si>
  <si>
    <t>Gestión para la Ejecución de Política de CTeI
M801</t>
  </si>
  <si>
    <t>Pérdida reputacional</t>
  </si>
  <si>
    <t xml:space="preserve">Otorgar a nombre propio o de terceros cualquier dádiva o beneficio derivado de omisiones </t>
  </si>
  <si>
    <t xml:space="preserve">
Decisiones personales que conlleven a:
Tráfico de influencias
Soborno (cohecho)
Cobrar por el trámite (concusión)
</t>
  </si>
  <si>
    <t>Fortalecer las capacidades regionales
 Potenciar las capacidades regionales de CTeI que promuevan el desarrollo social  y productivo hacia una Colombia Científica
Apropiación Social y Reconocimiento De Saberes
Ampliar las dinámicas de generación, circulación y uso de conocimiento y los saberes ancestrales propiciando sinergias entre actores del SCNTI que permitan cerrar las brechas históricas de inequidad en CTeI
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Economía Bioproductiva
Diseñar el implementar la misión de bioeconomía  para promover el  aprovechamiento sostenible de la biodiversidad
Sofisticación del Sector Productivo
Impulsar el desarrollo tecnológico y la innovación para la sofisticación del sector productivo 
Modernización del Ministerio y Fortalecimiento Institucional
Generar lineamientos a nivel nacional y regional para el fortalecimiento de la institucionalidad y la implementación de procesos de innovación que generen valor público</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</si>
  <si>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</si>
  <si>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Reducir (Mitigar)</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</si>
  <si>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</si>
  <si>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t>Director de Inteligencia de Recursos  de la CTeI</t>
  </si>
  <si>
    <t>Cuatrimestral</t>
  </si>
  <si>
    <t>Cumplimiento de los requisitos asociados al  diseño, ejecución e implementación de los mecanismos de operación incluidos en la programación de la oferta institucional</t>
  </si>
  <si>
    <t>En GINA se encuentra reportado el avance del plan de manejo asociado al riesgo, el cual se viene ejecutando para este cuatrimestre de acuerdo con lo planificado.</t>
  </si>
  <si>
    <t xml:space="preserve">Presiones laborales
</t>
  </si>
  <si>
    <t>Los responsables que intervienen en el procedimiento de  Planeación Operativa de Mecanismos de Operación de CTeI D101PR05 se adhieren a los lineamientos y verifican el cumplimiento de los puntos de control</t>
  </si>
  <si>
    <t>Debilidad en la capacidad de los sistemas de información que permitan alterar la información</t>
  </si>
  <si>
    <t>El responsable del mecanismo de operación de CTeI verifica el cumplimiento de los puntos de control establecidos en los procedimientos “M801PR01 Apertura y Cierre de Convocatorias” y “M801PR05 Invitación a presentar propuesta para actividades de CTeI”</t>
  </si>
  <si>
    <t>Baja apropiación del concepto de autogestión asociado al incumplimiento de lineamientos y puntos de control de los procedimiento</t>
  </si>
  <si>
    <t xml:space="preserve">El equipo de registro verifica el cumplimiento de los puntos de control establecidos en el procedimiento “M801PR04 Verificación de Requisitos de mecanismos de operación de CTeI” </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</si>
  <si>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</si>
  <si>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</si>
  <si>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</si>
  <si>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</si>
  <si>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Modernización del Ministerio y Fortalecimiento Institucional
Generar lineamientos a nivel nacional y regional para el fortalecimiento de la institucionalidad y la implementación de procesos de innovación que generen valor público</t>
  </si>
  <si>
    <t>Ejecución y administración de procesos</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</si>
  <si>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</si>
  <si>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</si>
  <si>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Direccionamiento Estratégico</t>
  </si>
  <si>
    <t xml:space="preserve">Cumplimiento de los requisitos priorizados de transparencia en Minciencias - ATM </t>
  </si>
  <si>
    <t>En GINA se encuentra reportado el avance de los resultados de los indicadores asociados al riesgo, los cuales no evidencian incumplimiento para este período.</t>
  </si>
  <si>
    <t>Talento Humano</t>
  </si>
  <si>
    <t xml:space="preserve">Desconocimiento o interpretación errónea  de la norma o políticas aplicables </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</si>
  <si>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</si>
  <si>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</si>
  <si>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Automático</t>
  </si>
  <si>
    <t>Gestión Talento Humano
A201</t>
  </si>
  <si>
    <t>Afectación reputacional</t>
  </si>
  <si>
    <t>Direccionamiento por parte de niveles superiores de la Entidad o de agentes políticos externos, los cuales pueden incidir directa o indirectamente en el favoreciendo de nombramientos</t>
  </si>
  <si>
    <t>Omisión o deficiencias en la verificación de requisitos legales</t>
  </si>
  <si>
    <t>El servidor público/contratista de la Dirección de Talento Humano verifica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</si>
  <si>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</si>
  <si>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Dirección de Talento Humano</t>
  </si>
  <si>
    <t>Porcentaje de la Gestión estratégica para un talento humano integro, efectivo e innovador.
 Porcentaje de cumplimiento de los requisitos de transparencia en Minciencias -  Dirección de Talento Humano</t>
  </si>
  <si>
    <t xml:space="preserve">Los controles se vienen aplicando por parte de los responsables y no se han detectado casos de no conformidades, quejas, reclamos o trabajos no conformes asociados a los mismos. </t>
  </si>
  <si>
    <t>El candidato realiza la presentación de pruebas de competencias ante el DAFP de acuerdo los criterios y requisitos definidos por esta Entidad</t>
  </si>
  <si>
    <t>Asignar personas que no tienen el conocimiento o experiencia en este tipo de funciones</t>
  </si>
  <si>
    <t>El servidor público/contratista de la Dirección de Talento Humano verifica los puntos de control definidos en el procedimiento Selección y vinculación de personal A201PR01 a través de inspección visual del documento con el fin de cumplir los lineamientos establecidos</t>
  </si>
  <si>
    <t>El servidor público/contratista de la Dirección de Talento Humano publica la hoja de vida en pagina web tanto de Presidencia como de la Entidad para el caso de los cargos de libre nombramiento y remoción a través de los lineamientos definidos para tal fin</t>
  </si>
  <si>
    <t>Evento Externo</t>
  </si>
  <si>
    <t>Altos niveles de corrupción en el país.</t>
  </si>
  <si>
    <t>El servidor público/contratista de la Dirección de Talento Humano verifica los perfiles de los cargos definidos en el manual específico de funciones y competencias laborales a través de inspección visual del documento con el fin de corroborar la información que se debe tener en cuenta para cada caso particular</t>
  </si>
  <si>
    <t>Tráfico de influencias, favorecimiento a un tercero</t>
  </si>
  <si>
    <t>El servidor público/contratista de la Dirección de Talento Humano verifica los Puntos de control definidos en el procedimiento Selección y vinculación de personal A201PR01  a través de inspección visual del documento con el fin de corroborar la información que se debe tener en cuenta para cada caso particular</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</si>
  <si>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</si>
  <si>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</si>
  <si>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</si>
  <si>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</si>
  <si>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t>El servidor público/contratista del grupo interno de trabajo de apoyo financiero y presupuestal verifica el Sistema Integrado de Información Financiera definidos por el administrador del sistema a través del SIIF Nación</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</si>
  <si>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</si>
  <si>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Grupo Interno de Trabajo de Apoyo Financiero y Presupuestal</t>
  </si>
  <si>
    <t>Oportunidad en el pago de compromisos del Ministerio
Cumplimiento en la ejecución de obligaciones del Ministerio de acuerdo con el PAC programado</t>
  </si>
  <si>
    <t xml:space="preserve">En GINA se encuentra reportado el avance del plan de manejo asociado al riesgo, el cual se viene ejecutando para estre cuatrimestre de acuerdo con lo planificado. </t>
  </si>
  <si>
    <t>Baja adherencia de los lineamientos normativos y documentales (Procedimiento de ejecución presupuestal)</t>
  </si>
  <si>
    <t>El servidor público/contratista del grupo interno de trabajo de apoyo financiero y presupuestal verifica los puntos de control del procedimiento de ejecución presupuestal A202PR01 a través de inspección visual del documento con el fin de corroborar la información que se debe tener en cuenta para cada caso particular</t>
  </si>
  <si>
    <t>Debilidades o incumplimiento de las revisiones en los pagos por parte Grupo Interno de Trabajo de Apoyo Financiero y Presupuestal y la Dirección Administrativa y Financiera</t>
  </si>
  <si>
    <t>El servidor público/contratista del grupo interno de trabajo de apoyo financiero y presupuestal y la Dirección Administrativa y Financiera realizan revisiones permanentes con el fin de garantizar  el cumplimiento de requisitos exigidos en los pagos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</si>
  <si>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</si>
  <si>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Baja adherencia de los lineamientos normativos y documentales (Gestión de Cartera, solicitudes de reintegro y otras cuentas)</t>
  </si>
  <si>
    <t>El servidor público/contratista del grupo interno de trabajo de apoyo financiero y presupuestal verifican los puntos de control del  Procedimiento de Gestión de Cartera, solicitudes de reintegro y otras cuentas, a través inspección visual con el fin de corroborar la información consignada en el documento</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</si>
  <si>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</si>
  <si>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Seguimiento y control actividades presupuestales, contables y de tesorería Ministerio</t>
  </si>
  <si>
    <t>Desactualización de la base de datos de gestión de cartera unificada de la Entidad por falta de información por parte de las dependencias de la Entidad</t>
  </si>
  <si>
    <t>El servidor público/contratista del grupo interno de trabajo de apoyo financiero y presupuestal verifican en la base de datos de gestión de cartera unificada de la Entidad a través de inspección visual</t>
  </si>
  <si>
    <t>Falta de estabilización del software para el registro de la cartera</t>
  </si>
  <si>
    <t xml:space="preserve">El servidor público/contratista del grupo interno de trabajo de apoyo financiero y presupuestal verifica el registro de la cartera de la Entidad a través del Software para el registro de la cartera </t>
  </si>
  <si>
    <t>Las dependencias no remitan las actas de liquidación y/o resoluciones de liquidación de contratos y convenios</t>
  </si>
  <si>
    <t xml:space="preserve">El servidor público/contratista les verifica la conciliación mensual de los valores registrados en la Contabilidad por concepto de cartera e  incapacidades y la conciliación trimestral de los créditos educativos condonables </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</si>
  <si>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</si>
  <si>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</si>
  <si>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El servidor público/contratista del grupo interno de trabajo de apoyo financiero y presupuestal verifica los recibos de caja provisionales a través de inspección visual con el fin de corroborar que la información cumple requisitos</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</si>
  <si>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</si>
  <si>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</si>
  <si>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El servidor público/contratista del grupo interno de trabajo de apoyo financiero y presupuestal realiza el control dual para la realización de pagos a través del portal bancario con el fin de garantizar que se encuentre debidamente soportada</t>
  </si>
  <si>
    <t>El servidor público/contratista del grupo interno de trabajo de apoyo financiero y presupuestal verifica los puntos de control en los procedimiento manejo de cajas menores A202PR03, gestión de tesorería A202PR02 y procedimiento viáticos, gastos de viaje y gastos de desplazamiento A202PR06, a través de inspección visual con el fin de cumplir los criterios definidos</t>
  </si>
  <si>
    <t>Desconocimiento, incumplimiento o exceso de carga laboral   que no permita realizar el arqueo durante el periodo de reporte</t>
  </si>
  <si>
    <t>El servidor público/contratista del grupo interno de trabajo de apoyo financiero y presupuestal realiza arqueos periódicos a la caja menor con el fin de controlar el manejo de recursos</t>
  </si>
  <si>
    <t>Gestión Administrativa A203</t>
  </si>
  <si>
    <t xml:space="preserve"> Falta de cultura por parte los usuarios en los controles implementados para el adecuado uso de los bienes de la Entidad</t>
  </si>
  <si>
    <t>Manejo y/ controles inadecuados en los documentos asociados al proceso</t>
  </si>
  <si>
    <t>De 500 veces al año y máximo 5000 veces por año</t>
  </si>
  <si>
    <t>El servidor público/contratista del grupo interno de trabajo de apoyo logístico y documental  verifica los puntos de control definidos en el procedimiento administración de bienes e inventarios A203PR01 a través de inspección visual con el fin de corroborar la información consignada</t>
  </si>
  <si>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</si>
  <si>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Grupo Interno de Trabajo de Apoyo Logístico y Documental</t>
  </si>
  <si>
    <t>Trimestralmente</t>
  </si>
  <si>
    <t>Sobrantes o faltantes en el inventario del Ministerio
Legalización del inventario del Ministerio</t>
  </si>
  <si>
    <t>Infraestructura</t>
  </si>
  <si>
    <t xml:space="preserve">Insuficiencia en la infraestructura y recursos  para realizar satisfactoriamente las actividades de la Entidad. </t>
  </si>
  <si>
    <t>El servidor público/contratista del grupo interno de trabajo de apoyo logístico y documenta realiza la toma física de inventario anualmente con el fin de garantizar que la información física del inventario de la Entidad corresponda a la información registrada en el reporte documental, en caso contrario realiza los reportes correspondientes a los faltantes que se puedan llegar a presentar</t>
  </si>
  <si>
    <t xml:space="preserve">Insuficiencia en la infraestructura tecnológica para realizar satisfactoriamente las actividades de la Entidad. </t>
  </si>
  <si>
    <t>El servidor público/contratista del grupo interno de trabajo de apoyo logístico y documental  verifica las órdenes de salida de elementos A203PR01F02, con el fin de garantizar que cada elemento que se retire de la Entidad tiene debidamente diligenciado el respectivo formato, en caso contrario no es posible retirar elementos de la Entidad</t>
  </si>
  <si>
    <t>Desconocimiento de los lineamientos de la Entidad por parte de subcontratistas</t>
  </si>
  <si>
    <t>Los guardas del Servicio de Seguridad y Vigilancia Privada realizan controles visuales e inspecciones físicas a toda persona que ingresa o egresa de la Entidad, como un mecanismo disuasivo de seguimiento y control, en caso de presentarse novedades se registran en el libro de novedades</t>
  </si>
  <si>
    <t>No implementar los documentos definidos por la Entidad para el control del uso de vehículos</t>
  </si>
  <si>
    <t>El servidor público/contratista del grupo interno de trabajo de apoyo logístico y documental  verifica el compendio de modelos para el control de vehículos	A203M03MO1 (Autorización salida de vehículos fines de semana), a través de inspección visual con el fin de corroborar la información registrada, en caso de presentarse alguna situación se reporta al Coordinador del grupo</t>
  </si>
  <si>
    <t>No implementar los documentos definidos por la Entidad para el control de combustibles</t>
  </si>
  <si>
    <t>El servidor público/contratista del grupo interno de trabajo de apoyo logístico y documental  verifica el compendio de modelos para el control de vehículos	A203M03MO1 (Informe de consumo de combustible), a través de inspección visual con el fin de corroborar la información registrada, en caso de presentarse alguna situación se reporta al Coordinador del grupo</t>
  </si>
  <si>
    <t>Desarticulación de la normatividad interna respecto de los lineamientos de la propiedad horizontal</t>
  </si>
  <si>
    <t xml:space="preserve">Todos los servidores públicos y contratistas tienen la posibilidad de revisar la información contenida en el Reglamento Interno del Ingreso Peatonal y Vehicular A203PR01AN01, a través de la plataforma GINA, con el fin de conocer los lineamientos que se deben cumplir dentro de la propiedad horizontal	 </t>
  </si>
  <si>
    <t>Gestión Documental</t>
  </si>
  <si>
    <t>Alterar o manipular los documentos de la Entidad</t>
  </si>
  <si>
    <t>Inadecuado manejo y control de la información del Ministerio</t>
  </si>
  <si>
    <t>Todos los servidores públicos y contratistas tienen la posibilidad de revisar  la guía de comunicaciones oficiales A204PR01G01, a través de la plataforma GINA, con el fin de conocer y aplicar los lineamientos definidos en el respectivo documento</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</si>
  <si>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</si>
  <si>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Oportunidad de respuesta en la solicitud de expedientes Ministerio
Porcentaje de cumplimiento del Programa de Gestión Documental - Ministerio</t>
  </si>
  <si>
    <t>Baja apropiación de lineamientos para la creación, uso y administración de las comunicaciones oficiales</t>
  </si>
  <si>
    <t>La Entidad tiene dispuesta la ventanilla única de correspondencia con el fin de realizar la radicación de comunicaciones oficiales recibidas, de forma que se pueda gestionar y controlar adecuadamente la información de la Entidad</t>
  </si>
  <si>
    <t>Baja adherencia a los lineamientos de los procedimientos asociados a la gestión y trámite de las comunicaciones oficiales</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</si>
  <si>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</si>
  <si>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Baja adherencia a los lineamientos de los procedimientos asociados al préstamo y consulta de documentos y expedientes de archivo</t>
  </si>
  <si>
    <t>El servidor público/contratista del grupo interno de trabajo de apoyo logístico y documental  verifica el procedimiento de préstamo y consulta de documentos y expedientes de archivo 	A204PR02, a través de la plataforma GINA, con el fin de corroborar y cumplir los lineamientos dispuestos para tal fin</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</si>
  <si>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</si>
  <si>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</si>
  <si>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</si>
  <si>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De 3 a 24 veces por año</t>
  </si>
  <si>
    <t>Todos los servidores públicos y contratista tienen la posibilidad de acceder a la guía para la conformación y administración de los expedientes de archivo 	A204PR01G01, a través de la plataforma GINA, con el fin de corroborar y aplicar los lineamientos dispuestos para tal fin</t>
  </si>
  <si>
    <t>En caso de materializarse el riesgo:
Se debe iniciar un proceso disciplinario y eventualmente remitir a la Fiscalía o, a la Contraloría con el fin de iniciar los procesos correspondientes.</t>
  </si>
  <si>
    <t>Oficina Asesora Jurídica</t>
  </si>
  <si>
    <t>Cumplimiento de requisitos priorizados de transparencia en Minciencias- Oficina Asesora Jurídica</t>
  </si>
  <si>
    <t xml:space="preserve">Desconocimiento del programa RITA y la baja priorización en la página del Ministerio respecto al fácil acceso  de los grupos de valor y grupos de interés al correo del programa RITA, </t>
  </si>
  <si>
    <t>La Entidad cuenta con el Programa RITA de la vicepresidencia para el trámite de las denuncias que tengan que ver con temas de corrupción y de igual forma cuenta con Auditorias tanto internas como externas, con el fin de cumplir los lineamientos dispuestos para tal fin</t>
  </si>
  <si>
    <t>Debilidad en la aplicación de lineamientos que permitan la adecuada implementación del procedimiento de procesos judiciales y extrajudiciales</t>
  </si>
  <si>
    <t>El servidor público/contratista de la Oficina Asesora Jurídica dispone del procedimiento de procesos judiciales y extrajudiciales A205PR01, a través de la plataforma GINA, con el fin de corroborar e implementar los lineamientos dispuestos en el respectivo documento</t>
  </si>
  <si>
    <t>Baja priorización en los canales de atención al ciudadano del Ministerio respecto al fácil acceso para interponer peticiones, quejas, reclamos denuncias, etc.</t>
  </si>
  <si>
    <t>Los grupos de interés y valor de la Entidad tienen la posibilidad de Presentar las quejas, informes, y/o denuncias, a través de los canales de atención dispuestos por parte de la Entidad</t>
  </si>
  <si>
    <t>La Entidad cuenta con instancias administrativa a través del comité de conciliación, como una herramienta que actúa como sede de estudio, análisis y formulación de políticas sobre prevención del daño antijurídico y defensa de los intereses de la Entidad</t>
  </si>
  <si>
    <t>Debilidad en los planteamientos y mejoras propuestas en los comités que lleva a cabo la entidad</t>
  </si>
  <si>
    <t>El servidor publico/contratista de la Oficina Asesora Jurídica delegado para representar judicialmente a la Entidad, mensualmente presenta informes de las actuaciones realizadas a cada proceso a su cargo, a la Jefe de la Oficina Asesora Jurídica.</t>
  </si>
  <si>
    <t>Por acción u omisión no se realizan controles adecuados que pueden conllevar a la prescripción en el cobro coactivo de la Entidad</t>
  </si>
  <si>
    <t>Debilidad en la aplicación de lineamientos que permitan la implementación del Procedimiento Gestión de cobro coactivo</t>
  </si>
  <si>
    <t xml:space="preserve">El servidor público/contratista de la Oficina Asesora Jurídica dispone del procedimiento gestión de cobro coactivo A206PR04, a través de la plataforma GINA, con el fin de corroborar y aplicar los lineamientos dispuestos para tal fin </t>
  </si>
  <si>
    <t>En caso de materializarse el riesgo:
Se debe iniciar un proceso disciplinario y eventualmente remitir a la Fiscalía y/o Contraloría y/o Procuraduría con el fin de iniciar los investigaciones correspondientes.</t>
  </si>
  <si>
    <t>Porcentaje de cumplimiento de la acción coactiva del Ministerio</t>
  </si>
  <si>
    <t xml:space="preserve">La entidad cuenta con un Reglamento Interno de Gestión de Cobro (adoptado mediante resolución) </t>
  </si>
  <si>
    <t xml:space="preserve">Inadecuado seguimiento y control de la base de gestión de cobro - OAJ </t>
  </si>
  <si>
    <t>El servidor publico/contratista de la Oficina Asesora Jurídica delegado para atender los procesos de cobro coactivo en la entidad, mensualmente presenta informes de las actuaciones realizadas a cada proceso a su cargo, a la Jefe de la Oficina Asesora Jurídica.</t>
  </si>
  <si>
    <t>Gestión Contractual 
A206</t>
  </si>
  <si>
    <t xml:space="preserve">Desconocimiento y/o falta de controles que pueden llegar a incidir que se emitan avales sin el debido cumplimiento de las obligaciones contractuales </t>
  </si>
  <si>
    <t>El servidor público/contratista de la Secretaria General dispone de los puntos de control descritos en los procedimientos de Gestión Contractual A206, a través de la plataforma GINA, con el fin de realizar el respectivo seguimiento y aplicación de los lineamientos dispuestos para tal fin en cada uno de los documentos que se encuentran asociados al proceso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</si>
  <si>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</si>
  <si>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Porcentaje de cumplimiento de requisitos priorizados de transparencia en Minciencias Secretaría General</t>
  </si>
  <si>
    <t>Los controles se vienen aplicando por parte de los responsables y no se han detectado casos de no conformidades, quejas, reclamos o trabajos no conformes asociados a los mismos</t>
  </si>
  <si>
    <t>Debilidad en la aplicación de lineamientos que permitan la implementación de documentos asociados a los procesos contractuales</t>
  </si>
  <si>
    <t>El servidor público/contratista de la Secretaria General dispone del manual de contratación A206M01 y sus documentos conexos a través de los cuales se realiza seguimiento a requisitos y puntos de control, el cual puede ser consultado a través de la plataforma GINA, con el fin de corroborar y aplicar los lineamientos establecidos para tal fin en el citado documento</t>
  </si>
  <si>
    <t>Debilidad en la adherencia  de los lineamientos que permitan ejercer la adecuada supervisión de contratos y convenios</t>
  </si>
  <si>
    <t>El servidor público/contratista de la Secretaria General dispone de la guía para la supervisión e interventoría de contratos y convenios A206MO1G01,  el cual puede ser consultado a través de la plataforma GINA, con el fin de corroborar y aplicar los lineamientos establecidos para tal fin en el citado documento</t>
  </si>
  <si>
    <t xml:space="preserve">Direccionamiento o presiones de un agente interno o externo que puede llegar a orientar  la contratación de la Entidad para el beneficio propio o de un tercero </t>
  </si>
  <si>
    <t>El servidor público/contratista de la Secretaria General dispone de los puntos de control establecidos en los procedimientos de Gestión Contractual A206, el cual puede ser consultado a través de la plataforma GINA, con el fin de corroborar y aplicar los lineamientos establecidos para tal fin en el citado documento</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</si>
  <si>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</si>
  <si>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 xml:space="preserve">Secretaría General </t>
  </si>
  <si>
    <t>(PV-22) Cumplimiento de los requisitos priorizados de transparencia en Minciencias - ATM - Apoyo contractual y de direccionamiento y control administrativo eficiente</t>
  </si>
  <si>
    <t>Desconocimiento del marco normativo relacionado con la contratación pública</t>
  </si>
  <si>
    <t xml:space="preserve">Mediante la elaboración de estudios previos y pliegos de condiciones se garantiza que los requisitos de selección del contratista se ajusten a las necesidades propias de la entidad los cuales permiten la pluralidad de oferentes. </t>
  </si>
  <si>
    <t xml:space="preserve">Debilidades en factores de transparencia, honestidad,  e imparcialidad </t>
  </si>
  <si>
    <t>Mediante la presentación del resultado de los procesos de selección y/o evaluación ante comités, se mitiga la posibilidad de materialización del riesgo</t>
  </si>
  <si>
    <t>Desconocimiento y/o falta de controles que pueden llegar a incidir que se celebren contratos o convenios sin el cumplimiento de los requisitos legales</t>
  </si>
  <si>
    <t>El servidor público/contratista de la Secretaria General dispone de los puntos de control establecidos en los procedimientos de Gestión Contractual A206, los cuales pueden ser consultados a través de la plataforma GINA, con el fin de corroborar y aplicar los lineamientos establecidos para tal fin en el citado documento</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</si>
  <si>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
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</si>
  <si>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31 de enero de 2022</t>
  </si>
  <si>
    <t xml:space="preserve">	(PV-22) Cumplimiento de los requisitos priorizados de transparencia en Minciencias - ATM - Apoyo contractual y de direccionamiento y control administrativo eficiente</t>
  </si>
  <si>
    <t>El servidor público/contratista de la Secretaria General dispone del manual de contratación A206M01,  la guía para la supervisión e interventoría de contratos y convenios A206MO1G01 y sus documentos conexos a través de los cuales se realiza seguimiento a requisitos y puntos de control, el cual puede ser consultado a través de la plataforma GINA, con el fin de corroborar y aplicar los lineamientos establecidos para tal fin en el citado documento</t>
  </si>
  <si>
    <t>Mediante la elaboración de estudios previos y pliegos de condiciones con requisitos objetivos de selección del contratista que se ajusten a las necesidades propias de la entidad se mitiga la materialización del riesgo</t>
  </si>
  <si>
    <t>Desconocimiento del adecuado manejo de las plataformas relacionadas con la contratación pública</t>
  </si>
  <si>
    <t>Mediante el cumplimiento de las exigencias definidas en SECOP II, se estable un filtro de aceptación o rechazo de acuerdo a la información reportada referente a la información exigida en dicha plataforma</t>
  </si>
  <si>
    <t>Gestión de la asignación de CTeI del SGR M802</t>
  </si>
  <si>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</si>
  <si>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</si>
  <si>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t xml:space="preserve">El servidor público/contratista de la Secretaria Técnica del OCAD cuenta con el procedimiento  de recepción y verificación de requisitos de programas y proyectos a financiar con recursos del FCTeI del SGR - M802PR03, a través de la plataforma GINA, con el fin de implementar los lineamientos y directrices definidos 
</t>
  </si>
  <si>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</si>
  <si>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t>Secretaria Técnica del OCAD</t>
  </si>
  <si>
    <t>(PP-22) Avance en el Plan Bienal de Convocatorias - Gestión de la Secretaria Técnica del OCAD de la CTeI del SGR</t>
  </si>
  <si>
    <t>Presión externa para la aprobación de proyectos ejecutados con los recursos del FCTeI del SGR, por intereses regionales</t>
  </si>
  <si>
    <t xml:space="preserve">A través de las sesiones del OCAD del FCTeI, se verifica la viabilización de proyectos con el fin de garantizar se se cumplen los requisitos requeridos  </t>
  </si>
  <si>
    <t>Gestión de Comunicación 
D104</t>
  </si>
  <si>
    <t>Afectación Reputacional</t>
  </si>
  <si>
    <t>Manipulación de la información de la Entidad de forma inapropiada</t>
  </si>
  <si>
    <t>Ocultar datos que son  relevantes para los grupos de valor y grupos de interés de la Entidad, con el fin de obtener un beneficio directo o indirecto a  quien la manipuló.</t>
  </si>
  <si>
    <t>Los integrantes de la Oficina Asesora de Comunicaciones desarrollan los puntos de control definidos en los procedimientos  Comunicación Organizacional (D104PR01) y Comunicación institucional  (D104PR02)</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</si>
  <si>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</si>
  <si>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Programa Estratégico:  Comunicación estratégica
Iniciativa Estratégica: 
Comunicación Externa
Comunicación Interna</t>
  </si>
  <si>
    <t>Jefe de Oficina Asesora de Comunicaciones</t>
  </si>
  <si>
    <t>Porcentaje de iniciativas y programas comunicados
Cumplimiento de los requisitos de transparencia en Minciencias - Comunicaciones
Cumplimiento de los requisitos de Gobierno Digital Minciencias - Comunicaciones</t>
  </si>
  <si>
    <t xml:space="preserve">Los integrantes de la Oficina Asesora de Comunicaciones garantizan la ejecución de los lineamientos establecidos en el Plan Estratégico de Comunicaciones (D104M02) </t>
  </si>
  <si>
    <t>Debilidades en la política de comunicación estratégica interna y externa que permita posicionar y comunicar con claridad el quehacer de la entidad en los diferentes públicos objetivo y favoreciendo intereses particulares de diferentes</t>
  </si>
  <si>
    <t>Los integrantes de la Oficina Asesora de Comunicaciones implementan los controles establecidos en el manual "Políticas de Seguridad y Privacidad de la Información" (D103M01)</t>
  </si>
  <si>
    <t>Los integrantes de la Oficina Asesora de Comunicaciones aseguran la ejecución de las actividades determinadas en el anexo Relacionamiento con medios (D104PR02AN04) y los lineamientos establecidos en el Protocolo Crisis (D104PR02AN06)</t>
  </si>
  <si>
    <t xml:space="preserve">Gestión Documental
A204
Trámites y Servicios
E202
</t>
  </si>
  <si>
    <t>Cumplimiento a la respuesta de requerimientos a los ciudadanos del Ministerio
Oportunidad en la respuesta de requerimientos del Ministerio
Porcentaje de cumplimiento del Programa de Gestión Documental - Ministerio</t>
  </si>
  <si>
    <t>Baja adherencia a los lineamientos de la guía para la conformación y administración de los expedientes de archivo asociados a la gestión y trámite de las comunicaciones oficiales</t>
  </si>
  <si>
    <t>El servidor público/contratista del grupo interno de trabajo de apoyo logístico y documental  verifica la guía para la conformación y administración de los expedientes de archivo A204PR01G01, a través de la plataforma GINA, con el fin de corroborar y cumplir los lineamientos dispuestos para tal fin</t>
  </si>
  <si>
    <t>Gestión de Diseño, formulación, seguimiento y evaluación de Política de CTeI
M501</t>
  </si>
  <si>
    <t xml:space="preserve">Baja adherencia a los procedimientos y metodologías para el diseño y formulación de política </t>
  </si>
  <si>
    <t>((PP-22) Avance en las actividades de formulación de política planeadas para la vigencia - Diseño y evaluación de la política pública de CTeI VTAS)
(PP-22) Avance en la formulación de políticas de CTeI - Diseño y evaluación de la política pública de CTeI VCIP
Estudios de Base para la definición de políticas públicas basadas en evidencia</t>
  </si>
  <si>
    <t>Gestión de Diseño de instrumentos y mecanismos de CTeI
M502</t>
  </si>
  <si>
    <t xml:space="preserve">Baja adherencia a los procedimientos y metodologías para el diseño y formulación instrumentos y mecanismos de CTeI </t>
  </si>
  <si>
    <t>Porcentaje de fichas de diseño de instrumentos de CTeI revisadas y aprobadas</t>
  </si>
  <si>
    <t>Gestión de la Innovación Institucional
Transversal 
Gestión Jurídica
Gestión Contractual
Gestión de Talento Humano
Gestión para la Ejecución de Política de CTeI</t>
  </si>
  <si>
    <t>La no identificación de posibles situaciones de conflictos de ineteres real, potencial o aparente</t>
  </si>
  <si>
    <t>Debilidades en la formulación de una política y procedimiento interno para el manejo y declaración de conflictos de intereses de conformidad con el artículo 12 de la Ley 1437 de 2011.</t>
  </si>
  <si>
    <t>Modernización del Ministerio y Fortalecimiento Institucional</t>
  </si>
  <si>
    <t>Riesgos materializados por situaciones de conflicto de interes no gestionado - Cuatrimestral</t>
  </si>
  <si>
    <t xml:space="preserve">Gestión de la Planeación Institucional 
</t>
  </si>
  <si>
    <t xml:space="preserve">Gestión de la Innovación Institucional
</t>
  </si>
  <si>
    <t xml:space="preserve">Gestión de Tecnologías y Sistemas de Información 
</t>
  </si>
  <si>
    <t>Gestión de la Comunicación Estratégica</t>
  </si>
  <si>
    <t>En GINA se encuentra reportado el avance del plan de manejo asociado al riesgo, el cual se viene ejecutando para este cuatrimestre de acuerdo con lo planificado</t>
  </si>
  <si>
    <t>En GINA se encuentra reportado el avance de los resultados de los indicadores asociados al riesgo, los cuales no evidencian incumplimiento para este período</t>
  </si>
  <si>
    <t>En GINA se encuentra reportado el avance de los resultados de los indicadores asociados al riesgo, sin embargo, el mes de agosto se encuentra en tiempos de reporte</t>
  </si>
  <si>
    <t>Hace falta el reporte de la Oficina de Tecnologías y Sistemas de información del segundo trimestre 2022</t>
  </si>
  <si>
    <t>Existe evidencia de que se viene ejecutando el plan de manejo e iniciativas asociadas al riesgo</t>
  </si>
  <si>
    <t>En GINA se evidencia el reporte del indicador asociado al riesgo y presenta cumplimiento de meta</t>
  </si>
  <si>
    <t>Se vienen realizando los controles asociaciados al riesgo  a través de la gestión de indicadores y la ejecución de las acciones programadas para dicha gestión</t>
  </si>
  <si>
    <t>Se viene realizando las acciones  asociadas al indicador, aunque no se cumple con la meta  planteada.  Para la finalización del año 2022 se tienen acciones definidas que permitirán el cumplimiento de la meta</t>
  </si>
  <si>
    <t>En GINA no se evidencia el reporte del indicador</t>
  </si>
  <si>
    <t>A agosto 31 de 2022, se observa que la Oficina Asesora de Comunicaciones realizó diferentes acciones a través de los canales de comunicación que se utilizan, para seguir posicionando al Ministerio de Ciencia, Tecnología e Innovación como entidad que contribuye al desarrollo del país. Además, dichas acciones aseguran el derecho al ciudadano a estar informado sobre las actuaciones de las entidades públicas y contribuir a la generación de espacios de participación a la gestión realizada por el Ministerio de Ciencia, Tecnología e Innovación. Además, como eje transversal la comunicación organizacional de Minciencias oriento la difusión de políticas y la información generada al interior de la Institución para una clara identificación de los objetivos, las estrategias, los planes, los programas y los proyectos hacia los cuales se enfoca el accionar de la entidad desarrollando varias actividades orientadas a potenciar la articulación de las áreas con los diferentes grupos de interés.</t>
  </si>
  <si>
    <t>SEGUIMIENTO MAPA RIESGOS DE CORRUPCIÓN</t>
  </si>
  <si>
    <t>SEGUIMIENTO A 30-04-2022</t>
  </si>
  <si>
    <t xml:space="preserve">OFICINA ASESORA DE PLANEACIÓN E INNOVACIÓN INSTITUCIONAL </t>
  </si>
  <si>
    <t>OFICINA DE CONTROL INTERNO</t>
  </si>
  <si>
    <t>A marzo 31 de 2022, se realizaron 62 evaluaciones de desempeño, correspondientes a los evaluadores que fueron contratados para procesos con las diferentes áreas de la entidad, durante el primer trimestre del año. Las evaluaciones permiten conocer el desempeño individual del evaluador contratado, y reflejan el impacto de su participación en cada uno de los procesos de evaluación en los que participa. Así mismo se sugiere una nueva contratación del evaluador. La oficina de Control Interno evidencio los soportes del reporte realizado, disponibles en GINA; su aprobación se hizo oportunamente por el líder del proceso. Sin comentarios</t>
  </si>
  <si>
    <t xml:space="preserve">
En el primer trimestre del año 2022 en aras de depurar los saldos y bajar el techo impuesto por hacienda respecto al Presupuesto General de la Nación de Minciencias - PGN de las vigencias anteriores, en donde el saldo a diciembre 31 de 2021 fue $103.495.054.950,37, se efectuaron los desembolsos de 99 contratos derivados por un valor de $21.609.559.160 y 660 pagos de evaluadores por un valor de $634.453.114, para un valor total de $22.244.012.274 recursos Minciencias - PGN de las vigencias anteriores desembolsados. Con esto se logra superar el porcentaje de cumplimiento establecido del indicador en el primer trimestre (18%), quedando en un 21,49% de cumplimiento.</t>
  </si>
  <si>
    <t>Los reportes de las actividades programadas  a se han realizado oportunamente y estas se encuentran aprobadas por los lideres de proceso, toda vez que este Riesgo es transversal a todas las dependencias del Ministerio; los soportes se encuentran disponibles en GINA;  la Oficina de Control Interno no evidencio incumplimiento de actividades programadas.</t>
  </si>
  <si>
    <t>Porcentaje de la Gestión estratégica para un talento humano integro, efectivo e innovador.
Porcentaje de cumplimiento de los requisitos de transparencia en Minciencias -  Dirección de Talento Humano</t>
  </si>
  <si>
    <t xml:space="preserve">El reporte realizado evidencia el cumplimiento de las actividades programadas.  En cuanto al plan de vacantes, en el periodo a reportar se informó a la Comisión Nacional del Servicio Civil con corte a 28 de marzo de 2022 las vacantes de carrera administrativas que están pendientes por proveer. Así mismo, el Plan anual de vacantes fue publicado en la página web de la Entidad y el concurso de méritos inmerso en la convocatoria Nación 3 sigue en curso y se encuentra en la etapa de aplicación de pruebas, se está a la espera de la citación. Reportes evidenciados se encuentran disponibles GINA. </t>
  </si>
  <si>
    <t xml:space="preserve">El informe disponible en GINA y que hace parte del reporte realizado correspondiente al primer trimestre de 2022, las actividades realizadas para el cumplimiento de los requisitos exigidos en los pagos realizados a 31-03-2022, evidencian los perfiles que se tienen creados en el SIIF Nación y SPGR para el registro de las operaciones financieras del Ministerio de Ciencia, Tecnología e Innovación e incluye las actividades realizadas para dar cumplimiento a los requisitos exigidos en los pagos. Los controles documentados dan cuenta de las acciones que se realizan para mitigar el riesgo. La OCI encuentra coherentes reportes con actividades programadas. </t>
  </si>
  <si>
    <t>Las acciones reportadas en el periodo dan cuenta y tienen relación directa con la gestión del riesgo  “Posibilidad de afectación económica por registrar en la contabilidad las actas de liquidación, incapacidades o resoluciones de condonación y demás actos administrativos que generen una cuenta por cobrar”; teniendo en cuenta que mediante las conciliaciones de cartera-contabilidad, conciliación de saldos de incapacidades y de saldos de créditos educativos condonables (contabilidad - talento humano), se reduce a la probabilidad de omitir los registros de un acta de liquidación (bilateral o unilateral), de solicitudes de reintegro, de incapacidades o de resoluciones de condonación y demás actos administrativos que generen una cuenta por cobrar en los estados financieros de la Entidad,  actividad reportada mitiga el riesgo. Al Interior de GINA se evidencian reportes realizados y la OCI encuentra coherente los reportes y soportes vistos en GINA.</t>
  </si>
  <si>
    <t>Los documentos  que soportan en reporte hecho a 31-03-2022, dan cuenta de los puntos de control que se tienen en el manejo de las cuentas bancaria de Tesorería y de la caja menor de viáticos y gastos de viaje Nación y Regalías; así como se evidencia en los informes de los arqueos realizados en los meses de febrero y marzo de 2022 a los recursos de la caja menor de Gastos Generales, razón que le permite  a la OCI concluir que el riesgo se encuentra  bajo control, evidencias disponibles en GINA.</t>
  </si>
  <si>
    <t>Los reportes de las actividades programadas se han realizado oportunamente y estas se encuentran aprobadas por la Dirección Administrativa y Financiera. Los documentos que soportar los reportes se encuentran disponibles en GINA</t>
  </si>
  <si>
    <t>Los documentos  que soportan en reporte hecho a 31-03-2022, presenta un avance del 100%, teniendo en cuenta que se cumplieron con las actividades planeadas para el primer trimestre, lo anterior representado en el desarrollo de las siguientes actividades: informe de avance del proceso de implementación de las Tablas de Valoración Documental, Informe de acompañamientos y/o capacitación en temas de gestión documental, e informe de elaboración y/o actualización de instrumentos archivísticos. La OCI evidencio lo reportes realizados los cuales se encuentran debidamente documentados en GINA, sin comentarios.</t>
  </si>
  <si>
    <t>Los documentos  que soportan en reporte hecho a 31-03-2022, soportan actividades desarrolladas durante el primer trimestre de la vigencia;  se adelantaron actividades relacionadas con la gestión de transparencia, integridad y control a la existencia de conflictos de intereses, se socializo la Ley 2195 de enero 2022, por medio de la cual se adoptan medidas en materia de transparencia, prevención y lucha contra la corrupción y se dictan otras disposiciones. Ley cuyo objeto es el de adoptar disposiciones tendientes a prevenir los actos de corrupción y reforzar la articulación y coordinación de las entidades del Estado y a recuperar los daños ocasionados por dichos actos con el fin de asegurar y promover la cultura de la legalidad e integridad y recuperar la confianza ciudadana y el respeto por lo público y socialización de la Guía de supervisión e Interventoría de contratos y convenios. disponibles en GINA. Sin comentarios por parte de la OCI.</t>
  </si>
  <si>
    <t>Los documentos  que soportan en reporte hecho a 31-03-2022, se evidencia informe de actividades realizadas por la Oficina Asesora Jurídica, en el cual se resalta el retiro de dos procesos del cobro coactivo, dado que se efectuó el reintegro de los recursos; por lo tanto, a la fecha del reporte, queda un balance total de veintidós (22) contratos que equivalen a diez (10) procesos en gestión de cobro coactivo a cargo de la Oficina Jurídica y se detallan acciones a seguir en cada uno de los procesos. Aunado a lo anterior, no es necesario generar acción correctiva puesto que se ha venido avanzando y revisando la gestión de cobro en la medida que lo permiten las circunstancias y medidas declaradas por el Gobierno Nacional en el marco de la emergencia sanitaria por causa de la enfermedad por coronavirus COVID-19. Evidencias disponibles en GINA. Sin comentarios por parte de la OCI.</t>
  </si>
  <si>
    <t>Los documentos  que soportan en reporte hecho a 31-03-2022,  se visualiza que los supervisores de contratos y convenios, han dado cumplimiento con obligaciones según reporte de cada dependencia del ministerio, así mismo se han adelantado campañas por parte de secretaria general, orientadas a socializar la Guía de Supervisión de contratos y convenios, evidencias disponibles en GINA.</t>
  </si>
  <si>
    <t xml:space="preserve">Los documentos  que soportan en reporte hecho a 31-03-2022, evidencian actividades realizadas por la Secretaría General durante el primer trimestre de la vigencia, orientadas a fortalecer los procesos asociados a la contratación, así mismo mediante la iniciativa estratégica de Contribuir a un Minciencias más transparente, se diligenció el formato D101PR04F01 indicativo del Indicador Programático - Requisitos de Transparencia ITEP – ATM, dicho formato resalta el cumplimiento de requisito, así como la Dirección URL / repositorio institucional.  Los reportes se encuentran detallados en GINA y fueron aprobados por el líder del proceso. 
</t>
  </si>
  <si>
    <t>Los documentos  que soportan en reporte hecho a 31-03-2022, evidencian actividades realizadas por la Secretaría General durante el primer trimestre de la vigencia, orientadas a fortalecer los procesos asociados a la contratación, así mismo mediante la iniciativa estratégica de Contribuir a un Minciencias más transparente, se diligenció el formato D101PR04F01 indicativo del Indicador Programático - Requisitos de Transparencia ITEP – ATM, dicho formato resalta el cumplimiento de requisito, así como la Dirección URL / repositorio institucional.  Los reportes se encuentran detallados en GINA y fueron aprobados por el líder del proceso.</t>
  </si>
  <si>
    <t>Los documentos  que soportan en reporte hecho a 31-03-2022, permiten visualizar La "MATRIZ DE SEGUIMIENTO DE CONVOCATORIAS DEL SISTEMA GENERAL DE REGALÍAS - SGR" - M802PR01MO3, que incluye información de la puesta en marcha para las convocatorias del Plan Bienal 2021-2022, teniendo en cuenta los procesos de apertura, cierre, evaluación y listado de propuestas dé elegibles durante el trimestre 1 - 2022. La información reportada se encuentra disponible en Gina, la cual se encuentra debidamente soportada. La OCI no hace ningún comentario al respecto.</t>
  </si>
  <si>
    <t>Documentos  que soportan el reporte hecho a 31-03-2022, visualizan aprobación de tareas, teniendo en cuenta todas las acciones realizadas por la OAC durante el primer trimestre de 2022, estrategia de comunicación externa que se basó en la publicación de comunicados, sobre las agendas en territorio del ministro, giras internacionales y anuncios de convocatorias. Durante los eventos en territorio, se realizaron atenciones a medios y también se programaron entrevistas con los principales medios regionales. En este trimestre, también se publicó una columna de opinión del ministro. Y Como eje transversal la comunicación interna del ministerio, orienta la difusión de políticas y la información generada al interior de la Institución para una clara identificación de los objetivos, las estrategias, los planes, los programas y los proyectos hacia los cuales se enfoca el accionar de la entidad. La PPT adjunta identifica las piezas realizadas para cumplir con el objetivo, las tareas diseñadas en las dos actividades diseñadas se han cumplió y sus reportes se hicieron oportunamente. Disponibles en GINA</t>
  </si>
  <si>
    <t>Con corte al primer trimestre de la vigencia 2022, se presenta un avance del 100%, de las actividades programadas a reportar a 31-03-2022, se resalta informe de avance del proceso de implementación de las Tablas de Valoración Documental, Informe de acompañamientos y/o capacitación en temas de gestión documental, e informe de elaboración y/o actualización de instrumentos archivísticos. Se dio cumplimiento a los entregables y se encuentra el análisis y la evidencia correspondiente a cada una de las actividades programadas documentos  disponibles en GINA evidencian cumplimiento de actividad programada.</t>
  </si>
  <si>
    <t>Direccionamiento Institucional</t>
  </si>
  <si>
    <r>
      <rPr>
        <b/>
        <sz val="10"/>
        <color rgb="FF000000"/>
        <rFont val="Arial Narrow"/>
        <family val="2"/>
      </rPr>
      <t xml:space="preserve">R5-2022 </t>
    </r>
    <r>
      <rPr>
        <sz val="10"/>
        <color rgb="FF000000"/>
        <rFont val="Arial Narrow"/>
        <family val="2"/>
      </rPr>
      <t>Posibilidad de afectación reputacional por el reconocimiento de un actor del SNCTI que no cumpla los requisitos requeridos debido al la no adherencia a las las Guías para el reconocimiento de Actores del SNCTI</t>
    </r>
  </si>
  <si>
    <r>
      <rPr>
        <b/>
        <sz val="10"/>
        <color rgb="FF000000"/>
        <rFont val="Arial Narrow"/>
        <family val="2"/>
      </rPr>
      <t xml:space="preserve">Programa estratégico: 
</t>
    </r>
    <r>
      <rPr>
        <sz val="10"/>
        <color rgb="FF000000"/>
        <rFont val="Arial Narrow"/>
        <family val="2"/>
      </rPr>
      <t xml:space="preserve">Reconocimiento de actores
</t>
    </r>
    <r>
      <rPr>
        <b/>
        <sz val="10"/>
        <color rgb="FF000000"/>
        <rFont val="Arial Narrow"/>
        <family val="2"/>
      </rPr>
      <t xml:space="preserve">Iniciativa estratégica: </t>
    </r>
    <r>
      <rPr>
        <sz val="10"/>
        <color rgb="FF000000"/>
        <rFont val="Arial Narrow"/>
        <family val="2"/>
      </rPr>
      <t xml:space="preserve">
Reconocimiento de actores</t>
    </r>
  </si>
  <si>
    <r>
      <rPr>
        <b/>
        <sz val="10"/>
        <color rgb="FF000000"/>
        <rFont val="Arial Narrow"/>
        <family val="2"/>
      </rPr>
      <t xml:space="preserve">R4-2022 </t>
    </r>
    <r>
      <rPr>
        <sz val="10"/>
        <color rgb="FF000000"/>
        <rFont val="Arial Narrow"/>
        <family val="2"/>
      </rPr>
      <t>Posibilidad de afectar la reputación del Ministerio por otorgar a nombre propio o de terceros cualquier dádiva o beneficio derivado de omisiones en el proceso de Gestión para la  ejecución de política para la CTeI</t>
    </r>
  </si>
  <si>
    <r>
      <rPr>
        <b/>
        <sz val="10"/>
        <color rgb="FF000000"/>
        <rFont val="Arial Narrow"/>
        <family val="2"/>
      </rPr>
      <t xml:space="preserve">Programa estratégico: 
</t>
    </r>
    <r>
      <rPr>
        <sz val="10"/>
        <color rgb="FF000000"/>
        <rFont val="Arial Narrow"/>
        <family val="2"/>
      </rPr>
      <t>Plan de manejo del riesgo 2022
Ficha manejo del riesgo R4 - 2022
Acciones orientadas evitar errores omisiones o incumplimiento de los requisitos de calidad asociados a la ejecución de los mecanismos de operación (convocatorias, invitaciones, concursos)
Nota: Este plan incluye las acciones del riesgo R4-2022; R33-2022 y R63-2022</t>
    </r>
  </si>
  <si>
    <r>
      <rPr>
        <b/>
        <sz val="10"/>
        <color rgb="FF000000"/>
        <rFont val="Arial Narrow"/>
        <family val="2"/>
      </rPr>
      <t>R59-2022</t>
    </r>
    <r>
      <rPr>
        <sz val="10"/>
        <color rgb="FF000000"/>
        <rFont val="Arial Narrow"/>
        <family val="2"/>
      </rPr>
      <t xml:space="preserve"> Posibilidad de afectación económica y reputacional debido a la toma de decisiones unilaterales y no participativa para la obtención de un beneficio en favor de un tercero que no refleja el interés institucional y puede generar un detrimento patrimonial.</t>
    </r>
  </si>
  <si>
    <r>
      <rPr>
        <b/>
        <sz val="10"/>
        <color rgb="FF000000"/>
        <rFont val="Arial Narrow"/>
        <family val="2"/>
      </rPr>
      <t xml:space="preserve">R6-2022 </t>
    </r>
    <r>
      <rPr>
        <sz val="10"/>
        <color rgb="FF000000"/>
        <rFont val="Arial Narrow"/>
        <family val="2"/>
      </rPr>
      <t>Posibilidad de afectación reputacional por vincular personal sin cumplimiento de los requisitos  del Empleo debido a agentes internos o externos que pueden incidir en el favorecimiento de nombramientos</t>
    </r>
  </si>
  <si>
    <r>
      <rPr>
        <b/>
        <sz val="10"/>
        <color rgb="FF000000"/>
        <rFont val="Arial Narrow"/>
        <family val="2"/>
      </rPr>
      <t>PROGRAMA ESTRATÉGICO</t>
    </r>
    <r>
      <rPr>
        <sz val="10"/>
        <color rgb="FF000000"/>
        <rFont val="Arial Narrow"/>
        <family val="2"/>
      </rPr>
      <t xml:space="preserve">
Gestión para un Talento Humano Íntegro, Efectivo e Innovador
</t>
    </r>
    <r>
      <rPr>
        <b/>
        <sz val="10"/>
        <color rgb="FF000000"/>
        <rFont val="Arial Narrow"/>
        <family val="2"/>
      </rPr>
      <t>INCIATIVA ESTRATÉGICA</t>
    </r>
    <r>
      <rPr>
        <sz val="10"/>
        <color rgb="FF000000"/>
        <rFont val="Arial Narrow"/>
        <family val="2"/>
      </rPr>
      <t xml:space="preserve">
Contribuir a un Minciencias más transparente
Seguimiento Plan Anual de Vacantes</t>
    </r>
  </si>
  <si>
    <r>
      <rPr>
        <b/>
        <sz val="10"/>
        <color rgb="FF000000"/>
        <rFont val="Arial Narrow"/>
        <family val="2"/>
      </rPr>
      <t xml:space="preserve">R7-2022 </t>
    </r>
    <r>
      <rPr>
        <sz val="10"/>
        <color rgb="FF000000"/>
        <rFont val="Arial Narrow"/>
        <family val="2"/>
      </rPr>
      <t>Posibilidad de afectación económica en caso que algún perfil de la cadena presupuestal cambie un tercero o cambie el valor y se realice un pago no autorizado en beneficio propio o de terceros o se realicen sin el cumplimiento de requisitos</t>
    </r>
  </si>
  <si>
    <r>
      <rPr>
        <b/>
        <sz val="10"/>
        <color rgb="FF000000"/>
        <rFont val="Arial Narrow"/>
        <family val="2"/>
      </rPr>
      <t xml:space="preserve">PLAN DE MANEJO DE RIESGOS
Ficha manejo del riesgo R7-2022
</t>
    </r>
    <r>
      <rPr>
        <sz val="10"/>
        <color rgb="FF000000"/>
        <rFont val="Arial Narrow"/>
        <family val="2"/>
      </rPr>
      <t>Reporte de los perfiles activos en el SIIF Nación - SPGR y los pagos realizados en el periodo con el cumplimiento de requisitos</t>
    </r>
  </si>
  <si>
    <r>
      <rPr>
        <b/>
        <sz val="10"/>
        <color rgb="FF000000"/>
        <rFont val="Arial Narrow"/>
        <family val="2"/>
      </rPr>
      <t xml:space="preserve">R8-2022 </t>
    </r>
    <r>
      <rPr>
        <sz val="10"/>
        <color rgb="FF000000"/>
        <rFont val="Arial Narrow"/>
        <family val="2"/>
      </rPr>
      <t>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r>
  </si>
  <si>
    <r>
      <rPr>
        <b/>
        <sz val="10"/>
        <color rgb="FF000000"/>
        <rFont val="Arial Narrow"/>
        <family val="2"/>
      </rPr>
      <t xml:space="preserve">PLAN DE MANEJO DE RIESGOS
Ficha manejo del riesgo R8-2022
</t>
    </r>
    <r>
      <rPr>
        <sz val="10"/>
        <color rgb="FF000000"/>
        <rFont val="Arial Narrow"/>
        <family val="2"/>
      </rPr>
      <t xml:space="preserve">
Registrar en la contabilidad las actas de liquidación, incapacidades o resoluciones de condonación y demás actos administrativos	</t>
    </r>
  </si>
  <si>
    <r>
      <rPr>
        <b/>
        <sz val="10"/>
        <color rgb="FF000000"/>
        <rFont val="Arial Narrow"/>
        <family val="2"/>
      </rPr>
      <t xml:space="preserve">R9-2022  </t>
    </r>
    <r>
      <rPr>
        <sz val="10"/>
        <color rgb="FF000000"/>
        <rFont val="Arial Narrow"/>
        <family val="2"/>
      </rPr>
      <t>Posibilidad de afectación  económica por utilizar los recursos de las cuentas bancarias de la entidad y el efectivo de las cajas menores para beneficio propio o favorecimiento de terceros debido a la falta de lineamientos y controles para el manejo de los recursos</t>
    </r>
  </si>
  <si>
    <r>
      <rPr>
        <b/>
        <sz val="10"/>
        <color rgb="FF000000"/>
        <rFont val="Arial Narrow"/>
        <family val="2"/>
      </rPr>
      <t xml:space="preserve">PLAN DE MANEJO DE RIESGOS
Ficha manejo del riesgo R9-2022
</t>
    </r>
    <r>
      <rPr>
        <sz val="10"/>
        <color rgb="FF000000"/>
        <rFont val="Arial Narrow"/>
        <family val="2"/>
      </rPr>
      <t xml:space="preserve">
Realizar el reporte de los arqueos periódicos a las cajas menores y presentar el informe de los puntos de control utilizados en el manejo de las cuentas bancarias</t>
    </r>
  </si>
  <si>
    <r>
      <rPr>
        <b/>
        <sz val="10"/>
        <color rgb="FF000000"/>
        <rFont val="Arial Narrow"/>
        <family val="2"/>
      </rPr>
      <t xml:space="preserve">R10-2022 </t>
    </r>
    <r>
      <rPr>
        <sz val="10"/>
        <color rgb="FF000000"/>
        <rFont val="Arial Narrow"/>
        <family val="2"/>
      </rPr>
      <t>Posibilidad de afectación económica por utilizar los bienes de la Entidad en beneficio propio o en favor de un tercero debido a manejos y/o controles inadecuados</t>
    </r>
  </si>
  <si>
    <r>
      <rPr>
        <b/>
        <sz val="10"/>
        <color rgb="FF000000"/>
        <rFont val="Arial Narrow"/>
        <family val="2"/>
      </rPr>
      <t xml:space="preserve">PLAN DE MANEJO DE RIESGOS
Ficha manejo del riesgo R10-2022
</t>
    </r>
    <r>
      <rPr>
        <sz val="10"/>
        <color rgb="FF000000"/>
        <rFont val="Arial Narrow"/>
        <family val="2"/>
      </rPr>
      <t xml:space="preserve">
Control de los bienes de la Entidad para prevenir el beneficio propio o favorecer un tercero</t>
    </r>
  </si>
  <si>
    <r>
      <rPr>
        <b/>
        <sz val="10"/>
        <color rgb="FF000000"/>
        <rFont val="Arial Narrow"/>
        <family val="2"/>
      </rPr>
      <t>R2-2022</t>
    </r>
    <r>
      <rPr>
        <sz val="10"/>
        <color rgb="FF000000"/>
        <rFont val="Arial Narrow"/>
        <family val="2"/>
      </rPr>
      <t xml:space="preserve"> Posibilidad de afectación reputacional por alterar o manipular los documentos de la entidad para el beneficio de terceros debido al inadecuado manejo y control de la información del Ministerio</t>
    </r>
  </si>
  <si>
    <r>
      <rPr>
        <b/>
        <sz val="10"/>
        <color rgb="FF000000"/>
        <rFont val="Arial Narrow"/>
        <family val="2"/>
      </rPr>
      <t>PROGRAMA ESTRATÉGICO</t>
    </r>
    <r>
      <rPr>
        <sz val="10"/>
        <color rgb="FF000000"/>
        <rFont val="Arial Narrow"/>
        <family val="2"/>
      </rPr>
      <t xml:space="preserve">
Por una gestión administrativa y financiera moderna e innovadora
</t>
    </r>
    <r>
      <rPr>
        <b/>
        <sz val="10"/>
        <color rgb="FF000000"/>
        <rFont val="Arial Narrow"/>
        <family val="2"/>
      </rPr>
      <t>INICIATIVA ESTRATÉGICA</t>
    </r>
    <r>
      <rPr>
        <sz val="10"/>
        <color rgb="FF000000"/>
        <rFont val="Arial Narrow"/>
        <family val="2"/>
      </rPr>
      <t xml:space="preserve">
Transformando la gestión documental</t>
    </r>
  </si>
  <si>
    <r>
      <rPr>
        <b/>
        <sz val="10"/>
        <color rgb="FF000000"/>
        <rFont val="Arial Narrow"/>
        <family val="2"/>
      </rPr>
      <t>R13-2022</t>
    </r>
    <r>
      <rPr>
        <sz val="10"/>
        <color rgb="FF000000"/>
        <rFont val="Arial Narrow"/>
        <family val="2"/>
      </rPr>
      <t xml:space="preserve"> Posibilidad de afectación económica  derivado de  procesos judiciales y/o conciliaciones en la que se evidencie  beneficios propios a contratistas/funcionarios y/o a particulares por parte del delegado judicial del Ministerio.</t>
    </r>
  </si>
  <si>
    <r>
      <rPr>
        <b/>
        <sz val="10"/>
        <color rgb="FF000000"/>
        <rFont val="Arial Narrow"/>
        <family val="2"/>
      </rPr>
      <t>PROGRAMA ESTRATÉGICO:</t>
    </r>
    <r>
      <rPr>
        <sz val="10"/>
        <color rgb="FF000000"/>
        <rFont val="Arial Narrow"/>
        <family val="2"/>
      </rPr>
      <t xml:space="preserve">
Apoyo jurídico eficiente
</t>
    </r>
    <r>
      <rPr>
        <b/>
        <sz val="10"/>
        <color rgb="FF000000"/>
        <rFont val="Arial Narrow"/>
        <family val="2"/>
      </rPr>
      <t>INICIATIVA ESTRATÉGICA</t>
    </r>
    <r>
      <rPr>
        <sz val="10"/>
        <color rgb="FF000000"/>
        <rFont val="Arial Narrow"/>
        <family val="2"/>
      </rPr>
      <t xml:space="preserve">
Gestión de transparencia, integridad y control a la existencia de conﬂictos de intereses</t>
    </r>
  </si>
  <si>
    <r>
      <rPr>
        <b/>
        <sz val="10"/>
        <color rgb="FF000000"/>
        <rFont val="Arial Narrow"/>
        <family val="2"/>
      </rPr>
      <t>R14-</t>
    </r>
    <r>
      <rPr>
        <sz val="10"/>
        <color rgb="FF000000"/>
        <rFont val="Arial Narrow"/>
        <family val="2"/>
      </rPr>
      <t>2022 Posibilidad de afectación económica  por acción u omisión del contratista/servidor público debido que genere la prescripción para iniciar el proceso de cobro coactivo.</t>
    </r>
  </si>
  <si>
    <r>
      <rPr>
        <b/>
        <sz val="10"/>
        <color rgb="FF000000"/>
        <rFont val="Arial Narrow"/>
        <family val="2"/>
      </rPr>
      <t>PLAN DE MANEJO DE RIESGO:</t>
    </r>
    <r>
      <rPr>
        <sz val="10"/>
        <color rgb="FF000000"/>
        <rFont val="Arial Narrow"/>
        <family val="2"/>
      </rPr>
      <t xml:space="preserve">
</t>
    </r>
    <r>
      <rPr>
        <b/>
        <sz val="10"/>
        <color rgb="FF000000"/>
        <rFont val="Arial Narrow"/>
        <family val="2"/>
      </rPr>
      <t>Ficha manejo del riesgo R14-2022</t>
    </r>
    <r>
      <rPr>
        <sz val="10"/>
        <color rgb="FF000000"/>
        <rFont val="Arial Narrow"/>
        <family val="2"/>
      </rPr>
      <t xml:space="preserve">
Prevenir que opere la prescripción en los procesos de cobro coactivo en el Ministerio</t>
    </r>
  </si>
  <si>
    <r>
      <rPr>
        <b/>
        <sz val="10"/>
        <color rgb="FF000000"/>
        <rFont val="Arial Narrow"/>
        <family val="2"/>
      </rPr>
      <t xml:space="preserve">R12-2022 </t>
    </r>
    <r>
      <rPr>
        <sz val="10"/>
        <color rgb="FF000000"/>
        <rFont val="Arial Narrow"/>
        <family val="2"/>
      </rPr>
      <t>Posibilidad de afectación reputacional y/o económica por autorizar pagos o emitir avales debido al incumplimiento de las obligaciones contractuales</t>
    </r>
  </si>
  <si>
    <r>
      <rPr>
        <b/>
        <sz val="10"/>
        <color rgb="FF000000"/>
        <rFont val="Arial Narrow"/>
        <family val="2"/>
      </rPr>
      <t>PLAN DE MANEJO DE RIESGOS</t>
    </r>
    <r>
      <rPr>
        <sz val="10"/>
        <color rgb="FF000000"/>
        <rFont val="Arial Narrow"/>
        <family val="2"/>
      </rPr>
      <t xml:space="preserve">
</t>
    </r>
    <r>
      <rPr>
        <b/>
        <sz val="10"/>
        <color rgb="FF000000"/>
        <rFont val="Arial Narrow"/>
        <family val="2"/>
      </rPr>
      <t>Ficha manejo del riesgo R12-2022</t>
    </r>
    <r>
      <rPr>
        <sz val="10"/>
        <color rgb="FF000000"/>
        <rFont val="Arial Narrow"/>
        <family val="2"/>
      </rPr>
      <t xml:space="preserve">
Seguimiento y reporte oportuno por parte de los supervisores de los contratos y convenios </t>
    </r>
  </si>
  <si>
    <r>
      <rPr>
        <b/>
        <sz val="10"/>
        <color rgb="FF000000"/>
        <rFont val="Arial Narrow"/>
        <family val="2"/>
      </rPr>
      <t xml:space="preserve">R11-2022 </t>
    </r>
    <r>
      <rPr>
        <sz val="10"/>
        <color rgb="FF000000"/>
        <rFont val="Arial Narrow"/>
        <family val="2"/>
      </rPr>
      <t xml:space="preserve">Posibilidad de afectación reputacional por orientar en beneficio propio o de un tercero la contratación de la Entidad </t>
    </r>
  </si>
  <si>
    <r>
      <rPr>
        <b/>
        <sz val="10"/>
        <color rgb="FF000000"/>
        <rFont val="Arial Narrow"/>
        <family val="2"/>
      </rPr>
      <t>PROGRAMA ESTRATÉGICO:</t>
    </r>
    <r>
      <rPr>
        <sz val="10"/>
        <color rgb="FF000000"/>
        <rFont val="Arial Narrow"/>
        <family val="2"/>
      </rPr>
      <t xml:space="preserve">
Apoyo contractual y de direccionamiento y control administrativo eficiente
</t>
    </r>
    <r>
      <rPr>
        <b/>
        <sz val="10"/>
        <color rgb="FF000000"/>
        <rFont val="Arial Narrow"/>
        <family val="2"/>
      </rPr>
      <t>INICIATIVA ESTRATÉGICA:</t>
    </r>
    <r>
      <rPr>
        <sz val="10"/>
        <color rgb="FF000000"/>
        <rFont val="Arial Narrow"/>
        <family val="2"/>
      </rPr>
      <t xml:space="preserve">
Fortalecer los procesos del cambio asociados a la contratación
Contribuir a un Minciencias más transparente</t>
    </r>
  </si>
  <si>
    <r>
      <rPr>
        <b/>
        <sz val="10"/>
        <color rgb="FF000000"/>
        <rFont val="Arial Narrow"/>
        <family val="2"/>
      </rPr>
      <t>R52-2022</t>
    </r>
    <r>
      <rPr>
        <sz val="10"/>
        <color rgb="FF000000"/>
        <rFont val="Arial Narrow"/>
        <family val="2"/>
      </rPr>
      <t xml:space="preserve"> Posibilidad de afectación económica por celebrar contratos o convenios ó iniciar su ejecución, sin cumplir con los requisitos legales</t>
    </r>
  </si>
  <si>
    <r>
      <rPr>
        <b/>
        <sz val="10"/>
        <color rgb="FF000000"/>
        <rFont val="Arial Narrow"/>
        <family val="2"/>
      </rPr>
      <t xml:space="preserve">R27-2022 </t>
    </r>
    <r>
      <rPr>
        <sz val="10"/>
        <color rgb="FF000000"/>
        <rFont val="Arial Narrow"/>
        <family val="2"/>
      </rPr>
      <t>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r>
  </si>
  <si>
    <r>
      <rPr>
        <b/>
        <sz val="10"/>
        <color rgb="FF000000"/>
        <rFont val="Arial Narrow"/>
        <family val="2"/>
      </rPr>
      <t>Programa Estratégico:</t>
    </r>
    <r>
      <rPr>
        <sz val="10"/>
        <color rgb="FF000000"/>
        <rFont val="Arial Narrow"/>
        <family val="2"/>
      </rPr>
      <t xml:space="preserve">
Gestión de la Secretaria Técnica del OCAD de la CTeI del SGR
</t>
    </r>
    <r>
      <rPr>
        <b/>
        <sz val="10"/>
        <color rgb="FF000000"/>
        <rFont val="Arial Narrow"/>
        <family val="2"/>
      </rPr>
      <t>Iniciativa estratégica:</t>
    </r>
    <r>
      <rPr>
        <sz val="10"/>
        <color rgb="FF000000"/>
        <rFont val="Arial Narrow"/>
        <family val="2"/>
      </rPr>
      <t xml:space="preserve">
Puesta en marcha de las Convocatorias Públicas, Abiertas y Competitivas</t>
    </r>
  </si>
  <si>
    <r>
      <rPr>
        <b/>
        <sz val="10"/>
        <color rgb="FF000000"/>
        <rFont val="Arial Narrow"/>
        <family val="2"/>
      </rPr>
      <t xml:space="preserve">R3-2022 </t>
    </r>
    <r>
      <rPr>
        <sz val="10"/>
        <color rgb="FF000000"/>
        <rFont val="Arial Narrow"/>
        <family val="2"/>
      </rPr>
      <t>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r>
  </si>
  <si>
    <r>
      <rPr>
        <b/>
        <sz val="10"/>
        <color rgb="FF000000"/>
        <rFont val="Arial Narrow"/>
        <family val="2"/>
      </rPr>
      <t>R66-2022</t>
    </r>
    <r>
      <rPr>
        <sz val="10"/>
        <color rgb="FF000000"/>
        <rFont val="Arial Narrow"/>
        <family val="2"/>
      </rPr>
      <t xml:space="preserve">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r>
  </si>
  <si>
    <r>
      <rPr>
        <b/>
        <sz val="10"/>
        <color rgb="FF000000"/>
        <rFont val="Arial Narrow"/>
        <family val="2"/>
      </rPr>
      <t xml:space="preserve">Programa Estratégico: </t>
    </r>
    <r>
      <rPr>
        <sz val="10"/>
        <color rgb="FF000000"/>
        <rFont val="Arial Narrow"/>
        <family val="2"/>
      </rPr>
      <t xml:space="preserve">
Cultura y comunicación de cara al ciudadano
</t>
    </r>
    <r>
      <rPr>
        <b/>
        <sz val="10"/>
        <color rgb="FF000000"/>
        <rFont val="Arial Narrow"/>
        <family val="2"/>
      </rPr>
      <t xml:space="preserve">Iniciativa Estratégica: </t>
    </r>
    <r>
      <rPr>
        <sz val="10"/>
        <color rgb="FF000000"/>
        <rFont val="Arial Narrow"/>
        <family val="2"/>
      </rPr>
      <t xml:space="preserve">
Afianzar la cultura de servicio al ciudadano al interior de la entidad y la relación con los ciudadanos, haciendo un efectivo monitoreo y seguimiento a PQRDS.
</t>
    </r>
    <r>
      <rPr>
        <b/>
        <sz val="10"/>
        <color rgb="FF000000"/>
        <rFont val="Arial Narrow"/>
        <family val="2"/>
      </rPr>
      <t xml:space="preserve">Programa Estratégico: </t>
    </r>
    <r>
      <rPr>
        <sz val="10"/>
        <color rgb="FF000000"/>
        <rFont val="Arial Narrow"/>
        <family val="2"/>
      </rPr>
      <t xml:space="preserve">
Por una gestión administrativa y financiera moderna e innovadora
</t>
    </r>
    <r>
      <rPr>
        <b/>
        <sz val="10"/>
        <color rgb="FF000000"/>
        <rFont val="Arial Narrow"/>
        <family val="2"/>
      </rPr>
      <t xml:space="preserve">Iniciativa Estratégica: </t>
    </r>
    <r>
      <rPr>
        <sz val="10"/>
        <color rgb="FF000000"/>
        <rFont val="Arial Narrow"/>
        <family val="2"/>
      </rPr>
      <t xml:space="preserve">
Transformando la Gestión Documental</t>
    </r>
  </si>
  <si>
    <r>
      <rPr>
        <b/>
        <sz val="10"/>
        <color rgb="FF000000"/>
        <rFont val="Arial Narrow"/>
        <family val="2"/>
      </rPr>
      <t xml:space="preserve">Programa Estratégico: </t>
    </r>
    <r>
      <rPr>
        <sz val="10"/>
        <color rgb="FF000000"/>
        <rFont val="Arial Narrow"/>
        <family val="2"/>
      </rPr>
      <t xml:space="preserve">Pacto por un Direccionamiento Estratégico que genere valor público
</t>
    </r>
    <r>
      <rPr>
        <b/>
        <sz val="10"/>
        <color rgb="FF000000"/>
        <rFont val="Arial Narrow"/>
        <family val="2"/>
      </rPr>
      <t xml:space="preserve">Iniciativa estratégica: </t>
    </r>
    <r>
      <rPr>
        <sz val="10"/>
        <color rgb="FF000000"/>
        <rFont val="Arial Narrow"/>
        <family val="2"/>
      </rPr>
      <t xml:space="preserve">
- Contribuir a un Minciencias más transparente 
</t>
    </r>
    <r>
      <rPr>
        <b/>
        <sz val="10"/>
        <color rgb="FF000000"/>
        <rFont val="Arial Narrow"/>
        <family val="2"/>
      </rPr>
      <t>Programa Estratégico:</t>
    </r>
    <r>
      <rPr>
        <sz val="10"/>
        <color rgb="FF000000"/>
        <rFont val="Arial Narrow"/>
        <family val="2"/>
      </rPr>
      <t xml:space="preserve"> Por una gestión administrativa y financiera moderna e innovadora
</t>
    </r>
    <r>
      <rPr>
        <b/>
        <sz val="10"/>
        <color rgb="FF000000"/>
        <rFont val="Arial Narrow"/>
        <family val="2"/>
      </rPr>
      <t xml:space="preserve">Iniciativa estratégica: 
</t>
    </r>
    <r>
      <rPr>
        <sz val="10"/>
        <color rgb="FF000000"/>
        <rFont val="Arial Narrow"/>
        <family val="2"/>
      </rPr>
      <t xml:space="preserve">- Contribuir a un Minciencias más transparente 
</t>
    </r>
    <r>
      <rPr>
        <b/>
        <sz val="10"/>
        <color rgb="FF000000"/>
        <rFont val="Arial Narrow"/>
        <family val="2"/>
      </rPr>
      <t>Programa Estratégico:</t>
    </r>
    <r>
      <rPr>
        <sz val="10"/>
        <color rgb="FF000000"/>
        <rFont val="Arial Narrow"/>
        <family val="2"/>
      </rPr>
      <t xml:space="preserve">  Gobierno y Gestión de TIC para la CTeI
</t>
    </r>
    <r>
      <rPr>
        <b/>
        <sz val="10"/>
        <color rgb="FF000000"/>
        <rFont val="Arial Narrow"/>
        <family val="2"/>
      </rPr>
      <t xml:space="preserve">Iniciativa estratégica: 
</t>
    </r>
    <r>
      <rPr>
        <sz val="10"/>
        <color rgb="FF000000"/>
        <rFont val="Arial Narrow"/>
        <family val="2"/>
      </rPr>
      <t xml:space="preserve">- Contribuir a un Minciencias más transparente 
</t>
    </r>
    <r>
      <rPr>
        <b/>
        <sz val="10"/>
        <color rgb="FF000000"/>
        <rFont val="Arial Narrow"/>
        <family val="2"/>
      </rPr>
      <t>Programa Estratégico:</t>
    </r>
    <r>
      <rPr>
        <sz val="10"/>
        <color rgb="FF000000"/>
        <rFont val="Arial Narrow"/>
        <family val="2"/>
      </rPr>
      <t xml:space="preserve"> Comunicación Estratégica.
</t>
    </r>
    <r>
      <rPr>
        <b/>
        <sz val="10"/>
        <color rgb="FF000000"/>
        <rFont val="Arial Narrow"/>
        <family val="2"/>
      </rPr>
      <t xml:space="preserve">Iniciativa estratégica: 
</t>
    </r>
    <r>
      <rPr>
        <sz val="10"/>
        <color rgb="FF000000"/>
        <rFont val="Arial Narrow"/>
        <family val="2"/>
      </rPr>
      <t xml:space="preserve">- Contribuir a un Minciencias más transparente 
</t>
    </r>
    <r>
      <rPr>
        <b/>
        <sz val="10"/>
        <color rgb="FF000000"/>
        <rFont val="Arial Narrow"/>
        <family val="2"/>
      </rPr>
      <t>Programa Estratégico</t>
    </r>
    <r>
      <rPr>
        <sz val="10"/>
        <color rgb="FF000000"/>
        <rFont val="Arial Narrow"/>
        <family val="2"/>
      </rPr>
      <t xml:space="preserve">: Cultura y comunicación de cara al ciudadano
</t>
    </r>
    <r>
      <rPr>
        <b/>
        <sz val="10"/>
        <color rgb="FF000000"/>
        <rFont val="Arial Narrow"/>
        <family val="2"/>
      </rPr>
      <t xml:space="preserve">Iniciativa estratégica: </t>
    </r>
    <r>
      <rPr>
        <sz val="10"/>
        <color rgb="FF000000"/>
        <rFont val="Arial Narrow"/>
        <family val="2"/>
      </rPr>
      <t xml:space="preserve">
- Contribuir a un Minciencias más transparente 
</t>
    </r>
    <r>
      <rPr>
        <b/>
        <sz val="10"/>
        <color rgb="FF000000"/>
        <rFont val="Arial Narrow"/>
        <family val="2"/>
      </rPr>
      <t>Programa Estratégico:</t>
    </r>
    <r>
      <rPr>
        <sz val="10"/>
        <color rgb="FF000000"/>
        <rFont val="Arial Narrow"/>
        <family val="2"/>
      </rPr>
      <t xml:space="preserve"> Apoyo contractual y de direccionamiento y control administrativo eficiente
</t>
    </r>
    <r>
      <rPr>
        <b/>
        <sz val="10"/>
        <color rgb="FF000000"/>
        <rFont val="Arial Narrow"/>
        <family val="2"/>
      </rPr>
      <t xml:space="preserve">Iniciativa estratégica: </t>
    </r>
    <r>
      <rPr>
        <sz val="10"/>
        <color rgb="FF000000"/>
        <rFont val="Arial Narrow"/>
        <family val="2"/>
      </rPr>
      <t xml:space="preserve">
- Contribuir a un Minciencias más transparente 
</t>
    </r>
    <r>
      <rPr>
        <b/>
        <sz val="10"/>
        <color rgb="FF000000"/>
        <rFont val="Arial Narrow"/>
        <family val="2"/>
      </rPr>
      <t xml:space="preserve">Programa Estratégico: </t>
    </r>
    <r>
      <rPr>
        <sz val="10"/>
        <color rgb="FF000000"/>
        <rFont val="Arial Narrow"/>
        <family val="2"/>
      </rPr>
      <t xml:space="preserve">Apoyo Jurídico Eficiente
</t>
    </r>
    <r>
      <rPr>
        <b/>
        <sz val="10"/>
        <color rgb="FF000000"/>
        <rFont val="Arial Narrow"/>
        <family val="2"/>
      </rPr>
      <t xml:space="preserve">Iniciativa estratégica: 
</t>
    </r>
    <r>
      <rPr>
        <sz val="10"/>
        <color rgb="FF000000"/>
        <rFont val="Arial Narrow"/>
        <family val="2"/>
      </rPr>
      <t xml:space="preserve">- Contribuir a un Minciencias más transparente -Gestión de transparencia, integridad y control a la existencia de conﬂictos de intereses
</t>
    </r>
    <r>
      <rPr>
        <b/>
        <sz val="10"/>
        <color rgb="FF000000"/>
        <rFont val="Arial Narrow"/>
        <family val="2"/>
      </rPr>
      <t xml:space="preserve">Programa Estratégico: </t>
    </r>
    <r>
      <rPr>
        <sz val="10"/>
        <color rgb="FF000000"/>
        <rFont val="Arial Narrow"/>
        <family val="2"/>
      </rPr>
      <t xml:space="preserve">Gestión para un talento humano integro efectivo e innovador
</t>
    </r>
    <r>
      <rPr>
        <b/>
        <sz val="10"/>
        <color rgb="FF000000"/>
        <rFont val="Arial Narrow"/>
        <family val="2"/>
      </rPr>
      <t xml:space="preserve">Iniciativa estratégica: </t>
    </r>
    <r>
      <rPr>
        <sz val="10"/>
        <color rgb="FF000000"/>
        <rFont val="Arial Narrow"/>
        <family val="2"/>
      </rPr>
      <t xml:space="preserve">
- Contribuir a un Minciencias más transparente 
</t>
    </r>
    <r>
      <rPr>
        <b/>
        <sz val="10"/>
        <color rgb="FF000000"/>
        <rFont val="Arial Narrow"/>
        <family val="2"/>
      </rPr>
      <t>Programa Estratégico:</t>
    </r>
    <r>
      <rPr>
        <sz val="10"/>
        <color rgb="FF000000"/>
        <rFont val="Arial Narrow"/>
        <family val="2"/>
      </rPr>
      <t xml:space="preserve"> Fortalecimiento del enfoque hacia la prevención y el autocontrol.
</t>
    </r>
    <r>
      <rPr>
        <b/>
        <sz val="10"/>
        <color rgb="FF000000"/>
        <rFont val="Arial Narrow"/>
        <family val="2"/>
      </rPr>
      <t xml:space="preserve">Iniciativa estratégica: </t>
    </r>
    <r>
      <rPr>
        <sz val="10"/>
        <color rgb="FF000000"/>
        <rFont val="Arial Narrow"/>
        <family val="2"/>
      </rPr>
      <t xml:space="preserve">
-  Ejecución de auditorias, seguimientos y evaluaciones
-  Seguimiento y evaluación a la gestión del riesgo</t>
    </r>
  </si>
  <si>
    <r>
      <rPr>
        <b/>
        <sz val="10"/>
        <color theme="1"/>
        <rFont val="Arial Narrow"/>
        <family val="2"/>
      </rPr>
      <t>R88-2022</t>
    </r>
    <r>
      <rPr>
        <sz val="10"/>
        <color theme="1"/>
        <rFont val="Arial Narrow"/>
        <family val="2"/>
      </rPr>
      <t xml:space="preserve"> Posibilidad de afectación reputacional y económica en la que puede incurrir la entidad, por el favorecimiento a terceros al manipular la información y direccionar indebidamente las respuestas de PQRDS. </t>
    </r>
  </si>
  <si>
    <r>
      <rPr>
        <b/>
        <sz val="10"/>
        <color theme="1"/>
        <rFont val="Arial Narrow"/>
        <family val="2"/>
      </rPr>
      <t xml:space="preserve">Programa Estratégico: 
</t>
    </r>
    <r>
      <rPr>
        <sz val="10"/>
        <color theme="1"/>
        <rFont val="Arial Narrow"/>
        <family val="2"/>
      </rPr>
      <t>Cultura y comunicación de cara al ciudadano</t>
    </r>
    <r>
      <rPr>
        <b/>
        <sz val="10"/>
        <color theme="1"/>
        <rFont val="Arial Narrow"/>
        <family val="2"/>
      </rPr>
      <t xml:space="preserve">
Iniciativa Estratégica: 
</t>
    </r>
    <r>
      <rPr>
        <sz val="10"/>
        <color theme="1"/>
        <rFont val="Arial Narrow"/>
        <family val="2"/>
      </rPr>
      <t>Afianzar la cultura de servicio al ciudadano al interior de la entidad y la relación con los ciudadanos, haciendo un efectivo monitoreo y seguimiento a PQRDS.</t>
    </r>
  </si>
  <si>
    <r>
      <rPr>
        <b/>
        <sz val="10"/>
        <color rgb="FF000000"/>
        <rFont val="Arial Narrow"/>
        <family val="2"/>
      </rPr>
      <t>Fortalecer las capacidades regionales</t>
    </r>
    <r>
      <rPr>
        <sz val="10"/>
        <color rgb="FF000000"/>
        <rFont val="Arial Narrow"/>
        <family val="2"/>
      </rPr>
      <t xml:space="preserve">
 Potenciar las capacidades regionales de CTeI que promuevan el desarrollo social  y productivo hacia una Colombia Científica
</t>
    </r>
    <r>
      <rPr>
        <b/>
        <sz val="10"/>
        <color rgb="FF000000"/>
        <rFont val="Arial Narrow"/>
        <family val="2"/>
      </rPr>
      <t>Apropiación Social y Reconocimiento De Saberes</t>
    </r>
    <r>
      <rPr>
        <sz val="10"/>
        <color rgb="FF000000"/>
        <rFont val="Arial Narrow"/>
        <family val="2"/>
      </rPr>
      <t xml:space="preserve">
Ampliar las dinámicas de generación, circulación y uso de conocimiento y los saberes ancestrales propiciando sinergias entre actores del SCNTI que permitan cerrar las brechas históricas de inequidad en CTeI</t>
    </r>
  </si>
  <si>
    <r>
      <rPr>
        <b/>
        <i/>
        <sz val="10"/>
        <color theme="1"/>
        <rFont val="Arial Narrow"/>
        <family val="2"/>
      </rPr>
      <t xml:space="preserve">Direccionamiento Institucional: </t>
    </r>
    <r>
      <rPr>
        <sz val="10"/>
        <color theme="1"/>
        <rFont val="Arial Narrow"/>
        <family val="2"/>
      </rPr>
      <t xml:space="preserve">
</t>
    </r>
  </si>
  <si>
    <r>
      <rPr>
        <b/>
        <sz val="10"/>
        <color theme="1"/>
        <rFont val="Arial Narrow"/>
        <family val="2"/>
      </rPr>
      <t>R59-2022</t>
    </r>
    <r>
      <rPr>
        <sz val="10"/>
        <color theme="1"/>
        <rFont val="Arial Narrow"/>
        <family val="2"/>
      </rPr>
      <t xml:space="preserve"> Posibilidad de afectación económica y reputacional debido a la toma de decisiones unilaterales y no participativa para la obtención de un beneficio en favor de un tercero que no refleja el interés institucional y puede generar un detrimento patrimonial.</t>
    </r>
  </si>
  <si>
    <r>
      <rPr>
        <b/>
        <sz val="10"/>
        <color theme="1"/>
        <rFont val="Arial Narrow"/>
        <family val="2"/>
      </rPr>
      <t xml:space="preserve">Programa Estratégico: </t>
    </r>
    <r>
      <rPr>
        <sz val="10"/>
        <color theme="1"/>
        <rFont val="Arial Narrow"/>
        <family val="2"/>
      </rPr>
      <t xml:space="preserve">Pacto por un Direccionamiento Estratégico que genere valor público
</t>
    </r>
    <r>
      <rPr>
        <b/>
        <sz val="10"/>
        <color theme="1"/>
        <rFont val="Arial Narrow"/>
        <family val="2"/>
      </rPr>
      <t xml:space="preserve">Iniciativa estratégica: </t>
    </r>
    <r>
      <rPr>
        <sz val="10"/>
        <color theme="1"/>
        <rFont val="Arial Narrow"/>
        <family val="2"/>
      </rPr>
      <t xml:space="preserve">- Contribuir a un Minciencias más transparente 
</t>
    </r>
    <r>
      <rPr>
        <b/>
        <sz val="10"/>
        <color theme="1"/>
        <rFont val="Arial Narrow"/>
        <family val="2"/>
      </rPr>
      <t>Programa Estratégico:</t>
    </r>
    <r>
      <rPr>
        <sz val="10"/>
        <color theme="1"/>
        <rFont val="Arial Narrow"/>
        <family val="2"/>
      </rPr>
      <t xml:space="preserve"> Por una gestión administrativa y financiera moderna e innovadora
</t>
    </r>
    <r>
      <rPr>
        <b/>
        <sz val="10"/>
        <color theme="1"/>
        <rFont val="Arial Narrow"/>
        <family val="2"/>
      </rPr>
      <t xml:space="preserve">Iniciativa estratégica: 
</t>
    </r>
    <r>
      <rPr>
        <sz val="10"/>
        <color theme="1"/>
        <rFont val="Arial Narrow"/>
        <family val="2"/>
      </rPr>
      <t xml:space="preserve">- Contribuir a un Minciencias más transparente 
</t>
    </r>
    <r>
      <rPr>
        <b/>
        <sz val="10"/>
        <color theme="1"/>
        <rFont val="Arial Narrow"/>
        <family val="2"/>
      </rPr>
      <t>Programa Estratégico:</t>
    </r>
    <r>
      <rPr>
        <sz val="10"/>
        <color theme="1"/>
        <rFont val="Arial Narrow"/>
        <family val="2"/>
      </rPr>
      <t xml:space="preserve">  Gobierno y Gestión de TIC para la CTeI
</t>
    </r>
    <r>
      <rPr>
        <b/>
        <sz val="10"/>
        <color theme="1"/>
        <rFont val="Arial Narrow"/>
        <family val="2"/>
      </rPr>
      <t xml:space="preserve">Iniciativa estratégica: 
</t>
    </r>
    <r>
      <rPr>
        <sz val="10"/>
        <color theme="1"/>
        <rFont val="Arial Narrow"/>
        <family val="2"/>
      </rPr>
      <t xml:space="preserve">- Contribuir a un Minciencias más transparente 
</t>
    </r>
    <r>
      <rPr>
        <b/>
        <sz val="10"/>
        <color theme="1"/>
        <rFont val="Arial Narrow"/>
        <family val="2"/>
      </rPr>
      <t>Programa Estratégico:</t>
    </r>
    <r>
      <rPr>
        <sz val="10"/>
        <color theme="1"/>
        <rFont val="Arial Narrow"/>
        <family val="2"/>
      </rPr>
      <t xml:space="preserve"> Comunicación Estratégica.
</t>
    </r>
    <r>
      <rPr>
        <b/>
        <sz val="10"/>
        <color theme="1"/>
        <rFont val="Arial Narrow"/>
        <family val="2"/>
      </rPr>
      <t xml:space="preserve">Iniciativa estratégica: 
</t>
    </r>
    <r>
      <rPr>
        <sz val="10"/>
        <color theme="1"/>
        <rFont val="Arial Narrow"/>
        <family val="2"/>
      </rPr>
      <t xml:space="preserve">- Contribuir a un Minciencias más transparente 
</t>
    </r>
    <r>
      <rPr>
        <b/>
        <sz val="10"/>
        <color theme="1"/>
        <rFont val="Arial Narrow"/>
        <family val="2"/>
      </rPr>
      <t>Programa Estratégico</t>
    </r>
    <r>
      <rPr>
        <sz val="10"/>
        <color theme="1"/>
        <rFont val="Arial Narrow"/>
        <family val="2"/>
      </rPr>
      <t xml:space="preserve">: Cultura y comunicación de cara al ciudadano
</t>
    </r>
    <r>
      <rPr>
        <b/>
        <sz val="10"/>
        <color theme="1"/>
        <rFont val="Arial Narrow"/>
        <family val="2"/>
      </rPr>
      <t xml:space="preserve">Iniciativa estratégica: </t>
    </r>
    <r>
      <rPr>
        <sz val="10"/>
        <color theme="1"/>
        <rFont val="Arial Narrow"/>
        <family val="2"/>
      </rPr>
      <t xml:space="preserve">
- Contribuir a un Minciencias más transparente 
</t>
    </r>
    <r>
      <rPr>
        <b/>
        <sz val="10"/>
        <color theme="1"/>
        <rFont val="Arial Narrow"/>
        <family val="2"/>
      </rPr>
      <t>Programa Estratégico:</t>
    </r>
    <r>
      <rPr>
        <sz val="10"/>
        <color theme="1"/>
        <rFont val="Arial Narrow"/>
        <family val="2"/>
      </rPr>
      <t xml:space="preserve"> Apoyo contractual y de direccionamiento y control administrativo eficiente
</t>
    </r>
    <r>
      <rPr>
        <b/>
        <sz val="10"/>
        <color theme="1"/>
        <rFont val="Arial Narrow"/>
        <family val="2"/>
      </rPr>
      <t xml:space="preserve">Iniciativa estratégica: </t>
    </r>
    <r>
      <rPr>
        <sz val="10"/>
        <color theme="1"/>
        <rFont val="Arial Narrow"/>
        <family val="2"/>
      </rPr>
      <t xml:space="preserve">
- Contribuir a un Minciencias más transparente 
</t>
    </r>
    <r>
      <rPr>
        <b/>
        <sz val="10"/>
        <color theme="1"/>
        <rFont val="Arial Narrow"/>
        <family val="2"/>
      </rPr>
      <t xml:space="preserve">Programa Estratégico: </t>
    </r>
    <r>
      <rPr>
        <sz val="10"/>
        <color theme="1"/>
        <rFont val="Arial Narrow"/>
        <family val="2"/>
      </rPr>
      <t xml:space="preserve">Apoyo Jurídico Eficiente
</t>
    </r>
    <r>
      <rPr>
        <b/>
        <sz val="10"/>
        <color theme="1"/>
        <rFont val="Arial Narrow"/>
        <family val="2"/>
      </rPr>
      <t xml:space="preserve">Iniciativa estratégica: 
</t>
    </r>
    <r>
      <rPr>
        <sz val="10"/>
        <color theme="1"/>
        <rFont val="Arial Narrow"/>
        <family val="2"/>
      </rPr>
      <t xml:space="preserve">- Contribuir a un Minciencias más transparente -Gestión de transparencia, integridad y control a la existencia de conﬂictos de intereses
</t>
    </r>
    <r>
      <rPr>
        <b/>
        <sz val="10"/>
        <color theme="1"/>
        <rFont val="Arial Narrow"/>
        <family val="2"/>
      </rPr>
      <t xml:space="preserve">Programa Estratégico: </t>
    </r>
    <r>
      <rPr>
        <sz val="10"/>
        <color theme="1"/>
        <rFont val="Arial Narrow"/>
        <family val="2"/>
      </rPr>
      <t xml:space="preserve">Gestión para un talento humano integro efectivo e innovador
</t>
    </r>
    <r>
      <rPr>
        <b/>
        <sz val="10"/>
        <color theme="1"/>
        <rFont val="Arial Narrow"/>
        <family val="2"/>
      </rPr>
      <t xml:space="preserve">Iniciativa estratégica: </t>
    </r>
    <r>
      <rPr>
        <sz val="10"/>
        <color theme="1"/>
        <rFont val="Arial Narrow"/>
        <family val="2"/>
      </rPr>
      <t xml:space="preserve">
- Contribuir a un Minciencias más transparente 
</t>
    </r>
    <r>
      <rPr>
        <b/>
        <sz val="10"/>
        <color theme="1"/>
        <rFont val="Arial Narrow"/>
        <family val="2"/>
      </rPr>
      <t>Programa Estratégico:</t>
    </r>
    <r>
      <rPr>
        <sz val="10"/>
        <color theme="1"/>
        <rFont val="Arial Narrow"/>
        <family val="2"/>
      </rPr>
      <t xml:space="preserve"> Fortalecimiento del enfoque hacia la prevención y el autocontrol.
</t>
    </r>
    <r>
      <rPr>
        <b/>
        <sz val="10"/>
        <color theme="1"/>
        <rFont val="Arial Narrow"/>
        <family val="2"/>
      </rPr>
      <t xml:space="preserve">Iniciativa estratégica: </t>
    </r>
    <r>
      <rPr>
        <sz val="10"/>
        <color theme="1"/>
        <rFont val="Arial Narrow"/>
        <family val="2"/>
      </rPr>
      <t xml:space="preserve">
-  Ejecución de auditorias, seguimientos y evaluaciones
-  Seguimiento y evaluación a la gestión del riesgo</t>
    </r>
  </si>
  <si>
    <r>
      <rPr>
        <b/>
        <sz val="10"/>
        <color rgb="FF000000"/>
        <rFont val="Arial Narrow"/>
        <family val="2"/>
      </rPr>
      <t xml:space="preserve">Modernización del Ministerio y Fortalecimiento Institucional
</t>
    </r>
    <r>
      <rPr>
        <sz val="10"/>
        <color rgb="FF000000"/>
        <rFont val="Arial Narrow"/>
        <family val="2"/>
      </rPr>
      <t xml:space="preserve">
Generar lineamientos a nivel nacional y regional para el fortalecimiento de la institucionalidad y la implementación de procesos de innovación que generen valor público</t>
    </r>
  </si>
  <si>
    <r>
      <rPr>
        <b/>
        <sz val="10"/>
        <color rgb="FF000000"/>
        <rFont val="Arial Narrow"/>
        <family val="2"/>
      </rPr>
      <t>Modernización del Ministerio y Fortalecimiento Institucional</t>
    </r>
    <r>
      <rPr>
        <sz val="10"/>
        <color rgb="FF000000"/>
        <rFont val="Arial Narrow"/>
        <family val="2"/>
      </rPr>
      <t xml:space="preserve">
Generar lineamientos a nivel nacional y regional para el fortalecimiento de la institucionalidad y la implementación de procesos de innovación que generen valor público</t>
    </r>
  </si>
  <si>
    <r>
      <rPr>
        <b/>
        <sz val="10"/>
        <color rgb="FF000000"/>
        <rFont val="Arial Narrow"/>
        <family val="2"/>
      </rPr>
      <t xml:space="preserve">Fortalecer las Capacidades Regionales
</t>
    </r>
    <r>
      <rPr>
        <sz val="10"/>
        <color rgb="FF000000"/>
        <rFont val="Arial Narrow"/>
        <family val="2"/>
      </rPr>
      <t xml:space="preserve">
Potenciar las capacidades regionales de CTeI que promuevan el desarrollo social  y productivo hacia una Colombia Científica</t>
    </r>
  </si>
  <si>
    <r>
      <rPr>
        <sz val="10"/>
        <color rgb="FF000000"/>
        <rFont val="&quot;Arial Narrow&quot;, Arial"/>
      </rPr>
      <t xml:space="preserve">Política pública diseñada o formulada que no obedece a dar respuestas a las diversas demandas de la sociedad en  materia de CTeI o que busca favorecer un interés particular 
</t>
    </r>
    <r>
      <rPr>
        <sz val="10"/>
        <color rgb="FF008000"/>
        <rFont val="Arial Narrow"/>
        <family val="2"/>
      </rPr>
      <t>(NUEVO)</t>
    </r>
  </si>
  <si>
    <r>
      <rPr>
        <b/>
        <sz val="10"/>
        <color theme="1"/>
        <rFont val="Arial Narrow"/>
        <family val="2"/>
      </rPr>
      <t>R86-2022</t>
    </r>
    <r>
      <rPr>
        <sz val="10"/>
        <color theme="1"/>
        <rFont val="Arial Narrow"/>
        <family val="2"/>
      </rPr>
      <t xml:space="preserve">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t>
    </r>
  </si>
  <si>
    <r>
      <rPr>
        <b/>
        <sz val="10"/>
        <color rgb="FF000000"/>
        <rFont val="Arial Narrow"/>
        <family val="2"/>
      </rPr>
      <t>Modernización del Ministerio y Fortalecimiento Institucional
Generar lineamientos a nivel nacional y regional para el fortalecimiento de la institucionalidad y la implementación de procesos de innovación que generen valor público</t>
    </r>
  </si>
  <si>
    <r>
      <t xml:space="preserve">PLAN DE MANEJO DE RIESGOS
</t>
    </r>
    <r>
      <rPr>
        <sz val="10"/>
        <color rgb="FF000000"/>
        <rFont val="Arial Narrow"/>
        <family val="2"/>
      </rPr>
      <t xml:space="preserve">Establecer lineamientos  y directrices para generar desde la OAPII el Plan de Participación Ciudadana para la vigencia, que incluya los espacios para el desarrollo del ciclo de la política pública (diagnóstico, formulación, ejecución y evaluación). </t>
    </r>
  </si>
  <si>
    <t>Instrumento o mecanismo de CTeI diseñado o formulado que no obedece a dar respuesta a la implementación de una política pública o que busca favorecer un interés particular 
(NUEVO)</t>
  </si>
  <si>
    <r>
      <rPr>
        <b/>
        <sz val="10"/>
        <color rgb="FF000000"/>
        <rFont val="Arial Narrow"/>
        <family val="2"/>
      </rPr>
      <t xml:space="preserve">R87-2022 </t>
    </r>
    <r>
      <rPr>
        <sz val="10"/>
        <color rgb="FF000000"/>
        <rFont val="Arial Narrow"/>
        <family val="2"/>
      </rPr>
      <t>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t>
    </r>
  </si>
  <si>
    <r>
      <t xml:space="preserve">PLAN DE MANEJO DE RIESGOS
</t>
    </r>
    <r>
      <rPr>
        <sz val="10"/>
        <color rgb="FF000000"/>
        <rFont val="Arial Narrow"/>
        <family val="2"/>
      </rPr>
      <t xml:space="preserve">
Gestión del Cambio para la fusión, modificación, anulación de procesos del SGC, que incluya el análisis de la  fusión de los procesos Diseño de Política y Diseño de Instrumentos (GENERADA EN REVISIÓN POR LA DIRECCIÓN)- </t>
    </r>
  </si>
  <si>
    <r>
      <rPr>
        <b/>
        <sz val="10"/>
        <color theme="1"/>
        <rFont val="Arial Narrow"/>
        <family val="2"/>
      </rPr>
      <t xml:space="preserve">R30-2022 </t>
    </r>
    <r>
      <rPr>
        <sz val="10"/>
        <color theme="1"/>
        <rFont val="Arial Narrow"/>
        <family val="2"/>
      </rPr>
      <t>Posibilidad de afectación reputacional por el favorecimiento a particulares debido conflictos de interes no identificados</t>
    </r>
  </si>
  <si>
    <r>
      <t xml:space="preserve">Planes de manejo de riesgo:
</t>
    </r>
    <r>
      <rPr>
        <sz val="10"/>
        <color rgb="FF000000"/>
        <rFont val="Arial Narrow"/>
        <family val="2"/>
      </rPr>
      <t>Establecer en la Entidad con el acompañamiento del DAFP la política de integridad y conflicto de interes
Analizar con las áreas relacionadas la viabilidad de la implementación gradual de una base de datos que consolide la información de SECOP, de Cámaras de Comercio, entre otras que permita al Ministerio establecer los posibles conflictos de interés, aún en caso que el funcionario o contratista no lo manifieste en forma voluntaria.</t>
    </r>
  </si>
  <si>
    <t xml:space="preserve">OFICINA DE CONTROL INTERNO </t>
  </si>
  <si>
    <t>En GINA se encuentra reportado el avance del plan de manejo asociado al riesgo, el cual se viene ejecutando para este cuatrimestre de acuerdo con lo planificado.  Sin embargo hace falta la aprobación del reporte</t>
  </si>
  <si>
    <t>MAPA RIESGOS DE CORRUPCIÓN -  2022</t>
  </si>
  <si>
    <t>SEGUIMIENTO II CUATRIMESTRE A MAPA DE RIESGOS DE CORRUPCIÓN   
A 31-08-2022</t>
  </si>
  <si>
    <t>El Riesgo está orientado a brindar de manera integral un servicio efectivo y eficiente al ciudadano teniendo en cuenta las necesidades y expectativas dentro y fuera de la entidad, gestionando esfuerzos para suplir sus necesidades y requerimientos, con principios de eficiencia, calidad y calidez; promoviendo así la cultura de servicio basado en la normatividad y procedimientos establecidos, con el fin de facilitar el manejo y control de PQRDS. AL interior de los reportes realizados a 31-08-2022, se visualiza el cumplimiento de actividades programadas; secretaria general líder del proceso aprobó las actividades evidenciadas en GINA.</t>
  </si>
  <si>
    <t>El reporte realizado a 31-08-2022, soporta 26 evaluaciones de desempeño, correspondientes a los evaluadores que fueron contratados para procesos con las diferentes áreas de la entidad, durante el segundo trimestre del año; evaluaciones permiten conocer el desempeño individual del evaluador contratado, y reflejan el impacto de su participación en cada uno de los procesos de evaluación en los que participa. Sin comentarios, actividad programada se cumple a satisfacción.</t>
  </si>
  <si>
    <t xml:space="preserve">Mensualmente hacen reporte de la actividad programada orienta a mitigar el Riesgo identificado, reporte m ide el avance de ejecución del Programa estratégico inherente a la gestión de los recursos asignados por el Ministerio de Hacienda con destinación a la Inversión del Presupuesto General de la Nación, ejecutados únicamente por la Dirección de Inteligencia de Recursos de la CTeI. Los recursos asignados a los BPIN 2017011000193 y 2017011000252, se exceptúan de esta medición, los cuales su ejecución es de responsabilidad de la DAF y la OTSI, por otra parte se reporta  seguimiento a los recursos PGN -Minciencias vigencias anteriores a fin de depurar los saldos y bajar el techo impuesto por hacienda con el fin de poder solicitar el PAC,  a la fecha de evaluación  y seguimiento se observa que la ejecución de pagos relacionados con las vigencias anteriores asciende a  un 31,25% de cumplimiento acumulado.    </t>
  </si>
  <si>
    <t>Para el manejo del riesgo, se asocian iniciativas estrategias del Plan de Acción Institucional integrado, el cual fortalece al Ministerio, para hacer más transparente su gestión de transparencia, integridad y control a la existencia de conﬂictos de intereses; ejecución de auditorías, seguimientos y evaluaciones, seguimiento y evaluación a la gestión del riesgo de los programas estratégicos,  pacto por un direccionamiento estratégico que genere valor público, por una gestión administrativa y financiera moderna e innovadora, gobierno y gestión de TIC para la CTeI, comunicación estratégica, cultura y comunicación de cara al ciudadano, apoyo contractual y de direccionamiento y control administrativo eficiente, apoyo jurídico eficiente, gestión para un talento humano integro efectivo e innovador, fortalecimiento del enfoque hacia la prevención y el autocontrol;   Los reportes realizados a 31-08-2022 se encuentran disponibles en la herramienta GINA.</t>
  </si>
  <si>
    <t xml:space="preserve">El reporte de actividades a 31-08-2022, se fundamenta al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para tal efecto se adjunta diligenciamiento del indicador de transparencia ITEP, donde se evidencia el cumplimiento del total de los requisitos programados;  cumplimiento del 100% en este indicador así, así mismo el Ministerio se encuentra a la espera de los resultados finales del concurso de méritos Nación 3, ya que el proceso se encuentra en la etapa de reclamación por parte de los aspirantes ante la CNSC. </t>
  </si>
  <si>
    <t xml:space="preserve">El reporte de actividades programadas a 31-08-2022, está orientado a fortalecer actividades derivadas de procesos y procedimientos orientados a prevenir el pago de recursos sin el cumplimiento de requisitos. El informe presentado da cuenta de los perfiles activos en los sistemas diseñados por el Ministerio y SIIF Nación y SPGR, para el registro de las operaciones financieras del Ministerio de Ciencia, Tecnología e Innovación e incluye las actividades realizadas para dar cumplimiento a los requisitos exigidos en los pagos. Los controles documentados dan cuenta de las acciones que se realizan para mitigar el riesgo. En la herramienta Gina se evidencian los reportes realizados. </t>
  </si>
  <si>
    <t>Las acciones reportadas a 31-08-2022, dan cuenta y tienen relación directa con la gestión del riesgo identificado; los documentos anexados ala reporte, evidencian  conciliaciones  de cartera-contabilidad, saldos de incapacidades y saldos de créditos educativos condonables, actividad que previene y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Actividad reportada fue aprobada oportunamente por el líder del proceso.</t>
  </si>
  <si>
    <t xml:space="preserve">El reporte de actividades programadas a 31-08-2022 evidencia cumplimiento y fortalecimientos de los puntos control para el manejo de las cuentas correspondientes a recursos del Fondo de Investigación en Salud - FIS, Nación y Regalías; manejadas desde la tesorería del Ministerio; el paso a paso del procedimiento establecido  se cumple a cabalidad iniciando el proceso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Los reportes evidencian la realizaron tres (3) arqueos de caja, verificando que los recursos se utilizaron exclusivamente para cubrir los gastos autorizados por el ordenador del gasto de la caja menor.  </t>
  </si>
  <si>
    <t>Los que hacen parte del reporte realizado a 31-08-2022, evidencian control total de los bienes de la Entidad, evitando que personas escrupulosas o mal intencionadas obtengan beneficio propio o a favor de un tercero. Las actividades programadas se han ejecutado dentro de los cronogramas previamente establecidos y sus reportes se en videncias al interior de la herramienta GINA, reportes aprobados oportunamente por el líder del proceso.</t>
  </si>
  <si>
    <t xml:space="preserve">El cumplimiento de las actividades programadas y reportadas a 31-08-2022,  evidencia cumplimiento de tiempos establecidos; se resaltan aspectos que fortalecen la gestión al interior del Ministerio “Conforme a la evolución tecnológica que se ha venido impulsando en Colombia, que de alguna manera se aceleró con la pandemia, la manera de abordar la gestión documental y de la información requiere de un apalancamiento tecnológico, por lo cual el Ministerio ha venido trabajando por fases en la estructuración del Sistema de Gestión de Documentos Electrónicos de Archivo -SGDEA. El concepto emitido por el Archivo General de la Nación recomienda estructurar, no solo desde lo tecnológico si no desde lo funcional todo el sistema de Gestión Documental. Dentro del mapa de ruta propuesto, incluye el Sistema Integrado de Conservación – SIC, sobre el cual emite recomendaciones y actualizaciones en el marco de optimizar los procesos para la implementación del SGDEA. </t>
  </si>
  <si>
    <t>El reporte realizado a 31-08-2022, evidencia gestiones de transparencia, integridad y control a la existencia de conflicto de intereses así: llevando a cabo reunión con la Secretaría de Transparencia con el fin de  socializar documentos  de la Red Interinstitucional de Transparencia y Anticorrupción – RITA e importancia de los canales de denuncia; el abogado externo presenta informes de los procesos judiciales a favor y en contra del Ministerio de Ciencia, Tecnología e Innovación, con el fin de hacer seguimiento de las actividades derivadas de los procesos a su cargo. Secretaria general, efectuó socialización, sobre los términos de respuesta a las peticiones, solicitudes de documentos y/o información y solicitudes de conceptos y/o consultas, acorde con la Ley 2207 del 17 de mayo de 2022., la cual modificó el Decreto Legislativo 491 de 2020, igualmente se dio  cumplimiento con los dispuesto en la Circular número 018 de septiembre de 2021, expedida por la Procuraduría General de la Nación  donde se solicitó a todas las áreas del Ministerio revisar y actualizar el cumplimiento de los lineamientos del Esquema de Publicación e Información del Ministerio. El reporte se aprobó oportunamente por el líder del proceso.</t>
  </si>
  <si>
    <t>El reporte realizado y disponible en la herramienta GINA a 31-08-2022, evidencia informe de actividades ejecutadas al interior de la Oficina Asesora Jurídica, en el cual reportan un balance total de veintidós (22) contratos que equivalen a diez (10) procesos en gestión de cobro coactivo a cargo de la oficina Asesora jurídica; se describen acciones adelantadas a cada una de ellas y están dentro de los tiempos de ley para continuar con las gestiones de cobro pertinentes. Conforme lo anterior, a la fecha del reporte el riesgo se mantiene controlado sin presentar dificultades o limitaciones que generen la materialización del riesgo, por lo cual no se requiere generar acción correctiva.</t>
  </si>
  <si>
    <t>Las Actividades reportadas a 31-08-2022, resaltan iniciativa estratégica encaminada a prevenir que los supervisores de contratos y convenios no autoricen pagos o emitan avales sin el debido cumplimiento de las obligaciones contractuales; el riesgo identificado es trasversal a la entidad y de acuerdo a los reportes realizados, las actividades programadas al interior de cada una de las dependencias se han cumplido en forma satisfactoria, así mismo la aprobación de los reportes realizados se hicieron oportunamente evidencia que reposa al interior de la Herramienta GINA.</t>
  </si>
  <si>
    <t>A 31-08-2022, se evidencia que secretaría general adelantó gestiones pertinentes para dar cumplimiento a la iniciativa estratégica para "Fortalecer los procesos del cambio asociados a la contratación", por lo cual, realizó el seguimiento a la implementación del plan de trabajo como mejora al proceso actual en Minciencias; destacando: La actualización del Manual de Contratación y el Procedimiento Invitación pública de modalidad de mínima cuantía en el mes de junio 2022; se hizo control de los expedientes; se revisó la base de contratación de SEGEL, Se llevaron a cabo mesas de trabajo entre SEGEL y DIR para optimizar los instrumentos que se tienen de bases de datos. Se realizó la revisión y cargue de la base de datos en materia de gestión contractual, se socializo el procedimiento Informes SIRECI, No A206PR10. Adicionalmente adelantó las gestiones para dar cumplimiento a la iniciativa estratégica de Contribuir a un Minciencias más transparente.</t>
  </si>
  <si>
    <t>En el caso que se evidencie una suscripción de actas de inicio sin el debido cumplimiento de los requisitos legales necesarios para la ejecución del contrato o convenio, Secretaría General deberá iniciar las acciones administrativas para los responsables de la supervisión en los casos que corresponda y documentar un plan de mejora enfocado a fortalecer los controles existentes que prevengan nuevamente la materialización del riesgo; en efecto Secretaría General adelantó gestiones pertinentes para dar cumplimiento a la iniciativa estratégica para "Fortalecer los procesos del cambio asociados a la contratación", por lo cual, realizó el seguimiento a la implementación del plan de trabajo como mejora al proceso actual en Minciencias; así mismo diligenció el Formato Soporte de Indicador Programático de Requisitos de Transparencia SEGEL - D101PR04F01. Evidencias que se encuentran disponibles en GINA a 31-08-2022.</t>
  </si>
  <si>
    <t xml:space="preserve">A 31-08-2022, se evidencia al interior de los reportes realizados que el  OCAD de CTeI del Sistema General de Regalías aprobó los términos de referencia de 3 convocatorias en el marco de la puesta en marcha de las convocatorias públicas, abiertas y competitivas de la asignación de Ciencia, Tecnología e Innovación del Sistema General de Regalías, así: se aprobaron los términos de referencia de las convocatorias 28 y 29, las cuales se abrieron el 24 de junio de 2022, igualmente se estructuro la convocatoria 27; Reporte de actividades se hace dentro de los términos establecidos y  cronograma de actividades a ejecutar en la vigencia 2022. 
 </t>
  </si>
  <si>
    <t xml:space="preserve">Los reportes realizados a 31-08-2022, se visualiza  el seguimiento al Plan de Participación ciudadana, plan que reporta cumplimiento de actividades programadas,    Adicionalmente se hizo la publicación del Plan y del seguimiento en el botón de transparencia de la página del Ministerio. </t>
  </si>
  <si>
    <t xml:space="preserve">Los anexos del reporte realizado a 31-08-2022, 	evidencian aprobación de actividades concertadas, donde se resalta revisión del Procedimiento de Diseño de Instrumentos y Diseño de Política; actividad que se viene realizando mediante mesas de trabajo orientas a estructurar el procedimiento de Diseño de Política. Sin comentarios de la OCI. </t>
  </si>
  <si>
    <t xml:space="preserve">A 31-08-2022, el reporte realizado evidencia cumplimiento del 90% de las actividades programadas y orientadas a mitigar el Riesgo de corrupción identificado. Así mismo se evidencio la formulación y publicación de la estrategia publicada en la página del Ministerio.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</si>
</sst>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font>
      <sz val="11"/>
      <color theme="1"/>
      <name val="Calibri"/>
      <scheme val="minor"/>
    </font>
    <font>
      <sz val="11"/>
      <color theme="1"/>
      <name val="Arial Narrow"/>
      <family val="2"/>
    </font>
    <font>
      <b/>
      <i/>
      <sz val="14"/>
      <color rgb="FF0066CC"/>
      <name val="Arial Narrow"/>
      <family val="2"/>
    </font>
    <font>
      <b/>
      <sz val="16"/>
      <color theme="1"/>
      <name val="Arial Narrow"/>
      <family val="2"/>
    </font>
    <font>
      <sz val="11"/>
      <name val="Calibri"/>
      <family val="2"/>
    </font>
    <font>
      <b/>
      <sz val="11"/>
      <color theme="0"/>
      <name val="Arial Narrow"/>
      <family val="2"/>
    </font>
    <font>
      <b/>
      <sz val="16"/>
      <color theme="0"/>
      <name val="Arial Narrow"/>
      <family val="2"/>
    </font>
    <font>
      <sz val="11"/>
      <color rgb="FFFF0000"/>
      <name val="Arial Narrow"/>
      <family val="2"/>
    </font>
    <font>
      <sz val="11"/>
      <name val="Arial Narrow"/>
      <family val="2"/>
    </font>
    <font>
      <b/>
      <sz val="20"/>
      <color theme="1"/>
      <name val="Arial Narrow"/>
      <family val="2"/>
    </font>
    <font>
      <b/>
      <sz val="12"/>
      <color theme="0"/>
      <name val="Arial Narrow"/>
      <family val="2"/>
    </font>
    <font>
      <b/>
      <sz val="20"/>
      <color theme="0"/>
      <name val="Arial Narrow"/>
      <family val="2"/>
    </font>
    <font>
      <b/>
      <sz val="18"/>
      <color theme="0"/>
      <name val="Arial Narrow"/>
      <family val="2"/>
    </font>
    <font>
      <b/>
      <sz val="12"/>
      <color theme="1"/>
      <name val="Arial Narrow"/>
      <family val="2"/>
    </font>
    <font>
      <sz val="12"/>
      <name val="Arial Narrow"/>
      <family val="2"/>
    </font>
    <font>
      <sz val="10"/>
      <color theme="1"/>
      <name val="Arial Narrow"/>
      <family val="2"/>
    </font>
    <font>
      <b/>
      <sz val="10"/>
      <color rgb="FF000000"/>
      <name val="Arial Narrow"/>
      <family val="2"/>
    </font>
    <font>
      <sz val="10"/>
      <color rgb="FF000000"/>
      <name val="Arial Narrow"/>
      <family val="2"/>
    </font>
    <font>
      <sz val="10"/>
      <name val="Arial Narrow"/>
      <family val="2"/>
    </font>
    <font>
      <b/>
      <sz val="10"/>
      <color theme="1"/>
      <name val="Arial Narrow"/>
      <family val="2"/>
    </font>
    <font>
      <b/>
      <sz val="16"/>
      <color rgb="FFFFFFFF"/>
      <name val="Arial Narrow"/>
      <family val="2"/>
    </font>
    <font>
      <sz val="10"/>
      <name val="Calibri"/>
      <family val="2"/>
    </font>
    <font>
      <b/>
      <i/>
      <sz val="10"/>
      <color theme="1"/>
      <name val="Arial Narrow"/>
      <family val="2"/>
    </font>
    <font>
      <sz val="10"/>
      <color rgb="FF000000"/>
      <name val="&quot;Arial Narrow&quot;, Arial"/>
    </font>
    <font>
      <sz val="10"/>
      <color rgb="FF008000"/>
      <name val="Arial Narrow"/>
      <family val="2"/>
    </font>
    <font>
      <sz val="10"/>
      <color rgb="FFFF0000"/>
      <name val="Arial Narrow"/>
      <family val="2"/>
    </font>
    <font>
      <b/>
      <sz val="10"/>
      <color theme="0"/>
      <name val="Arial Narrow"/>
      <family val="2"/>
    </font>
    <font>
      <sz val="10"/>
      <color theme="1"/>
      <name val="Calibri"/>
      <family val="2"/>
      <scheme val="minor"/>
    </font>
    <font>
      <b/>
      <sz val="9"/>
      <color theme="1"/>
      <name val="Arial Narrow"/>
      <family val="2"/>
    </font>
    <font>
      <b/>
      <sz val="22"/>
      <color theme="1"/>
      <name val="Arial Narrow"/>
      <family val="2"/>
    </font>
    <font>
      <sz val="22"/>
      <color theme="1"/>
      <name val="Calibri"/>
      <family val="2"/>
      <scheme val="minor"/>
    </font>
  </fonts>
  <fills count="23">
    <fill>
      <patternFill patternType="none"/>
    </fill>
    <fill>
      <patternFill patternType="gray125"/>
    </fill>
    <fill>
      <patternFill patternType="solid">
        <fgColor rgb="FFCCCCFF"/>
        <bgColor rgb="FFCCCCFF"/>
      </patternFill>
    </fill>
    <fill>
      <patternFill patternType="solid">
        <fgColor theme="0"/>
        <bgColor theme="0"/>
      </patternFill>
    </fill>
    <fill>
      <patternFill patternType="solid">
        <fgColor rgb="FFFFFFFF"/>
        <bgColor rgb="FFFFFFFF"/>
      </patternFill>
    </fill>
    <fill>
      <patternFill patternType="solid">
        <fgColor rgb="FFCCFFFF"/>
        <bgColor rgb="FFCCFFFF"/>
      </patternFill>
    </fill>
    <fill>
      <patternFill patternType="solid">
        <fgColor rgb="FFFFF2CC"/>
        <bgColor rgb="FFFFF2CC"/>
      </patternFill>
    </fill>
    <fill>
      <patternFill patternType="solid">
        <fgColor theme="9" tint="0.59999389629810485"/>
        <bgColor indexed="64"/>
      </patternFill>
    </fill>
    <fill>
      <patternFill patternType="solid">
        <fgColor rgb="FF0070C0"/>
        <bgColor indexed="64"/>
      </patternFill>
    </fill>
    <fill>
      <patternFill patternType="solid">
        <fgColor rgb="FF8BA0F7"/>
        <bgColor indexed="64"/>
      </patternFill>
    </fill>
    <fill>
      <patternFill patternType="solid">
        <fgColor rgb="FF00CC99"/>
        <bgColor indexed="64"/>
      </patternFill>
    </fill>
    <fill>
      <patternFill patternType="solid">
        <fgColor rgb="FF00B050"/>
        <bgColor rgb="FF333399"/>
      </patternFill>
    </fill>
    <fill>
      <patternFill patternType="solid">
        <fgColor theme="5" tint="0.59999389629810485"/>
        <bgColor rgb="FFCCCCFF"/>
      </patternFill>
    </fill>
    <fill>
      <patternFill patternType="solid">
        <fgColor theme="5" tint="0.59999389629810485"/>
        <bgColor indexed="64"/>
      </patternFill>
    </fill>
    <fill>
      <patternFill patternType="solid">
        <fgColor theme="8" tint="-0.249977111117893"/>
        <bgColor rgb="FF333399"/>
      </patternFill>
    </fill>
    <fill>
      <patternFill patternType="solid">
        <fgColor theme="0" tint="-4.9989318521683403E-2"/>
        <bgColor theme="0"/>
      </patternFill>
    </fill>
    <fill>
      <patternFill patternType="solid">
        <fgColor theme="0" tint="-4.9989318521683403E-2"/>
        <bgColor indexed="64"/>
      </patternFill>
    </fill>
    <fill>
      <patternFill patternType="solid">
        <fgColor rgb="FF0070C0"/>
        <bgColor rgb="FF333399"/>
      </patternFill>
    </fill>
    <fill>
      <patternFill patternType="solid">
        <fgColor theme="4" tint="-0.249977111117893"/>
        <bgColor rgb="FF008000"/>
      </patternFill>
    </fill>
    <fill>
      <patternFill patternType="solid">
        <fgColor theme="8" tint="0.39997558519241921"/>
        <bgColor rgb="FF008000"/>
      </patternFill>
    </fill>
    <fill>
      <patternFill patternType="solid">
        <fgColor theme="9" tint="0.39997558519241921"/>
        <bgColor rgb="FF0066CC"/>
      </patternFill>
    </fill>
    <fill>
      <patternFill patternType="solid">
        <fgColor theme="6" tint="0.79998168889431442"/>
        <bgColor indexed="64"/>
      </patternFill>
    </fill>
    <fill>
      <patternFill patternType="solid">
        <fgColor theme="6" tint="0.79998168889431442"/>
        <bgColor theme="0"/>
      </patternFill>
    </fill>
  </fills>
  <borders count="4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rgb="FF000000"/>
      </bottom>
      <diagonal/>
    </border>
  </borders>
  <cellStyleXfs count="1">
    <xf numFmtId="0" fontId="0" fillId="0" borderId="0"/>
  </cellStyleXfs>
  <cellXfs count="307">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xf>
    <xf numFmtId="0" fontId="1" fillId="0" borderId="0" xfId="0" applyFont="1"/>
    <xf numFmtId="0" fontId="1" fillId="0" borderId="0" xfId="0" applyFont="1" applyAlignment="1">
      <alignment wrapText="1"/>
    </xf>
    <xf numFmtId="0" fontId="7" fillId="0" borderId="0" xfId="0" applyFont="1"/>
    <xf numFmtId="0" fontId="1" fillId="0" borderId="0" xfId="0" applyFont="1" applyAlignment="1">
      <alignment horizontal="left"/>
    </xf>
    <xf numFmtId="0" fontId="0" fillId="0" borderId="0" xfId="0" applyFont="1" applyFill="1" applyAlignment="1"/>
    <xf numFmtId="0" fontId="0" fillId="0" borderId="0" xfId="0" applyFont="1" applyAlignment="1"/>
    <xf numFmtId="0" fontId="1" fillId="0" borderId="30" xfId="0" applyFont="1" applyBorder="1" applyAlignment="1">
      <alignment horizontal="center" vertical="top"/>
    </xf>
    <xf numFmtId="0" fontId="1" fillId="0" borderId="30" xfId="0" applyFont="1" applyBorder="1" applyAlignment="1">
      <alignment vertical="top"/>
    </xf>
    <xf numFmtId="0" fontId="1" fillId="0" borderId="35" xfId="0" applyFont="1" applyBorder="1" applyAlignment="1">
      <alignment vertical="top"/>
    </xf>
    <xf numFmtId="0" fontId="13" fillId="12" borderId="39" xfId="0" applyFont="1" applyFill="1" applyBorder="1" applyAlignment="1">
      <alignment horizontal="center" vertical="center" wrapText="1"/>
    </xf>
    <xf numFmtId="0" fontId="13" fillId="12" borderId="39" xfId="0" applyFont="1" applyFill="1" applyBorder="1" applyAlignment="1">
      <alignment horizontal="center" vertical="center"/>
    </xf>
    <xf numFmtId="0" fontId="13" fillId="12" borderId="39" xfId="0" applyFont="1" applyFill="1" applyBorder="1" applyAlignment="1">
      <alignment horizontal="center" vertical="top" wrapText="1"/>
    </xf>
    <xf numFmtId="0" fontId="13" fillId="12" borderId="39" xfId="0" applyFont="1" applyFill="1" applyBorder="1" applyAlignment="1">
      <alignment horizontal="center" vertical="top"/>
    </xf>
    <xf numFmtId="0" fontId="5" fillId="14" borderId="39"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39" xfId="0" applyFont="1" applyBorder="1" applyAlignment="1">
      <alignment horizontal="center" vertical="top"/>
    </xf>
    <xf numFmtId="0" fontId="1" fillId="0" borderId="39" xfId="0" applyFont="1" applyBorder="1" applyAlignment="1">
      <alignment vertical="center"/>
    </xf>
    <xf numFmtId="0" fontId="1" fillId="0" borderId="39" xfId="0" applyFont="1" applyBorder="1" applyAlignment="1">
      <alignment vertical="top"/>
    </xf>
    <xf numFmtId="0" fontId="5" fillId="14" borderId="39" xfId="0" applyFont="1" applyFill="1" applyBorder="1" applyAlignment="1">
      <alignment horizontal="center" vertical="center"/>
    </xf>
    <xf numFmtId="0" fontId="5" fillId="14" borderId="39" xfId="0" applyFont="1" applyFill="1" applyBorder="1" applyAlignment="1">
      <alignment vertical="center"/>
    </xf>
    <xf numFmtId="0" fontId="19" fillId="0" borderId="17" xfId="0" applyFont="1" applyBorder="1" applyAlignment="1">
      <alignment horizontal="justify" vertical="center" wrapText="1"/>
    </xf>
    <xf numFmtId="0" fontId="15" fillId="0" borderId="17" xfId="0" applyFont="1" applyBorder="1" applyAlignment="1">
      <alignment horizontal="justify" vertical="center" wrapText="1"/>
    </xf>
    <xf numFmtId="0" fontId="15" fillId="2" borderId="17" xfId="0" applyFont="1" applyFill="1" applyBorder="1" applyAlignment="1">
      <alignment horizontal="justify" vertical="center" wrapText="1"/>
    </xf>
    <xf numFmtId="0" fontId="15" fillId="0" borderId="17" xfId="0" applyFont="1" applyBorder="1" applyAlignment="1">
      <alignment horizontal="justify" vertical="center" textRotation="90" wrapText="1"/>
    </xf>
    <xf numFmtId="9" fontId="15" fillId="5" borderId="17" xfId="0" applyNumberFormat="1" applyFont="1" applyFill="1" applyBorder="1" applyAlignment="1">
      <alignment horizontal="justify" vertical="center" wrapText="1"/>
    </xf>
    <xf numFmtId="9" fontId="15" fillId="2" borderId="17" xfId="0" applyNumberFormat="1" applyFont="1" applyFill="1" applyBorder="1" applyAlignment="1">
      <alignment horizontal="justify" vertical="center" wrapText="1"/>
    </xf>
    <xf numFmtId="0" fontId="19" fillId="2" borderId="17" xfId="0" applyFont="1" applyFill="1" applyBorder="1" applyAlignment="1">
      <alignment horizontal="justify" vertical="center" textRotation="90" wrapText="1"/>
    </xf>
    <xf numFmtId="0" fontId="15" fillId="0" borderId="16" xfId="0" applyFont="1" applyBorder="1" applyAlignment="1">
      <alignment horizontal="justify" vertical="center" textRotation="90" wrapText="1"/>
    </xf>
    <xf numFmtId="0" fontId="19"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2" borderId="2" xfId="0" applyFont="1" applyFill="1" applyBorder="1" applyAlignment="1">
      <alignment horizontal="justify" vertical="center" wrapText="1"/>
    </xf>
    <xf numFmtId="0" fontId="15" fillId="0" borderId="2" xfId="0" applyFont="1" applyBorder="1" applyAlignment="1">
      <alignment horizontal="justify" vertical="center" textRotation="90" wrapText="1"/>
    </xf>
    <xf numFmtId="9" fontId="15" fillId="5" borderId="2" xfId="0" applyNumberFormat="1" applyFont="1" applyFill="1" applyBorder="1" applyAlignment="1">
      <alignment horizontal="justify" vertical="center" wrapText="1"/>
    </xf>
    <xf numFmtId="9" fontId="15" fillId="2" borderId="2" xfId="0" applyNumberFormat="1" applyFont="1" applyFill="1" applyBorder="1" applyAlignment="1">
      <alignment horizontal="justify" vertical="center" wrapText="1"/>
    </xf>
    <xf numFmtId="0" fontId="19" fillId="2" borderId="2" xfId="0" applyFont="1" applyFill="1" applyBorder="1" applyAlignment="1">
      <alignment horizontal="justify" vertical="center" textRotation="90" wrapText="1"/>
    </xf>
    <xf numFmtId="0" fontId="15" fillId="0" borderId="6" xfId="0" applyFont="1" applyBorder="1" applyAlignment="1">
      <alignment horizontal="justify" vertical="center" textRotation="90" wrapText="1"/>
    </xf>
    <xf numFmtId="0" fontId="19" fillId="5" borderId="2" xfId="0" applyFont="1" applyFill="1" applyBorder="1" applyAlignment="1">
      <alignment horizontal="justify" vertical="center" textRotation="90" wrapText="1"/>
    </xf>
    <xf numFmtId="0" fontId="15" fillId="3" borderId="15" xfId="0" applyFont="1" applyFill="1" applyBorder="1" applyAlignment="1">
      <alignment horizontal="center" vertical="top" wrapText="1"/>
    </xf>
    <xf numFmtId="0" fontId="15" fillId="3" borderId="2" xfId="0" applyFont="1" applyFill="1" applyBorder="1" applyAlignment="1">
      <alignment horizontal="left" vertical="top" wrapText="1"/>
    </xf>
    <xf numFmtId="0" fontId="15" fillId="3" borderId="2" xfId="0" applyFont="1" applyFill="1" applyBorder="1" applyAlignment="1">
      <alignment horizontal="center" vertical="top" wrapText="1"/>
    </xf>
    <xf numFmtId="0" fontId="19" fillId="3" borderId="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2" xfId="0" applyFont="1" applyFill="1" applyBorder="1" applyAlignment="1">
      <alignment horizontal="justify" vertical="center" textRotation="90" wrapText="1"/>
    </xf>
    <xf numFmtId="9" fontId="15" fillId="3" borderId="2" xfId="0" applyNumberFormat="1" applyFont="1" applyFill="1" applyBorder="1" applyAlignment="1">
      <alignment horizontal="justify" vertical="center" wrapText="1"/>
    </xf>
    <xf numFmtId="0" fontId="19" fillId="3" borderId="2" xfId="0" applyFont="1" applyFill="1" applyBorder="1" applyAlignment="1">
      <alignment horizontal="justify" vertical="center" textRotation="90" wrapText="1"/>
    </xf>
    <xf numFmtId="0" fontId="15" fillId="3" borderId="2" xfId="0" applyFont="1" applyFill="1" applyBorder="1" applyAlignment="1">
      <alignment horizontal="justify" vertical="center"/>
    </xf>
    <xf numFmtId="0" fontId="15" fillId="3" borderId="17" xfId="0" applyFont="1" applyFill="1" applyBorder="1" applyAlignment="1">
      <alignment horizontal="center" vertical="top" wrapText="1"/>
    </xf>
    <xf numFmtId="0" fontId="15" fillId="3" borderId="17"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3" borderId="19" xfId="0" applyFont="1" applyFill="1" applyBorder="1" applyAlignment="1">
      <alignment horizontal="center" vertical="top" wrapText="1"/>
    </xf>
    <xf numFmtId="9" fontId="15" fillId="5" borderId="20" xfId="0" applyNumberFormat="1"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5" fillId="0" borderId="9" xfId="0" applyFont="1" applyFill="1" applyBorder="1" applyAlignment="1">
      <alignment horizontal="justify" vertical="center" textRotation="90" wrapText="1"/>
    </xf>
    <xf numFmtId="9" fontId="15" fillId="0" borderId="2" xfId="0" applyNumberFormat="1" applyFont="1" applyFill="1" applyBorder="1" applyAlignment="1">
      <alignment horizontal="justify" vertical="center" wrapText="1"/>
    </xf>
    <xf numFmtId="9" fontId="15" fillId="0" borderId="17" xfId="0" applyNumberFormat="1" applyFont="1" applyFill="1" applyBorder="1" applyAlignment="1">
      <alignment horizontal="justify" vertical="center" wrapText="1"/>
    </xf>
    <xf numFmtId="0" fontId="19" fillId="0" borderId="17" xfId="0" applyFont="1" applyFill="1" applyBorder="1" applyAlignment="1">
      <alignment horizontal="justify" vertical="center" textRotation="90" wrapText="1"/>
    </xf>
    <xf numFmtId="0" fontId="15" fillId="0" borderId="13" xfId="0" applyFont="1" applyFill="1" applyBorder="1" applyAlignment="1">
      <alignment horizontal="justify" vertical="center" textRotation="90" wrapText="1"/>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0" fontId="15" fillId="0" borderId="2" xfId="0" applyFont="1" applyBorder="1" applyAlignment="1">
      <alignment horizontal="justify" vertical="center"/>
    </xf>
    <xf numFmtId="0" fontId="15" fillId="0" borderId="6" xfId="0" applyFont="1" applyBorder="1" applyAlignment="1">
      <alignment horizontal="justify" vertical="center" wrapText="1"/>
    </xf>
    <xf numFmtId="0" fontId="15" fillId="4" borderId="2" xfId="0" applyFont="1" applyFill="1" applyBorder="1" applyAlignment="1">
      <alignment horizontal="justify" vertical="center" wrapText="1"/>
    </xf>
    <xf numFmtId="0" fontId="15" fillId="2" borderId="19" xfId="0" applyFont="1" applyFill="1" applyBorder="1" applyAlignment="1">
      <alignment horizontal="justify" vertical="center" wrapText="1"/>
    </xf>
    <xf numFmtId="0" fontId="15" fillId="0" borderId="6" xfId="0" applyFont="1" applyBorder="1" applyAlignment="1">
      <alignment horizontal="center" vertical="top" wrapText="1"/>
    </xf>
    <xf numFmtId="0" fontId="15" fillId="0" borderId="6" xfId="0" applyFont="1" applyBorder="1" applyAlignment="1">
      <alignment horizontal="left" vertical="top" wrapText="1"/>
    </xf>
    <xf numFmtId="0" fontId="19" fillId="0" borderId="6" xfId="0" applyFont="1" applyBorder="1" applyAlignment="1">
      <alignment horizontal="justify" vertical="center" wrapText="1"/>
    </xf>
    <xf numFmtId="9" fontId="15" fillId="5" borderId="19" xfId="0" applyNumberFormat="1" applyFont="1" applyFill="1" applyBorder="1" applyAlignment="1">
      <alignment horizontal="justify" vertical="center" wrapText="1"/>
    </xf>
    <xf numFmtId="9" fontId="15" fillId="2" borderId="19" xfId="0" applyNumberFormat="1" applyFont="1" applyFill="1" applyBorder="1" applyAlignment="1">
      <alignment horizontal="justify" vertical="center" wrapText="1"/>
    </xf>
    <xf numFmtId="0" fontId="19" fillId="2" borderId="19" xfId="0" applyFont="1" applyFill="1" applyBorder="1" applyAlignment="1">
      <alignment horizontal="justify" vertical="center" textRotation="90" wrapText="1"/>
    </xf>
    <xf numFmtId="0" fontId="15" fillId="0" borderId="2" xfId="0" applyFont="1" applyBorder="1" applyAlignment="1">
      <alignment horizontal="left" vertical="center" wrapText="1"/>
    </xf>
    <xf numFmtId="0" fontId="15" fillId="0" borderId="2" xfId="0" applyFont="1" applyBorder="1"/>
    <xf numFmtId="0" fontId="15" fillId="4" borderId="2" xfId="0" applyFont="1" applyFill="1" applyBorder="1" applyAlignment="1">
      <alignment horizontal="center" vertical="center" wrapText="1"/>
    </xf>
    <xf numFmtId="0" fontId="19" fillId="0" borderId="9"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9" xfId="0" applyFont="1" applyBorder="1" applyAlignment="1">
      <alignment horizontal="justify" vertical="center" textRotation="90" wrapText="1"/>
    </xf>
    <xf numFmtId="0" fontId="15" fillId="0" borderId="13" xfId="0" applyFont="1" applyBorder="1" applyAlignment="1">
      <alignment horizontal="justify" vertical="center" textRotation="90" wrapText="1"/>
    </xf>
    <xf numFmtId="0" fontId="21" fillId="0" borderId="14" xfId="0" applyFont="1" applyBorder="1" applyAlignment="1">
      <alignment vertical="center"/>
    </xf>
    <xf numFmtId="0" fontId="21" fillId="0" borderId="23" xfId="0" applyFont="1" applyBorder="1"/>
    <xf numFmtId="0" fontId="21" fillId="0" borderId="14" xfId="0" applyFont="1" applyBorder="1"/>
    <xf numFmtId="0" fontId="15" fillId="0" borderId="6" xfId="0" applyFont="1" applyBorder="1" applyAlignment="1">
      <alignment horizontal="center"/>
    </xf>
    <xf numFmtId="0" fontId="15" fillId="0" borderId="6" xfId="0" applyFont="1" applyBorder="1" applyAlignment="1">
      <alignment horizontal="left" vertical="center" wrapText="1"/>
    </xf>
    <xf numFmtId="0" fontId="21" fillId="0" borderId="14" xfId="0" applyFont="1" applyBorder="1" applyAlignment="1">
      <alignment horizontal="justify" vertical="center"/>
    </xf>
    <xf numFmtId="0" fontId="21" fillId="0" borderId="9" xfId="0" applyFont="1" applyBorder="1" applyAlignment="1">
      <alignment horizontal="justify" vertical="center"/>
    </xf>
    <xf numFmtId="0" fontId="18" fillId="0" borderId="9" xfId="0" applyFont="1" applyBorder="1" applyAlignment="1">
      <alignment horizontal="justify" vertical="center"/>
    </xf>
    <xf numFmtId="0" fontId="18" fillId="0" borderId="9" xfId="0" applyFont="1" applyBorder="1" applyAlignment="1">
      <alignment horizontal="justify"/>
    </xf>
    <xf numFmtId="0" fontId="18" fillId="0" borderId="14" xfId="0" applyFont="1" applyBorder="1" applyAlignment="1">
      <alignment horizontal="justify"/>
    </xf>
    <xf numFmtId="0" fontId="18" fillId="0" borderId="14" xfId="0" applyFont="1" applyBorder="1"/>
    <xf numFmtId="0" fontId="18" fillId="0" borderId="14" xfId="0" applyFont="1" applyBorder="1" applyAlignment="1">
      <alignment horizontal="center" vertical="center"/>
    </xf>
    <xf numFmtId="0" fontId="18" fillId="7" borderId="14" xfId="0" applyFont="1" applyFill="1" applyBorder="1"/>
    <xf numFmtId="0" fontId="15" fillId="4" borderId="2" xfId="0" applyFont="1" applyFill="1" applyBorder="1" applyAlignment="1">
      <alignment vertical="center" wrapText="1"/>
    </xf>
    <xf numFmtId="0" fontId="19" fillId="4" borderId="24" xfId="0" applyFont="1" applyFill="1" applyBorder="1" applyAlignment="1">
      <alignment horizontal="justify" vertical="center"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25" fillId="0" borderId="0" xfId="0" applyFont="1" applyAlignment="1">
      <alignment horizontal="justify" vertical="center"/>
    </xf>
    <xf numFmtId="0" fontId="19" fillId="4" borderId="2" xfId="0" applyFont="1" applyFill="1" applyBorder="1" applyAlignment="1">
      <alignment horizontal="justify" vertical="center" wrapText="1"/>
    </xf>
    <xf numFmtId="0" fontId="15" fillId="0" borderId="0" xfId="0" applyFont="1" applyAlignment="1">
      <alignment horizontal="justify"/>
    </xf>
    <xf numFmtId="0" fontId="15" fillId="0" borderId="2" xfId="0" applyFont="1" applyBorder="1" applyAlignment="1">
      <alignment horizontal="center" vertical="center"/>
    </xf>
    <xf numFmtId="0" fontId="17" fillId="4" borderId="2" xfId="0" applyFont="1" applyFill="1" applyBorder="1" applyAlignment="1">
      <alignment horizontal="justify" vertical="center" wrapText="1"/>
    </xf>
    <xf numFmtId="0" fontId="24"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20" xfId="0" applyFont="1" applyFill="1" applyBorder="1" applyAlignment="1">
      <alignment horizontal="justify" vertical="center" wrapText="1"/>
    </xf>
    <xf numFmtId="0" fontId="2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0" fontId="15" fillId="3" borderId="15" xfId="0" applyFont="1" applyFill="1" applyBorder="1" applyAlignment="1">
      <alignment horizontal="center" vertical="center" wrapText="1"/>
    </xf>
    <xf numFmtId="0" fontId="18" fillId="0" borderId="9" xfId="0" applyFont="1" applyBorder="1" applyAlignment="1">
      <alignment horizontal="center" vertical="center"/>
    </xf>
    <xf numFmtId="0" fontId="28" fillId="2" borderId="1" xfId="0" applyFont="1" applyFill="1" applyBorder="1" applyAlignment="1">
      <alignment horizontal="center" vertical="center"/>
    </xf>
    <xf numFmtId="0" fontId="26" fillId="17" borderId="17" xfId="0" applyFont="1" applyFill="1" applyBorder="1" applyAlignment="1">
      <alignment horizontal="center" vertical="center"/>
    </xf>
    <xf numFmtId="0" fontId="26" fillId="17" borderId="2" xfId="0" applyFont="1" applyFill="1" applyBorder="1" applyAlignment="1">
      <alignment horizontal="center" vertical="center"/>
    </xf>
    <xf numFmtId="0" fontId="26" fillId="17" borderId="2" xfId="0" applyFont="1" applyFill="1" applyBorder="1" applyAlignment="1">
      <alignment horizontal="center" vertical="center" wrapText="1"/>
    </xf>
    <xf numFmtId="0" fontId="26" fillId="17" borderId="27" xfId="0" applyFont="1" applyFill="1" applyBorder="1" applyAlignment="1">
      <alignment horizontal="center" vertical="center"/>
    </xf>
    <xf numFmtId="0" fontId="26" fillId="17" borderId="28" xfId="0" applyFont="1" applyFill="1" applyBorder="1" applyAlignment="1">
      <alignment horizontal="center" vertical="center"/>
    </xf>
    <xf numFmtId="0" fontId="26" fillId="17" borderId="28" xfId="0" applyFont="1" applyFill="1" applyBorder="1" applyAlignment="1">
      <alignment horizontal="center" vertical="center" textRotation="90" wrapText="1"/>
    </xf>
    <xf numFmtId="0" fontId="26" fillId="17" borderId="28"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15" fillId="0" borderId="7" xfId="0" applyFont="1" applyBorder="1" applyAlignment="1">
      <alignment vertical="center"/>
    </xf>
    <xf numFmtId="0" fontId="15" fillId="0" borderId="1" xfId="0" applyFont="1" applyBorder="1" applyAlignment="1">
      <alignment horizontal="justify" vertical="center"/>
    </xf>
    <xf numFmtId="0" fontId="15" fillId="0" borderId="39" xfId="0" applyFont="1" applyBorder="1" applyAlignment="1">
      <alignment horizontal="justify" vertical="center" wrapText="1"/>
    </xf>
    <xf numFmtId="0" fontId="15" fillId="21" borderId="2" xfId="0" applyFont="1" applyFill="1" applyBorder="1" applyAlignment="1">
      <alignment horizontal="justify" vertical="center" wrapText="1"/>
    </xf>
    <xf numFmtId="0" fontId="15" fillId="0" borderId="6" xfId="0" applyFont="1" applyBorder="1" applyAlignment="1">
      <alignment horizontal="justify" vertical="center" wrapText="1"/>
    </xf>
    <xf numFmtId="0" fontId="21" fillId="0" borderId="13" xfId="0" applyFont="1" applyBorder="1" applyAlignment="1">
      <alignment horizontal="justify" vertical="center"/>
    </xf>
    <xf numFmtId="0" fontId="21" fillId="0" borderId="9" xfId="0" applyFont="1" applyBorder="1" applyAlignment="1">
      <alignment horizontal="justify" vertical="center"/>
    </xf>
    <xf numFmtId="0" fontId="15" fillId="4" borderId="6" xfId="0" applyFont="1" applyFill="1" applyBorder="1" applyAlignment="1">
      <alignment horizontal="justify" vertical="center" wrapText="1"/>
    </xf>
    <xf numFmtId="0" fontId="15" fillId="5" borderId="6" xfId="0" applyFont="1" applyFill="1" applyBorder="1" applyAlignment="1">
      <alignment horizontal="justify" vertical="center" wrapText="1"/>
    </xf>
    <xf numFmtId="0" fontId="20" fillId="18" borderId="10" xfId="0" applyFont="1" applyFill="1" applyBorder="1" applyAlignment="1">
      <alignment horizontal="center" vertical="center" wrapText="1"/>
    </xf>
    <xf numFmtId="0" fontId="20" fillId="18" borderId="11" xfId="0" applyFont="1" applyFill="1" applyBorder="1" applyAlignment="1">
      <alignment horizontal="center" vertical="center" wrapText="1"/>
    </xf>
    <xf numFmtId="0" fontId="20" fillId="18" borderId="0" xfId="0" applyFont="1" applyFill="1" applyBorder="1" applyAlignment="1">
      <alignment horizontal="center" vertical="center" wrapText="1"/>
    </xf>
    <xf numFmtId="0" fontId="20" fillId="19" borderId="36" xfId="0" applyFont="1" applyFill="1" applyBorder="1" applyAlignment="1">
      <alignment horizontal="center" vertical="center" wrapText="1"/>
    </xf>
    <xf numFmtId="0" fontId="20" fillId="19" borderId="37" xfId="0" applyFont="1" applyFill="1" applyBorder="1" applyAlignment="1">
      <alignment horizontal="center" vertical="center" wrapText="1"/>
    </xf>
    <xf numFmtId="0" fontId="20" fillId="19" borderId="38" xfId="0" applyFont="1" applyFill="1" applyBorder="1" applyAlignment="1">
      <alignment horizontal="center" vertical="center" wrapText="1"/>
    </xf>
    <xf numFmtId="0" fontId="6" fillId="20" borderId="3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21" fillId="0" borderId="13" xfId="0" applyFont="1" applyBorder="1" applyAlignment="1">
      <alignment vertical="center"/>
    </xf>
    <xf numFmtId="0" fontId="21" fillId="0" borderId="9" xfId="0" applyFont="1" applyBorder="1" applyAlignment="1">
      <alignment vertical="center"/>
    </xf>
    <xf numFmtId="0" fontId="15" fillId="0" borderId="6" xfId="0" applyFont="1" applyBorder="1" applyAlignment="1">
      <alignment horizontal="center" vertical="center" wrapText="1"/>
    </xf>
    <xf numFmtId="0" fontId="21" fillId="0" borderId="13" xfId="0" applyFont="1" applyBorder="1"/>
    <xf numFmtId="0" fontId="21" fillId="0" borderId="9" xfId="0" applyFont="1" applyBorder="1"/>
    <xf numFmtId="0" fontId="19" fillId="3" borderId="6" xfId="0" applyFont="1" applyFill="1" applyBorder="1" applyAlignment="1">
      <alignment horizontal="justify" vertical="center" wrapText="1"/>
    </xf>
    <xf numFmtId="0" fontId="15" fillId="3" borderId="6" xfId="0" applyFont="1" applyFill="1" applyBorder="1" applyAlignment="1">
      <alignment horizontal="justify" vertical="center" wrapText="1"/>
    </xf>
    <xf numFmtId="0" fontId="15"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3" borderId="19" xfId="0" applyFont="1" applyFill="1" applyBorder="1" applyAlignment="1">
      <alignment horizontal="center" vertical="top" wrapText="1"/>
    </xf>
    <xf numFmtId="0" fontId="15" fillId="3" borderId="16" xfId="0" applyFont="1" applyFill="1" applyBorder="1" applyAlignment="1">
      <alignment horizontal="center" vertical="top" wrapText="1"/>
    </xf>
    <xf numFmtId="0" fontId="15" fillId="3" borderId="17" xfId="0" applyFont="1" applyFill="1" applyBorder="1" applyAlignment="1">
      <alignment horizontal="center" vertical="top" wrapText="1"/>
    </xf>
    <xf numFmtId="0" fontId="15" fillId="0" borderId="19"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5" fillId="3" borderId="19"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8" fillId="0" borderId="13" xfId="0" applyFont="1" applyBorder="1" applyAlignment="1">
      <alignment horizontal="justify" vertical="center"/>
    </xf>
    <xf numFmtId="0" fontId="18" fillId="0" borderId="9" xfId="0" applyFont="1" applyBorder="1" applyAlignment="1">
      <alignment horizontal="justify" vertical="center"/>
    </xf>
    <xf numFmtId="0" fontId="15" fillId="22" borderId="6" xfId="0" applyFont="1" applyFill="1" applyBorder="1" applyAlignment="1">
      <alignment horizontal="justify" vertical="center" wrapText="1"/>
    </xf>
    <xf numFmtId="0" fontId="18" fillId="21" borderId="13" xfId="0" applyFont="1" applyFill="1" applyBorder="1" applyAlignment="1">
      <alignment horizontal="justify" vertical="center"/>
    </xf>
    <xf numFmtId="0" fontId="18" fillId="21" borderId="9" xfId="0" applyFont="1" applyFill="1" applyBorder="1" applyAlignment="1">
      <alignment horizontal="justify" vertical="center"/>
    </xf>
    <xf numFmtId="0" fontId="18" fillId="0" borderId="13" xfId="0" applyFont="1" applyBorder="1"/>
    <xf numFmtId="0" fontId="18" fillId="0" borderId="9" xfId="0" applyFont="1" applyBorder="1"/>
    <xf numFmtId="0" fontId="18" fillId="0" borderId="13" xfId="0" applyFont="1" applyBorder="1" applyAlignment="1">
      <alignment horizontal="center" vertical="center"/>
    </xf>
    <xf numFmtId="0" fontId="18" fillId="0" borderId="9" xfId="0" applyFont="1" applyBorder="1" applyAlignment="1">
      <alignment horizontal="center" vertical="center"/>
    </xf>
    <xf numFmtId="9" fontId="15" fillId="5" borderId="6" xfId="0" applyNumberFormat="1" applyFont="1" applyFill="1" applyBorder="1" applyAlignment="1">
      <alignment horizontal="justify" vertical="center" wrapText="1"/>
    </xf>
    <xf numFmtId="9" fontId="15" fillId="2" borderId="6" xfId="0" applyNumberFormat="1" applyFont="1" applyFill="1" applyBorder="1" applyAlignment="1">
      <alignment horizontal="justify" vertical="center"/>
    </xf>
    <xf numFmtId="0" fontId="15" fillId="0" borderId="6" xfId="0" applyFont="1" applyBorder="1" applyAlignment="1">
      <alignment horizontal="justify" vertical="center" textRotation="90" wrapText="1"/>
    </xf>
    <xf numFmtId="0" fontId="15" fillId="0" borderId="6" xfId="0" applyFont="1" applyBorder="1" applyAlignment="1">
      <alignment horizontal="center" vertical="top" wrapText="1"/>
    </xf>
    <xf numFmtId="164" fontId="15" fillId="3" borderId="6" xfId="0" applyNumberFormat="1" applyFont="1" applyFill="1" applyBorder="1" applyAlignment="1">
      <alignment horizontal="center" vertical="center" wrapText="1"/>
    </xf>
    <xf numFmtId="0" fontId="15" fillId="21" borderId="6" xfId="0" applyFont="1" applyFill="1" applyBorder="1" applyAlignment="1">
      <alignment horizontal="justify" vertical="center" wrapText="1"/>
    </xf>
    <xf numFmtId="0" fontId="18" fillId="21" borderId="13" xfId="0" applyFont="1" applyFill="1" applyBorder="1" applyAlignment="1">
      <alignment horizontal="justify" wrapText="1"/>
    </xf>
    <xf numFmtId="0" fontId="18" fillId="21" borderId="9" xfId="0" applyFont="1" applyFill="1" applyBorder="1" applyAlignment="1">
      <alignment horizontal="justify" wrapText="1"/>
    </xf>
    <xf numFmtId="0" fontId="18" fillId="21" borderId="13" xfId="0" applyFont="1" applyFill="1" applyBorder="1" applyAlignment="1">
      <alignment horizontal="justify" vertical="center" wrapText="1"/>
    </xf>
    <xf numFmtId="0" fontId="18" fillId="21" borderId="9" xfId="0" applyFont="1" applyFill="1" applyBorder="1" applyAlignment="1">
      <alignment horizontal="justify" vertical="center" wrapText="1"/>
    </xf>
    <xf numFmtId="0" fontId="15" fillId="3" borderId="6" xfId="0" applyFont="1" applyFill="1" applyBorder="1" applyAlignment="1">
      <alignment horizontal="center" vertical="top" wrapText="1"/>
    </xf>
    <xf numFmtId="0" fontId="18" fillId="0" borderId="14" xfId="0" applyFont="1" applyBorder="1"/>
    <xf numFmtId="164" fontId="15" fillId="3" borderId="6" xfId="0" applyNumberFormat="1" applyFont="1" applyFill="1" applyBorder="1" applyAlignment="1">
      <alignment horizontal="center" vertical="top" wrapText="1"/>
    </xf>
    <xf numFmtId="0" fontId="21" fillId="0" borderId="14" xfId="0" applyFont="1" applyBorder="1" applyAlignment="1">
      <alignment horizontal="justify" vertical="center"/>
    </xf>
    <xf numFmtId="0" fontId="21" fillId="0" borderId="14" xfId="0" applyFont="1" applyBorder="1" applyAlignment="1">
      <alignment vertical="center"/>
    </xf>
    <xf numFmtId="0" fontId="15" fillId="3" borderId="16" xfId="0" applyFont="1" applyFill="1" applyBorder="1" applyAlignment="1">
      <alignment horizontal="justify" vertical="center" wrapText="1"/>
    </xf>
    <xf numFmtId="0" fontId="15" fillId="3" borderId="40" xfId="0" applyFont="1" applyFill="1" applyBorder="1" applyAlignment="1">
      <alignment horizontal="justify" vertical="center"/>
    </xf>
    <xf numFmtId="0" fontId="15" fillId="3" borderId="41" xfId="0" applyFont="1" applyFill="1" applyBorder="1" applyAlignment="1">
      <alignment horizontal="justify" vertical="center"/>
    </xf>
    <xf numFmtId="0" fontId="15" fillId="3" borderId="42" xfId="0" applyFont="1" applyFill="1" applyBorder="1" applyAlignment="1">
      <alignment horizontal="justify" vertical="center"/>
    </xf>
    <xf numFmtId="0" fontId="15" fillId="3" borderId="3" xfId="0" applyFont="1" applyFill="1" applyBorder="1" applyAlignment="1">
      <alignment horizontal="center" vertical="top" wrapText="1"/>
    </xf>
    <xf numFmtId="0" fontId="18" fillId="0" borderId="7" xfId="0" applyFont="1" applyBorder="1"/>
    <xf numFmtId="0" fontId="18" fillId="0" borderId="10" xfId="0" applyFont="1" applyBorder="1"/>
    <xf numFmtId="0" fontId="15" fillId="3" borderId="24"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5" fillId="3" borderId="13" xfId="0" applyFont="1" applyFill="1" applyBorder="1" applyAlignment="1">
      <alignment horizontal="center" vertical="top" wrapText="1"/>
    </xf>
    <xf numFmtId="0" fontId="15" fillId="3" borderId="13" xfId="0" applyFont="1" applyFill="1" applyBorder="1" applyAlignment="1">
      <alignment horizontal="center" vertical="center" wrapText="1"/>
    </xf>
    <xf numFmtId="164" fontId="15" fillId="3" borderId="6" xfId="0" applyNumberFormat="1" applyFont="1" applyFill="1" applyBorder="1" applyAlignment="1">
      <alignment horizontal="justify" vertical="center" wrapText="1"/>
    </xf>
    <xf numFmtId="0" fontId="18" fillId="0" borderId="13" xfId="0" applyFont="1" applyBorder="1" applyAlignment="1">
      <alignment horizontal="justify"/>
    </xf>
    <xf numFmtId="0" fontId="18" fillId="0" borderId="9" xfId="0" applyFont="1" applyBorder="1" applyAlignment="1">
      <alignment horizontal="justify"/>
    </xf>
    <xf numFmtId="0" fontId="18" fillId="0" borderId="14" xfId="0" applyFont="1" applyBorder="1" applyAlignment="1">
      <alignment horizontal="justify" vertical="center"/>
    </xf>
    <xf numFmtId="164" fontId="15" fillId="0" borderId="6" xfId="0" applyNumberFormat="1" applyFont="1" applyBorder="1" applyAlignment="1">
      <alignment horizontal="center" vertical="top" wrapText="1"/>
    </xf>
    <xf numFmtId="0" fontId="15" fillId="3" borderId="6" xfId="0" applyFont="1" applyFill="1" applyBorder="1" applyAlignment="1">
      <alignment horizontal="left" vertical="top" wrapText="1"/>
    </xf>
    <xf numFmtId="0" fontId="18" fillId="21" borderId="13" xfId="0" applyFont="1" applyFill="1" applyBorder="1" applyAlignment="1">
      <alignment horizontal="justify"/>
    </xf>
    <xf numFmtId="0" fontId="18" fillId="21" borderId="9" xfId="0" applyFont="1" applyFill="1" applyBorder="1" applyAlignment="1">
      <alignment horizontal="justify"/>
    </xf>
    <xf numFmtId="0" fontId="26" fillId="17" borderId="19" xfId="0" applyFont="1" applyFill="1" applyBorder="1" applyAlignment="1">
      <alignment horizontal="center" vertical="center" wrapText="1"/>
    </xf>
    <xf numFmtId="0" fontId="21" fillId="8" borderId="17" xfId="0" applyFont="1" applyFill="1" applyBorder="1"/>
    <xf numFmtId="0" fontId="15" fillId="0" borderId="16" xfId="0" applyFont="1" applyBorder="1" applyAlignment="1">
      <alignment horizontal="justify" vertical="center" wrapText="1"/>
    </xf>
    <xf numFmtId="0" fontId="21" fillId="0" borderId="14" xfId="0" applyFont="1" applyBorder="1"/>
    <xf numFmtId="0" fontId="15" fillId="3" borderId="16" xfId="0" applyFont="1" applyFill="1" applyBorder="1" applyAlignment="1">
      <alignment horizontal="left" vertical="top" wrapText="1"/>
    </xf>
    <xf numFmtId="0" fontId="15" fillId="3" borderId="5" xfId="0" applyFont="1" applyFill="1" applyBorder="1" applyAlignment="1">
      <alignment horizontal="center" vertical="top" wrapText="1"/>
    </xf>
    <xf numFmtId="0" fontId="21" fillId="0" borderId="8" xfId="0" applyFont="1" applyBorder="1"/>
    <xf numFmtId="0" fontId="21" fillId="0" borderId="12" xfId="0" applyFont="1" applyBorder="1"/>
    <xf numFmtId="0" fontId="15" fillId="6" borderId="16" xfId="0" applyFont="1" applyFill="1" applyBorder="1" applyAlignment="1">
      <alignment horizontal="center" vertical="top" wrapText="1"/>
    </xf>
    <xf numFmtId="0" fontId="15" fillId="6" borderId="6" xfId="0" applyFont="1" applyFill="1" applyBorder="1" applyAlignment="1">
      <alignment horizontal="left" vertical="top" wrapText="1"/>
    </xf>
    <xf numFmtId="9" fontId="15" fillId="3" borderId="6" xfId="0" applyNumberFormat="1" applyFont="1" applyFill="1" applyBorder="1" applyAlignment="1">
      <alignment horizontal="justify" vertical="center"/>
    </xf>
    <xf numFmtId="9" fontId="15" fillId="2" borderId="16" xfId="0" applyNumberFormat="1" applyFont="1" applyFill="1" applyBorder="1" applyAlignment="1">
      <alignment horizontal="justify" vertical="center"/>
    </xf>
    <xf numFmtId="0" fontId="26" fillId="17" borderId="7" xfId="0" applyFont="1" applyFill="1" applyBorder="1" applyAlignment="1">
      <alignment horizontal="center" vertical="center" wrapText="1"/>
    </xf>
    <xf numFmtId="0" fontId="21" fillId="8" borderId="0" xfId="0" applyFont="1" applyFill="1" applyBorder="1"/>
    <xf numFmtId="0" fontId="21" fillId="8" borderId="23" xfId="0" applyFont="1" applyFill="1" applyBorder="1"/>
    <xf numFmtId="0" fontId="21" fillId="8" borderId="7" xfId="0" applyFont="1" applyFill="1" applyBorder="1"/>
    <xf numFmtId="0" fontId="27" fillId="8" borderId="0" xfId="0" applyFont="1" applyFill="1" applyBorder="1" applyAlignment="1"/>
    <xf numFmtId="0" fontId="21" fillId="8" borderId="29" xfId="0" applyFont="1" applyFill="1" applyBorder="1"/>
    <xf numFmtId="0" fontId="21" fillId="8" borderId="30" xfId="0" applyFont="1" applyFill="1" applyBorder="1"/>
    <xf numFmtId="0" fontId="21" fillId="8" borderId="31" xfId="0" applyFont="1" applyFill="1" applyBorder="1"/>
    <xf numFmtId="0" fontId="26" fillId="17" borderId="10" xfId="0" applyFont="1" applyFill="1" applyBorder="1" applyAlignment="1">
      <alignment horizontal="center" vertical="center" wrapText="1"/>
    </xf>
    <xf numFmtId="0" fontId="21" fillId="8" borderId="11" xfId="0" applyFont="1" applyFill="1" applyBorder="1"/>
    <xf numFmtId="0" fontId="21" fillId="8" borderId="22" xfId="0" applyFont="1" applyFill="1" applyBorder="1"/>
    <xf numFmtId="0" fontId="26" fillId="17" borderId="10" xfId="0" applyFont="1" applyFill="1" applyBorder="1" applyAlignment="1">
      <alignment horizontal="center" vertical="center"/>
    </xf>
    <xf numFmtId="0" fontId="18" fillId="8" borderId="11" xfId="0" applyFont="1" applyFill="1" applyBorder="1"/>
    <xf numFmtId="0" fontId="15" fillId="4" borderId="16" xfId="0" applyFont="1" applyFill="1" applyBorder="1" applyAlignment="1">
      <alignment horizontal="justify" vertical="center" wrapText="1"/>
    </xf>
    <xf numFmtId="0" fontId="15" fillId="5" borderId="16" xfId="0" applyFont="1" applyFill="1" applyBorder="1" applyAlignment="1">
      <alignment horizontal="justify" vertical="center" wrapText="1"/>
    </xf>
    <xf numFmtId="9" fontId="15" fillId="5" borderId="16" xfId="0" applyNumberFormat="1" applyFont="1" applyFill="1" applyBorder="1" applyAlignment="1">
      <alignment horizontal="justify" vertical="center" wrapText="1"/>
    </xf>
    <xf numFmtId="0" fontId="26" fillId="17" borderId="43" xfId="0" applyFont="1" applyFill="1" applyBorder="1" applyAlignment="1">
      <alignment horizontal="center" vertical="center"/>
    </xf>
    <xf numFmtId="0" fontId="26" fillId="17" borderId="25" xfId="0" applyFont="1" applyFill="1" applyBorder="1" applyAlignment="1">
      <alignment horizontal="center" vertical="center" wrapText="1"/>
    </xf>
    <xf numFmtId="0" fontId="21" fillId="8" borderId="26" xfId="0" applyFont="1" applyFill="1" applyBorder="1"/>
    <xf numFmtId="0" fontId="15" fillId="3" borderId="3" xfId="0" applyFont="1" applyFill="1" applyBorder="1" applyAlignment="1">
      <alignment horizontal="center" vertical="center" wrapText="1"/>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5" fillId="3" borderId="39" xfId="0" applyFont="1" applyFill="1" applyBorder="1" applyAlignment="1">
      <alignment horizontal="justify" vertical="center" wrapText="1"/>
    </xf>
    <xf numFmtId="0" fontId="18" fillId="0" borderId="39" xfId="0" applyFont="1" applyBorder="1" applyAlignment="1">
      <alignment horizontal="justify" vertical="center"/>
    </xf>
    <xf numFmtId="0" fontId="26" fillId="17" borderId="32" xfId="0" applyFont="1" applyFill="1" applyBorder="1" applyAlignment="1">
      <alignment horizontal="center" vertical="center" wrapText="1"/>
    </xf>
    <xf numFmtId="0" fontId="21" fillId="8" borderId="33" xfId="0" applyFont="1" applyFill="1" applyBorder="1"/>
    <xf numFmtId="0" fontId="21" fillId="8" borderId="34" xfId="0" applyFont="1" applyFill="1" applyBorder="1"/>
    <xf numFmtId="0" fontId="29" fillId="0" borderId="0" xfId="0" applyFont="1" applyAlignment="1">
      <alignment horizontal="center" vertical="center"/>
    </xf>
    <xf numFmtId="0" fontId="30" fillId="0" borderId="0" xfId="0" applyFont="1" applyAlignment="1"/>
    <xf numFmtId="0" fontId="3" fillId="0" borderId="3" xfId="0" applyFont="1" applyBorder="1" applyAlignment="1">
      <alignment horizontal="center" vertical="center" wrapText="1"/>
    </xf>
    <xf numFmtId="0" fontId="4" fillId="0" borderId="4" xfId="0" applyFont="1" applyBorder="1"/>
    <xf numFmtId="0" fontId="4" fillId="0" borderId="24" xfId="0" applyFont="1" applyBorder="1"/>
    <xf numFmtId="0" fontId="18" fillId="0" borderId="16" xfId="0" applyFont="1" applyBorder="1" applyAlignment="1">
      <alignment horizontal="justify" vertical="center"/>
    </xf>
    <xf numFmtId="0" fontId="15" fillId="21" borderId="16" xfId="0" applyFont="1" applyFill="1" applyBorder="1" applyAlignment="1">
      <alignment horizontal="justify" vertical="center" wrapText="1"/>
    </xf>
    <xf numFmtId="0" fontId="19" fillId="2" borderId="10" xfId="0" applyFont="1" applyFill="1" applyBorder="1" applyAlignment="1">
      <alignment horizontal="center" vertical="center" wrapText="1"/>
    </xf>
    <xf numFmtId="0" fontId="18" fillId="0" borderId="11" xfId="0" applyFont="1" applyBorder="1" applyAlignment="1">
      <alignment vertical="center"/>
    </xf>
    <xf numFmtId="0" fontId="18" fillId="0" borderId="22" xfId="0" applyFont="1" applyBorder="1" applyAlignment="1">
      <alignment vertical="center"/>
    </xf>
    <xf numFmtId="0" fontId="18" fillId="8" borderId="17" xfId="0" applyFont="1" applyFill="1" applyBorder="1"/>
    <xf numFmtId="0" fontId="15" fillId="0" borderId="16" xfId="0" applyFont="1" applyBorder="1" applyAlignment="1">
      <alignment horizontal="center" vertical="top" wrapText="1"/>
    </xf>
    <xf numFmtId="164" fontId="15" fillId="3" borderId="16" xfId="0" applyNumberFormat="1" applyFont="1" applyFill="1" applyBorder="1" applyAlignment="1">
      <alignment horizontal="center" vertical="top" wrapText="1"/>
    </xf>
    <xf numFmtId="0" fontId="18" fillId="0" borderId="13" xfId="0" applyFont="1" applyBorder="1" applyAlignment="1">
      <alignment horizontal="center" vertical="top"/>
    </xf>
    <xf numFmtId="0" fontId="15" fillId="0" borderId="16" xfId="0" applyFont="1" applyBorder="1" applyAlignment="1">
      <alignment horizontal="justify" vertical="center" textRotation="90" wrapText="1"/>
    </xf>
    <xf numFmtId="0" fontId="15" fillId="3" borderId="6" xfId="0" applyFont="1" applyFill="1" applyBorder="1" applyAlignment="1">
      <alignment horizontal="justify" vertical="center" textRotation="90" wrapText="1"/>
    </xf>
    <xf numFmtId="9" fontId="15" fillId="3" borderId="6" xfId="0" applyNumberFormat="1" applyFont="1" applyFill="1" applyBorder="1" applyAlignment="1">
      <alignment horizontal="justify" vertical="center" wrapText="1"/>
    </xf>
    <xf numFmtId="0" fontId="15" fillId="3" borderId="18" xfId="0" applyFont="1" applyFill="1" applyBorder="1" applyAlignment="1">
      <alignment horizontal="center" vertical="center" wrapText="1"/>
    </xf>
    <xf numFmtId="0" fontId="21" fillId="0" borderId="21" xfId="0" applyFont="1" applyBorder="1"/>
    <xf numFmtId="0" fontId="21" fillId="0" borderId="22" xfId="0" applyFont="1" applyBorder="1"/>
    <xf numFmtId="0" fontId="15" fillId="4" borderId="6" xfId="0" applyFont="1" applyFill="1" applyBorder="1" applyAlignment="1">
      <alignment horizontal="center" vertical="center" wrapText="1"/>
    </xf>
    <xf numFmtId="0" fontId="15" fillId="15" borderId="39" xfId="0" applyFont="1" applyFill="1" applyBorder="1" applyAlignment="1">
      <alignment horizontal="center" vertical="center" wrapText="1"/>
    </xf>
    <xf numFmtId="0" fontId="18" fillId="16" borderId="39" xfId="0" applyFont="1" applyFill="1" applyBorder="1" applyAlignment="1">
      <alignment vertical="center"/>
    </xf>
    <xf numFmtId="0" fontId="15" fillId="15" borderId="39" xfId="0" applyFont="1" applyFill="1" applyBorder="1" applyAlignment="1">
      <alignment horizontal="justify" vertical="center" wrapText="1"/>
    </xf>
    <xf numFmtId="0" fontId="18" fillId="16" borderId="39" xfId="0" applyFont="1" applyFill="1" applyBorder="1" applyAlignment="1">
      <alignment horizontal="justify" vertical="center"/>
    </xf>
    <xf numFmtId="0" fontId="1" fillId="0" borderId="39"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39" xfId="0" applyFont="1" applyBorder="1" applyAlignment="1">
      <alignment horizontal="center" vertical="center" wrapText="1"/>
    </xf>
    <xf numFmtId="0" fontId="4" fillId="0" borderId="39" xfId="0" applyFont="1" applyBorder="1"/>
    <xf numFmtId="0" fontId="15" fillId="16" borderId="39" xfId="0" applyFont="1" applyFill="1" applyBorder="1" applyAlignment="1">
      <alignment horizontal="center" vertical="center" wrapText="1"/>
    </xf>
    <xf numFmtId="0" fontId="15" fillId="16" borderId="39" xfId="0" applyFont="1" applyFill="1" applyBorder="1" applyAlignment="1">
      <alignment horizontal="justify" vertical="center" wrapText="1"/>
    </xf>
    <xf numFmtId="0" fontId="5" fillId="17" borderId="39" xfId="0" applyFont="1" applyFill="1" applyBorder="1" applyAlignment="1">
      <alignment vertical="center" wrapText="1"/>
    </xf>
    <xf numFmtId="0" fontId="8" fillId="8" borderId="39" xfId="0" applyFont="1" applyFill="1" applyBorder="1" applyAlignment="1">
      <alignment vertical="center"/>
    </xf>
    <xf numFmtId="0" fontId="10" fillId="8" borderId="39" xfId="0" applyFont="1" applyFill="1" applyBorder="1" applyAlignment="1">
      <alignment horizontal="center" vertical="center" wrapText="1"/>
    </xf>
    <xf numFmtId="0" fontId="14" fillId="8" borderId="39" xfId="0" applyFont="1" applyFill="1" applyBorder="1"/>
    <xf numFmtId="0" fontId="14" fillId="8" borderId="39" xfId="0" applyFont="1" applyFill="1" applyBorder="1" applyAlignment="1">
      <alignment horizontal="center" vertical="center"/>
    </xf>
    <xf numFmtId="0" fontId="13" fillId="12" borderId="39" xfId="0" applyFont="1" applyFill="1" applyBorder="1" applyAlignment="1">
      <alignment horizontal="center" vertical="center" wrapText="1"/>
    </xf>
    <xf numFmtId="0" fontId="14" fillId="13" borderId="39" xfId="0" applyFont="1" applyFill="1" applyBorder="1" applyAlignment="1">
      <alignment vertical="center"/>
    </xf>
    <xf numFmtId="0" fontId="15" fillId="15" borderId="39" xfId="0" applyFont="1" applyFill="1" applyBorder="1" applyAlignment="1">
      <alignment horizontal="center" vertical="top" wrapText="1"/>
    </xf>
    <xf numFmtId="0" fontId="18" fillId="16" borderId="39" xfId="0" applyFont="1" applyFill="1" applyBorder="1" applyAlignment="1">
      <alignment horizontal="justify"/>
    </xf>
    <xf numFmtId="0" fontId="5" fillId="17" borderId="39" xfId="0" applyFont="1" applyFill="1" applyBorder="1" applyAlignment="1">
      <alignment horizontal="center" vertical="center" wrapText="1"/>
    </xf>
    <xf numFmtId="0" fontId="10" fillId="8" borderId="39" xfId="0" applyFont="1" applyFill="1" applyBorder="1" applyAlignment="1">
      <alignment horizontal="center" vertical="center"/>
    </xf>
    <xf numFmtId="0" fontId="11" fillId="9" borderId="39" xfId="0" applyFont="1" applyFill="1" applyBorder="1" applyAlignment="1">
      <alignment horizontal="center" vertical="center"/>
    </xf>
    <xf numFmtId="0" fontId="12" fillId="10" borderId="39" xfId="0" applyFont="1" applyFill="1" applyBorder="1" applyAlignment="1">
      <alignment horizontal="center" vertical="center" wrapText="1"/>
    </xf>
    <xf numFmtId="0" fontId="12" fillId="11" borderId="40" xfId="0" applyFont="1" applyFill="1" applyBorder="1" applyAlignment="1">
      <alignment horizontal="center" vertical="center"/>
    </xf>
    <xf numFmtId="0" fontId="12" fillId="11" borderId="41" xfId="0" applyFont="1" applyFill="1" applyBorder="1" applyAlignment="1">
      <alignment horizontal="center" vertical="center"/>
    </xf>
    <xf numFmtId="0" fontId="12" fillId="11" borderId="42" xfId="0" applyFont="1" applyFill="1" applyBorder="1" applyAlignment="1">
      <alignment horizontal="center" vertical="center"/>
    </xf>
    <xf numFmtId="0" fontId="18" fillId="16" borderId="39" xfId="0" applyFont="1" applyFill="1" applyBorder="1"/>
    <xf numFmtId="0" fontId="15" fillId="3" borderId="39" xfId="0" applyFont="1" applyFill="1" applyBorder="1" applyAlignment="1">
      <alignment horizontal="center" vertical="center" wrapText="1"/>
    </xf>
    <xf numFmtId="0" fontId="18" fillId="0" borderId="39" xfId="0" applyFont="1" applyBorder="1" applyAlignment="1">
      <alignment horizontal="center" vertical="center"/>
    </xf>
    <xf numFmtId="0" fontId="15" fillId="3" borderId="39" xfId="0" applyFont="1" applyFill="1" applyBorder="1" applyAlignment="1">
      <alignment vertical="center" wrapText="1"/>
    </xf>
    <xf numFmtId="0" fontId="18" fillId="0" borderId="39" xfId="0" applyFont="1" applyBorder="1" applyAlignment="1">
      <alignment vertical="center"/>
    </xf>
    <xf numFmtId="0" fontId="15" fillId="3" borderId="39" xfId="0" applyFont="1" applyFill="1" applyBorder="1" applyAlignment="1">
      <alignment horizontal="left" vertical="center" wrapText="1"/>
    </xf>
    <xf numFmtId="0" fontId="15" fillId="0" borderId="39" xfId="0" applyFont="1" applyBorder="1" applyAlignment="1">
      <alignment horizontal="center" vertical="center" wrapText="1"/>
    </xf>
    <xf numFmtId="0" fontId="17" fillId="3" borderId="39" xfId="0" applyFont="1" applyFill="1" applyBorder="1" applyAlignment="1">
      <alignment vertical="center" wrapText="1"/>
    </xf>
    <xf numFmtId="0" fontId="17" fillId="3" borderId="39" xfId="0" applyFont="1" applyFill="1" applyBorder="1" applyAlignment="1">
      <alignment horizontal="left" vertical="center" wrapText="1"/>
    </xf>
    <xf numFmtId="0" fontId="15" fillId="0" borderId="39" xfId="0" applyFont="1" applyBorder="1" applyAlignment="1">
      <alignment horizontal="left" vertical="center" wrapText="1"/>
    </xf>
    <xf numFmtId="0" fontId="15" fillId="0" borderId="39" xfId="0" applyFont="1" applyBorder="1" applyAlignment="1">
      <alignment horizontal="justify" vertical="center" wrapText="1"/>
    </xf>
    <xf numFmtId="0" fontId="19" fillId="3" borderId="39" xfId="0" applyFont="1" applyFill="1" applyBorder="1" applyAlignment="1">
      <alignment vertical="center" wrapText="1"/>
    </xf>
    <xf numFmtId="0" fontId="15" fillId="16" borderId="39" xfId="0" applyFont="1" applyFill="1" applyBorder="1" applyAlignment="1">
      <alignment horizontal="center" vertical="top" wrapText="1"/>
    </xf>
    <xf numFmtId="0" fontId="19" fillId="3" borderId="39" xfId="0" applyFont="1" applyFill="1" applyBorder="1" applyAlignment="1">
      <alignment horizontal="left" vertical="center" wrapText="1"/>
    </xf>
    <xf numFmtId="0" fontId="8" fillId="8" borderId="39" xfId="0" applyFont="1" applyFill="1" applyBorder="1" applyAlignment="1">
      <alignment horizontal="center" vertical="center"/>
    </xf>
  </cellXfs>
  <cellStyles count="1">
    <cellStyle name="Normal" xfId="0" builtinId="0"/>
  </cellStyles>
  <dxfs count="320">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FF00"/>
          <bgColor rgb="FFFFFF00"/>
        </patternFill>
      </fill>
    </dxf>
    <dxf>
      <fill>
        <patternFill patternType="solid">
          <fgColor rgb="FFFFCC00"/>
          <bgColor rgb="FFFFCC00"/>
        </patternFill>
      </fill>
    </dxf>
    <dxf>
      <font>
        <color theme="1"/>
      </font>
      <fill>
        <patternFill patternType="solid">
          <fgColor rgb="FFFFCC00"/>
          <bgColor rgb="FFFFCC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114300</xdr:rowOff>
    </xdr:from>
    <xdr:to>
      <xdr:col>6</xdr:col>
      <xdr:colOff>2400300</xdr:colOff>
      <xdr:row>0</xdr:row>
      <xdr:rowOff>723900</xdr:rowOff>
    </xdr:to>
    <xdr:pic>
      <xdr:nvPicPr>
        <xdr:cNvPr id="3" name="Imagen 2" descr="Texto&#10;&#10;Descripción generada automáticamente">
          <a:extLst>
            <a:ext uri="{FF2B5EF4-FFF2-40B4-BE49-F238E27FC236}">
              <a16:creationId xmlns:a16="http://schemas.microsoft.com/office/drawing/2014/main" id="{676899D1-DCF2-0590-C7D8-10DD2DBD2353}"/>
            </a:ext>
          </a:extLst>
        </xdr:cNvPr>
        <xdr:cNvPicPr/>
      </xdr:nvPicPr>
      <xdr:blipFill>
        <a:blip xmlns:r="http://schemas.openxmlformats.org/officeDocument/2006/relationships" r:embed="rId1"/>
        <a:stretch>
          <a:fillRect/>
        </a:stretch>
      </xdr:blipFill>
      <xdr:spPr>
        <a:xfrm>
          <a:off x="171451" y="114300"/>
          <a:ext cx="3952874" cy="609600"/>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142874</xdr:colOff>
      <xdr:row>0</xdr:row>
      <xdr:rowOff>57150</xdr:rowOff>
    </xdr:from>
    <xdr:to>
      <xdr:col>2</xdr:col>
      <xdr:colOff>3429000</xdr:colOff>
      <xdr:row>0</xdr:row>
      <xdr:rowOff>657225</xdr:rowOff>
    </xdr:to>
    <xdr:pic>
      <xdr:nvPicPr>
        <xdr:cNvPr id="2" name="Imagen 2">
          <a:extLst>
            <a:ext uri="{FF2B5EF4-FFF2-40B4-BE49-F238E27FC236}">
              <a16:creationId xmlns:a16="http://schemas.microsoft.com/office/drawing/2014/main" id="{F53C9C5E-937C-460F-A299-DC7DB343C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57150"/>
          <a:ext cx="457200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jcuellar\Laura%20Jimena%20Cu&#233;llar%20Sabogal\1.%20Minciencias\2.%20Riesgos\2021\3.%20Construcci&#243;n%20de%20riesgos\Mapa%20de%20riesgos%20Minciencias%202021%20V3%20(13-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Gestión"/>
      <sheetName val="Seguridad Información"/>
      <sheetName val="Matriz de calificación"/>
      <sheetName val="No Eliminar"/>
      <sheetName val="Control de Cambi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995"/>
  <sheetViews>
    <sheetView showGridLines="0" tabSelected="1" topLeftCell="G1" zoomScaleNormal="100" workbookViewId="0">
      <pane ySplit="6" topLeftCell="A7" activePane="bottomLeft" state="frozen"/>
      <selection pane="bottomLeft" activeCell="BH7" sqref="BH7:BH13"/>
    </sheetView>
  </sheetViews>
  <sheetFormatPr baseColWidth="10" defaultColWidth="14.42578125" defaultRowHeight="15" customHeight="1"/>
  <cols>
    <col min="1" max="1" width="8" customWidth="1"/>
    <col min="2" max="2" width="17.85546875" customWidth="1"/>
    <col min="3" max="5" width="25.28515625" hidden="1" customWidth="1"/>
    <col min="6" max="6" width="36" hidden="1" customWidth="1"/>
    <col min="7" max="7" width="51.42578125" customWidth="1"/>
    <col min="8" max="8" width="51.5703125" hidden="1" customWidth="1"/>
    <col min="9" max="9" width="29.42578125" hidden="1" customWidth="1"/>
    <col min="10" max="10" width="20.140625" hidden="1" customWidth="1"/>
    <col min="11" max="11" width="22.28515625" hidden="1" customWidth="1"/>
    <col min="12" max="12" width="7.7109375" hidden="1" customWidth="1"/>
    <col min="13" max="13" width="16.140625" hidden="1" customWidth="1"/>
    <col min="14" max="14" width="17" hidden="1" customWidth="1"/>
    <col min="15" max="15" width="15.5703125" hidden="1" customWidth="1"/>
    <col min="16" max="16" width="17.28515625" hidden="1" customWidth="1"/>
    <col min="17" max="17" width="16.7109375" hidden="1" customWidth="1"/>
    <col min="18" max="18" width="17.28515625" hidden="1" customWidth="1"/>
    <col min="19" max="19" width="15" hidden="1" customWidth="1"/>
    <col min="20" max="20" width="18.42578125" hidden="1" customWidth="1"/>
    <col min="21" max="21" width="13.7109375" hidden="1" customWidth="1"/>
    <col min="22" max="22" width="15.140625" hidden="1" customWidth="1"/>
    <col min="23" max="23" width="14.85546875" hidden="1" customWidth="1"/>
    <col min="24" max="24" width="11.5703125" hidden="1" customWidth="1"/>
    <col min="25" max="25" width="13" hidden="1" customWidth="1"/>
    <col min="26" max="26" width="13.28515625" hidden="1" customWidth="1"/>
    <col min="27" max="27" width="16" hidden="1" customWidth="1"/>
    <col min="28" max="28" width="14.42578125" hidden="1"/>
    <col min="29" max="29" width="10.42578125" hidden="1" customWidth="1"/>
    <col min="30" max="30" width="8.85546875" hidden="1" customWidth="1"/>
    <col min="31" max="31" width="10.85546875" hidden="1" customWidth="1"/>
    <col min="32" max="32" width="12.28515625" hidden="1" customWidth="1"/>
    <col min="33" max="33" width="14.28515625" hidden="1" customWidth="1"/>
    <col min="34" max="34" width="10.42578125" hidden="1" customWidth="1"/>
    <col min="35" max="35" width="18.42578125" hidden="1" customWidth="1"/>
    <col min="36" max="36" width="7.42578125" hidden="1" customWidth="1"/>
    <col min="37" max="37" width="66.28515625" hidden="1" customWidth="1"/>
    <col min="38" max="38" width="29.7109375" hidden="1" customWidth="1"/>
    <col min="39" max="39" width="7" hidden="1" customWidth="1"/>
    <col min="40" max="40" width="13.5703125" hidden="1" customWidth="1"/>
    <col min="41" max="41" width="8.28515625" hidden="1" customWidth="1"/>
    <col min="42" max="42" width="9.7109375" hidden="1" customWidth="1"/>
    <col min="43" max="43" width="15.7109375" hidden="1" customWidth="1"/>
    <col min="44" max="46" width="3.5703125" hidden="1" customWidth="1"/>
    <col min="47" max="52" width="7.140625" hidden="1" customWidth="1"/>
    <col min="53" max="53" width="90.5703125" hidden="1" customWidth="1"/>
    <col min="54" max="54" width="76.140625" customWidth="1"/>
    <col min="55" max="56" width="20.42578125" hidden="1" customWidth="1"/>
    <col min="57" max="57" width="16" hidden="1" customWidth="1"/>
    <col min="58" max="58" width="13" hidden="1" customWidth="1"/>
    <col min="59" max="59" width="41" customWidth="1"/>
    <col min="60" max="62" width="8" customWidth="1"/>
    <col min="63" max="63" width="21.42578125" customWidth="1"/>
    <col min="64" max="66" width="7.5703125" customWidth="1"/>
    <col min="67" max="67" width="23.28515625" customWidth="1"/>
    <col min="68" max="69" width="6.7109375" customWidth="1"/>
    <col min="70" max="70" width="23.140625" customWidth="1"/>
    <col min="71" max="72" width="7" customWidth="1"/>
    <col min="73" max="73" width="18.140625" customWidth="1"/>
    <col min="74" max="74" width="98.28515625" customWidth="1"/>
  </cols>
  <sheetData>
    <row r="1" spans="1:74" ht="6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243" t="s">
        <v>406</v>
      </c>
      <c r="BH1" s="244"/>
      <c r="BI1" s="244"/>
      <c r="BJ1" s="244"/>
      <c r="BK1" s="244"/>
      <c r="BL1" s="244"/>
      <c r="BM1" s="244"/>
      <c r="BN1" s="244"/>
      <c r="BO1" s="244"/>
      <c r="BP1" s="2"/>
      <c r="BQ1" s="2"/>
      <c r="BR1" s="3"/>
      <c r="BS1" s="245" t="s">
        <v>0</v>
      </c>
      <c r="BT1" s="246"/>
      <c r="BU1" s="246"/>
      <c r="BV1" s="247"/>
    </row>
    <row r="2" spans="1:74" s="10" customFormat="1" ht="48" customHeight="1">
      <c r="A2" s="132" t="s">
        <v>407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4"/>
      <c r="BI2" s="134"/>
      <c r="BJ2" s="134"/>
      <c r="BK2" s="134"/>
      <c r="BL2" s="134"/>
      <c r="BM2" s="134"/>
      <c r="BN2" s="134"/>
      <c r="BO2" s="134"/>
      <c r="BP2" s="134"/>
      <c r="BQ2" s="134"/>
      <c r="BR2" s="134"/>
      <c r="BS2" s="134"/>
      <c r="BT2" s="134"/>
      <c r="BU2" s="134"/>
      <c r="BV2" s="134"/>
    </row>
    <row r="3" spans="1:74" ht="36.75" customHeight="1">
      <c r="A3" s="232" t="s">
        <v>1</v>
      </c>
      <c r="B3" s="225"/>
      <c r="C3" s="225"/>
      <c r="D3" s="225"/>
      <c r="E3" s="225"/>
      <c r="F3" s="225"/>
      <c r="G3" s="226"/>
      <c r="H3" s="114"/>
      <c r="I3" s="114"/>
      <c r="J3" s="114"/>
      <c r="K3" s="216" t="s">
        <v>2</v>
      </c>
      <c r="L3" s="217"/>
      <c r="M3" s="217"/>
      <c r="N3" s="217"/>
      <c r="O3" s="217"/>
      <c r="P3" s="217"/>
      <c r="Q3" s="217"/>
      <c r="R3" s="217"/>
      <c r="S3" s="217"/>
      <c r="T3" s="217"/>
      <c r="U3" s="217"/>
      <c r="V3" s="217"/>
      <c r="W3" s="217"/>
      <c r="X3" s="217"/>
      <c r="Y3" s="217"/>
      <c r="Z3" s="217"/>
      <c r="AA3" s="217"/>
      <c r="AB3" s="217"/>
      <c r="AC3" s="217"/>
      <c r="AD3" s="217"/>
      <c r="AE3" s="217"/>
      <c r="AF3" s="217"/>
      <c r="AG3" s="217"/>
      <c r="AH3" s="217"/>
      <c r="AI3" s="218"/>
      <c r="AJ3" s="224" t="s">
        <v>3</v>
      </c>
      <c r="AK3" s="225"/>
      <c r="AL3" s="225"/>
      <c r="AM3" s="225"/>
      <c r="AN3" s="225"/>
      <c r="AO3" s="225"/>
      <c r="AP3" s="225"/>
      <c r="AQ3" s="225"/>
      <c r="AR3" s="225"/>
      <c r="AS3" s="225"/>
      <c r="AT3" s="226"/>
      <c r="AU3" s="224" t="s">
        <v>4</v>
      </c>
      <c r="AV3" s="225"/>
      <c r="AW3" s="225"/>
      <c r="AX3" s="225"/>
      <c r="AY3" s="225"/>
      <c r="AZ3" s="226"/>
      <c r="BA3" s="114" t="s">
        <v>5</v>
      </c>
      <c r="BB3" s="227" t="s">
        <v>6</v>
      </c>
      <c r="BC3" s="228"/>
      <c r="BD3" s="228"/>
      <c r="BE3" s="228"/>
      <c r="BF3" s="228"/>
      <c r="BG3" s="228"/>
      <c r="BH3" s="135" t="s">
        <v>333</v>
      </c>
      <c r="BI3" s="136"/>
      <c r="BJ3" s="136"/>
      <c r="BK3" s="136"/>
      <c r="BL3" s="136"/>
      <c r="BM3" s="136"/>
      <c r="BN3" s="136"/>
      <c r="BO3" s="136"/>
      <c r="BP3" s="136"/>
      <c r="BQ3" s="136"/>
      <c r="BR3" s="136"/>
      <c r="BS3" s="136"/>
      <c r="BT3" s="136"/>
      <c r="BU3" s="137"/>
      <c r="BV3" s="138" t="s">
        <v>404</v>
      </c>
    </row>
    <row r="4" spans="1:74" ht="35.25" customHeight="1">
      <c r="A4" s="233" t="s">
        <v>7</v>
      </c>
      <c r="B4" s="204" t="s">
        <v>8</v>
      </c>
      <c r="C4" s="115"/>
      <c r="D4" s="115"/>
      <c r="E4" s="115"/>
      <c r="F4" s="115"/>
      <c r="G4" s="204" t="s">
        <v>9</v>
      </c>
      <c r="H4" s="115"/>
      <c r="I4" s="115"/>
      <c r="J4" s="115"/>
      <c r="K4" s="219"/>
      <c r="L4" s="220"/>
      <c r="M4" s="220"/>
      <c r="N4" s="220"/>
      <c r="O4" s="220"/>
      <c r="P4" s="220"/>
      <c r="Q4" s="220"/>
      <c r="R4" s="220"/>
      <c r="S4" s="220"/>
      <c r="T4" s="220"/>
      <c r="U4" s="220"/>
      <c r="V4" s="220"/>
      <c r="W4" s="220"/>
      <c r="X4" s="220"/>
      <c r="Y4" s="220"/>
      <c r="Z4" s="220"/>
      <c r="AA4" s="220"/>
      <c r="AB4" s="220"/>
      <c r="AC4" s="220"/>
      <c r="AD4" s="220"/>
      <c r="AE4" s="220"/>
      <c r="AF4" s="220"/>
      <c r="AG4" s="220"/>
      <c r="AH4" s="220"/>
      <c r="AI4" s="218"/>
      <c r="AJ4" s="116"/>
      <c r="AK4" s="116"/>
      <c r="AL4" s="116"/>
      <c r="AM4" s="116"/>
      <c r="AN4" s="116"/>
      <c r="AO4" s="116"/>
      <c r="AP4" s="116"/>
      <c r="AQ4" s="116"/>
      <c r="AR4" s="116"/>
      <c r="AS4" s="116"/>
      <c r="AT4" s="116"/>
      <c r="AU4" s="116"/>
      <c r="AV4" s="116"/>
      <c r="AW4" s="116"/>
      <c r="AX4" s="116"/>
      <c r="AY4" s="116"/>
      <c r="AZ4" s="116"/>
      <c r="BA4" s="115"/>
      <c r="BB4" s="204" t="s">
        <v>6</v>
      </c>
      <c r="BC4" s="115"/>
      <c r="BD4" s="115"/>
      <c r="BE4" s="115"/>
      <c r="BF4" s="115"/>
      <c r="BG4" s="204" t="s">
        <v>10</v>
      </c>
      <c r="BH4" s="250" t="s">
        <v>11</v>
      </c>
      <c r="BI4" s="251"/>
      <c r="BJ4" s="251"/>
      <c r="BK4" s="252"/>
      <c r="BL4" s="250" t="s">
        <v>12</v>
      </c>
      <c r="BM4" s="251"/>
      <c r="BN4" s="251"/>
      <c r="BO4" s="252"/>
      <c r="BP4" s="250" t="s">
        <v>13</v>
      </c>
      <c r="BQ4" s="251"/>
      <c r="BR4" s="252"/>
      <c r="BS4" s="250" t="s">
        <v>14</v>
      </c>
      <c r="BT4" s="251"/>
      <c r="BU4" s="251"/>
      <c r="BV4" s="138"/>
    </row>
    <row r="5" spans="1:74" ht="31.5" customHeight="1">
      <c r="A5" s="234"/>
      <c r="B5" s="205"/>
      <c r="C5" s="116" t="s">
        <v>15</v>
      </c>
      <c r="D5" s="116" t="s">
        <v>16</v>
      </c>
      <c r="E5" s="116" t="s">
        <v>17</v>
      </c>
      <c r="F5" s="116" t="s">
        <v>18</v>
      </c>
      <c r="G5" s="205"/>
      <c r="H5" s="115"/>
      <c r="I5" s="115"/>
      <c r="J5" s="115"/>
      <c r="K5" s="219"/>
      <c r="L5" s="220"/>
      <c r="M5" s="220"/>
      <c r="N5" s="220"/>
      <c r="O5" s="220"/>
      <c r="P5" s="220"/>
      <c r="Q5" s="220"/>
      <c r="R5" s="220"/>
      <c r="S5" s="220"/>
      <c r="T5" s="220"/>
      <c r="U5" s="220"/>
      <c r="V5" s="220"/>
      <c r="W5" s="220"/>
      <c r="X5" s="220"/>
      <c r="Y5" s="220"/>
      <c r="Z5" s="220"/>
      <c r="AA5" s="220"/>
      <c r="AB5" s="220"/>
      <c r="AC5" s="220"/>
      <c r="AD5" s="220"/>
      <c r="AE5" s="220"/>
      <c r="AF5" s="220"/>
      <c r="AG5" s="220"/>
      <c r="AH5" s="220"/>
      <c r="AI5" s="218"/>
      <c r="AJ5" s="116"/>
      <c r="AK5" s="116"/>
      <c r="AL5" s="116"/>
      <c r="AM5" s="116"/>
      <c r="AN5" s="116"/>
      <c r="AO5" s="116"/>
      <c r="AP5" s="116"/>
      <c r="AQ5" s="116"/>
      <c r="AR5" s="116"/>
      <c r="AS5" s="116"/>
      <c r="AT5" s="116"/>
      <c r="AU5" s="116"/>
      <c r="AV5" s="116"/>
      <c r="AW5" s="116"/>
      <c r="AX5" s="116"/>
      <c r="AY5" s="116"/>
      <c r="AZ5" s="116"/>
      <c r="BA5" s="115"/>
      <c r="BB5" s="253"/>
      <c r="BC5" s="115"/>
      <c r="BD5" s="115"/>
      <c r="BE5" s="115"/>
      <c r="BF5" s="115"/>
      <c r="BG5" s="253"/>
      <c r="BH5" s="109" t="s">
        <v>19</v>
      </c>
      <c r="BI5" s="110" t="s">
        <v>20</v>
      </c>
      <c r="BJ5" s="109" t="s">
        <v>21</v>
      </c>
      <c r="BK5" s="110" t="s">
        <v>22</v>
      </c>
      <c r="BL5" s="109" t="s">
        <v>19</v>
      </c>
      <c r="BM5" s="110" t="s">
        <v>20</v>
      </c>
      <c r="BN5" s="109" t="s">
        <v>21</v>
      </c>
      <c r="BO5" s="110" t="s">
        <v>22</v>
      </c>
      <c r="BP5" s="109" t="s">
        <v>19</v>
      </c>
      <c r="BQ5" s="110" t="s">
        <v>20</v>
      </c>
      <c r="BR5" s="110" t="s">
        <v>22</v>
      </c>
      <c r="BS5" s="109" t="s">
        <v>19</v>
      </c>
      <c r="BT5" s="110" t="s">
        <v>20</v>
      </c>
      <c r="BU5" s="113" t="s">
        <v>22</v>
      </c>
      <c r="BV5" s="138"/>
    </row>
    <row r="6" spans="1:74" ht="30.75" hidden="1" customHeight="1">
      <c r="A6" s="117"/>
      <c r="B6" s="118"/>
      <c r="C6" s="118"/>
      <c r="D6" s="118"/>
      <c r="E6" s="118"/>
      <c r="F6" s="118"/>
      <c r="G6" s="118"/>
      <c r="H6" s="118"/>
      <c r="I6" s="118"/>
      <c r="J6" s="118"/>
      <c r="K6" s="221"/>
      <c r="L6" s="222"/>
      <c r="M6" s="222"/>
      <c r="N6" s="222"/>
      <c r="O6" s="222"/>
      <c r="P6" s="222"/>
      <c r="Q6" s="222"/>
      <c r="R6" s="222"/>
      <c r="S6" s="222"/>
      <c r="T6" s="222"/>
      <c r="U6" s="222"/>
      <c r="V6" s="222"/>
      <c r="W6" s="222"/>
      <c r="X6" s="222"/>
      <c r="Y6" s="222"/>
      <c r="Z6" s="222"/>
      <c r="AA6" s="222"/>
      <c r="AB6" s="222"/>
      <c r="AC6" s="222"/>
      <c r="AD6" s="222"/>
      <c r="AE6" s="222"/>
      <c r="AF6" s="222"/>
      <c r="AG6" s="222"/>
      <c r="AH6" s="222"/>
      <c r="AI6" s="223"/>
      <c r="AJ6" s="119" t="s">
        <v>23</v>
      </c>
      <c r="AK6" s="120" t="s">
        <v>24</v>
      </c>
      <c r="AL6" s="120" t="s">
        <v>25</v>
      </c>
      <c r="AM6" s="240" t="s">
        <v>26</v>
      </c>
      <c r="AN6" s="241"/>
      <c r="AO6" s="241"/>
      <c r="AP6" s="241"/>
      <c r="AQ6" s="241"/>
      <c r="AR6" s="241"/>
      <c r="AS6" s="241"/>
      <c r="AT6" s="242"/>
      <c r="AU6" s="119" t="s">
        <v>27</v>
      </c>
      <c r="AV6" s="119" t="s">
        <v>28</v>
      </c>
      <c r="AW6" s="119" t="s">
        <v>29</v>
      </c>
      <c r="AX6" s="119" t="s">
        <v>30</v>
      </c>
      <c r="AY6" s="119" t="s">
        <v>31</v>
      </c>
      <c r="AZ6" s="119" t="s">
        <v>32</v>
      </c>
      <c r="BA6" s="120" t="s">
        <v>33</v>
      </c>
      <c r="BB6" s="120"/>
      <c r="BC6" s="120" t="s">
        <v>34</v>
      </c>
      <c r="BD6" s="120" t="s">
        <v>35</v>
      </c>
      <c r="BE6" s="120" t="s">
        <v>36</v>
      </c>
      <c r="BF6" s="120" t="s">
        <v>37</v>
      </c>
      <c r="BG6" s="120"/>
      <c r="BH6" s="11"/>
      <c r="BI6" s="11"/>
      <c r="BJ6" s="11"/>
      <c r="BK6" s="12"/>
      <c r="BL6" s="11"/>
      <c r="BM6" s="11"/>
      <c r="BN6" s="11"/>
      <c r="BO6" s="12"/>
      <c r="BP6" s="11"/>
      <c r="BQ6" s="11"/>
      <c r="BR6" s="12"/>
      <c r="BS6" s="11"/>
      <c r="BT6" s="11"/>
      <c r="BU6" s="12"/>
      <c r="BV6" s="13"/>
    </row>
    <row r="7" spans="1:74" ht="40.5" customHeight="1">
      <c r="A7" s="157">
        <v>1</v>
      </c>
      <c r="B7" s="157" t="s">
        <v>38</v>
      </c>
      <c r="C7" s="151" t="s">
        <v>39</v>
      </c>
      <c r="D7" s="208" t="s">
        <v>40</v>
      </c>
      <c r="E7" s="151" t="s">
        <v>41</v>
      </c>
      <c r="F7" s="208" t="s">
        <v>42</v>
      </c>
      <c r="G7" s="183" t="s">
        <v>386</v>
      </c>
      <c r="H7" s="183" t="s">
        <v>43</v>
      </c>
      <c r="I7" s="206" t="s">
        <v>44</v>
      </c>
      <c r="J7" s="183" t="s">
        <v>45</v>
      </c>
      <c r="K7" s="183" t="str">
        <f>IF(J7="Máximo 2 veces por año","Muy Baja",IF(J7="De 3 a 24 veces por año","Baja",IF(J7="De 24 a 500 veces por año","Media",IF(J7="De 500 veces al año y máximo 5000 veces por año","Alta",IF(J7="Más de 5000 veces por año","Muy Alta",";")))))</f>
        <v>Muy Alta</v>
      </c>
      <c r="L7" s="215">
        <f>IF(K7="Muy Baja",20%,IF(K7="Baja",40%,IF(K7="Media",60%,IF(K7="Alta",80%,IF(K7="Muy Alta",100%,"")))))</f>
        <v>1</v>
      </c>
      <c r="M7" s="206" t="s">
        <v>46</v>
      </c>
      <c r="N7" s="206" t="s">
        <v>46</v>
      </c>
      <c r="O7" s="206" t="s">
        <v>46</v>
      </c>
      <c r="P7" s="206" t="s">
        <v>46</v>
      </c>
      <c r="Q7" s="206" t="s">
        <v>46</v>
      </c>
      <c r="R7" s="206" t="s">
        <v>46</v>
      </c>
      <c r="S7" s="206" t="s">
        <v>46</v>
      </c>
      <c r="T7" s="206" t="s">
        <v>47</v>
      </c>
      <c r="U7" s="206" t="s">
        <v>47</v>
      </c>
      <c r="V7" s="206" t="s">
        <v>46</v>
      </c>
      <c r="W7" s="206" t="s">
        <v>46</v>
      </c>
      <c r="X7" s="206" t="s">
        <v>46</v>
      </c>
      <c r="Y7" s="206" t="s">
        <v>46</v>
      </c>
      <c r="Z7" s="206" t="s">
        <v>46</v>
      </c>
      <c r="AA7" s="206" t="s">
        <v>46</v>
      </c>
      <c r="AB7" s="206" t="s">
        <v>47</v>
      </c>
      <c r="AC7" s="206" t="s">
        <v>46</v>
      </c>
      <c r="AD7" s="206" t="s">
        <v>46</v>
      </c>
      <c r="AE7" s="206" t="s">
        <v>47</v>
      </c>
      <c r="AF7" s="229">
        <f>COUNTIF(M7:AE7,"SI")</f>
        <v>15</v>
      </c>
      <c r="AG7" s="230" t="str">
        <f>IF(AF7&lt;=5,"Moderado",IF(AF7&lt;=11,"Mayor","Catastrófico"))</f>
        <v>Catastrófico</v>
      </c>
      <c r="AH7" s="231">
        <f>IF(AG7="Leve",20%,IF(AG7="Menor",40%,IF(AG7="Moderado",60%,IF(AG7="Mayor",80%,IF(AG7="Catastrófico",100%,"")))))</f>
        <v>1</v>
      </c>
      <c r="AI7" s="206" t="e">
        <f>IF(AND(K7&lt;&gt;"",AG7&lt;&gt;""),VLOOKUP(K7&amp;AG7,'[1]No Eliminar'!$N$3:$O$27,2,FALSE),"")</f>
        <v>#N/A</v>
      </c>
      <c r="AJ7" s="25">
        <v>1</v>
      </c>
      <c r="AK7" s="26" t="s">
        <v>48</v>
      </c>
      <c r="AL7" s="27" t="str">
        <f t="shared" ref="AL7:AL17" si="0">IF(AM7="Preventivo","Probabilidad",IF(AM7="Detectivo","Probabilidad","Impacto"))</f>
        <v>Impacto</v>
      </c>
      <c r="AM7" s="28" t="s">
        <v>49</v>
      </c>
      <c r="AN7" s="29">
        <f t="shared" ref="AN7:AN17" si="1">IF(AM7="Preventivo",25%,IF(AM7="Detectivo",15%,IF(AM7="Correctivo",10%,IF(AM7="No se tienen controles para aplicar al impacto","No Aplica",""))))</f>
        <v>0.1</v>
      </c>
      <c r="AO7" s="28" t="s">
        <v>50</v>
      </c>
      <c r="AP7" s="29">
        <f t="shared" ref="AP7:AP10" si="2">IF(AO7="Automático",25%,IF(AO7="Manual",15%,IF(AO7="No Aplica","No Aplica","")))</f>
        <v>0.15</v>
      </c>
      <c r="AQ7" s="30">
        <f t="shared" ref="AQ7:AQ17" si="3">AN7+AP7</f>
        <v>0.25</v>
      </c>
      <c r="AR7" s="28" t="s">
        <v>51</v>
      </c>
      <c r="AS7" s="28" t="s">
        <v>52</v>
      </c>
      <c r="AT7" s="28" t="s">
        <v>53</v>
      </c>
      <c r="AU7" s="30">
        <f>IFERROR(IF(AL7="Probabilidad",(L7-(+L7*AQ7)),IF(AL7="Impacto",L7,"")),"")</f>
        <v>1</v>
      </c>
      <c r="AV7" s="31" t="str">
        <f t="shared" ref="AV7:AV17" si="4">IF(AU7&lt;=20%,"Muy Baja",IF(AU7&lt;=40%,"Baja",IF(AU7&lt;=60%,"Media",IF(AU7&lt;=80%,"Alta","Muy Alta"))))</f>
        <v>Muy Alta</v>
      </c>
      <c r="AW7" s="30">
        <f>IF(AL7="Impacto",(AH7-(+AH7*AQ7)),AH7)</f>
        <v>0.75</v>
      </c>
      <c r="AX7" s="31" t="str">
        <f t="shared" ref="AX7:AX17" si="5">IF(AW7&lt;=20%,"Leve",IF(AW7&lt;=40%,"Menor",IF(AW7&lt;=60%,"Moderado",IF(AW7&lt;=80%,"Mayor","Catastrófico"))))</f>
        <v>Mayor</v>
      </c>
      <c r="AY7" s="32" t="s">
        <v>54</v>
      </c>
      <c r="AZ7" s="257" t="s">
        <v>55</v>
      </c>
      <c r="BA7" s="183" t="s">
        <v>56</v>
      </c>
      <c r="BB7" s="183" t="s">
        <v>387</v>
      </c>
      <c r="BC7" s="151" t="s">
        <v>57</v>
      </c>
      <c r="BD7" s="254" t="s">
        <v>58</v>
      </c>
      <c r="BE7" s="255">
        <v>44593</v>
      </c>
      <c r="BF7" s="255">
        <v>44926</v>
      </c>
      <c r="BG7" s="208" t="s">
        <v>59</v>
      </c>
      <c r="BH7" s="151" t="s">
        <v>60</v>
      </c>
      <c r="BI7" s="151"/>
      <c r="BJ7" s="151"/>
      <c r="BK7" s="183" t="s">
        <v>61</v>
      </c>
      <c r="BL7" s="157" t="s">
        <v>60</v>
      </c>
      <c r="BM7" s="157"/>
      <c r="BN7" s="157"/>
      <c r="BO7" s="183" t="s">
        <v>61</v>
      </c>
      <c r="BP7" s="157" t="s">
        <v>60</v>
      </c>
      <c r="BQ7" s="157"/>
      <c r="BR7" s="183" t="s">
        <v>63</v>
      </c>
      <c r="BS7" s="157"/>
      <c r="BT7" s="157" t="s">
        <v>60</v>
      </c>
      <c r="BU7" s="183" t="s">
        <v>64</v>
      </c>
      <c r="BV7" s="249" t="s">
        <v>408</v>
      </c>
    </row>
    <row r="8" spans="1:74" ht="33" customHeight="1">
      <c r="A8" s="140"/>
      <c r="B8" s="140"/>
      <c r="C8" s="143"/>
      <c r="D8" s="143"/>
      <c r="E8" s="144"/>
      <c r="F8" s="144"/>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33">
        <v>2</v>
      </c>
      <c r="AK8" s="34" t="s">
        <v>65</v>
      </c>
      <c r="AL8" s="35" t="str">
        <f t="shared" si="0"/>
        <v>Probabilidad</v>
      </c>
      <c r="AM8" s="36" t="s">
        <v>66</v>
      </c>
      <c r="AN8" s="37">
        <f t="shared" si="1"/>
        <v>0.25</v>
      </c>
      <c r="AO8" s="36" t="s">
        <v>50</v>
      </c>
      <c r="AP8" s="37">
        <f t="shared" si="2"/>
        <v>0.15</v>
      </c>
      <c r="AQ8" s="38">
        <f t="shared" si="3"/>
        <v>0.4</v>
      </c>
      <c r="AR8" s="36" t="s">
        <v>51</v>
      </c>
      <c r="AS8" s="36" t="s">
        <v>52</v>
      </c>
      <c r="AT8" s="36" t="s">
        <v>53</v>
      </c>
      <c r="AU8" s="38">
        <f>IFERROR(IF(AND(AL7="Probabilidad",AL8="Probabilidad"),(AU7-(+AU7*AQ8)),IF(AL8="Probabilidad",(L7-(+L7*AQ8)),IF(AL8="Impacto",AU7,""))),"")</f>
        <v>0.6</v>
      </c>
      <c r="AV8" s="39" t="str">
        <f t="shared" si="4"/>
        <v>Media</v>
      </c>
      <c r="AW8" s="38">
        <f>IF(AL8="Impacto",(AW7-(+AW7*AQ8)),AW7)</f>
        <v>0.75</v>
      </c>
      <c r="AX8" s="39" t="str">
        <f t="shared" si="5"/>
        <v>Mayor</v>
      </c>
      <c r="AY8" s="40" t="s">
        <v>54</v>
      </c>
      <c r="AZ8" s="128"/>
      <c r="BA8" s="128"/>
      <c r="BB8" s="159"/>
      <c r="BC8" s="164"/>
      <c r="BD8" s="164"/>
      <c r="BE8" s="164"/>
      <c r="BF8" s="164"/>
      <c r="BG8" s="164"/>
      <c r="BH8" s="164"/>
      <c r="BI8" s="164"/>
      <c r="BJ8" s="164"/>
      <c r="BK8" s="159"/>
      <c r="BL8" s="166"/>
      <c r="BM8" s="166"/>
      <c r="BN8" s="166"/>
      <c r="BO8" s="159"/>
      <c r="BP8" s="166"/>
      <c r="BQ8" s="166"/>
      <c r="BR8" s="159"/>
      <c r="BS8" s="166"/>
      <c r="BT8" s="166"/>
      <c r="BU8" s="159"/>
      <c r="BV8" s="176"/>
    </row>
    <row r="9" spans="1:74" ht="9" customHeight="1">
      <c r="A9" s="140"/>
      <c r="B9" s="140"/>
      <c r="C9" s="143"/>
      <c r="D9" s="144"/>
      <c r="E9" s="178" t="s">
        <v>67</v>
      </c>
      <c r="F9" s="201" t="s">
        <v>68</v>
      </c>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33">
        <v>3</v>
      </c>
      <c r="AK9" s="34" t="s">
        <v>69</v>
      </c>
      <c r="AL9" s="35" t="str">
        <f t="shared" si="0"/>
        <v>Probabilidad</v>
      </c>
      <c r="AM9" s="36" t="s">
        <v>66</v>
      </c>
      <c r="AN9" s="37">
        <f t="shared" si="1"/>
        <v>0.25</v>
      </c>
      <c r="AO9" s="36" t="s">
        <v>50</v>
      </c>
      <c r="AP9" s="37">
        <f t="shared" si="2"/>
        <v>0.15</v>
      </c>
      <c r="AQ9" s="38">
        <f t="shared" si="3"/>
        <v>0.4</v>
      </c>
      <c r="AR9" s="36" t="s">
        <v>51</v>
      </c>
      <c r="AS9" s="36" t="s">
        <v>52</v>
      </c>
      <c r="AT9" s="36" t="s">
        <v>53</v>
      </c>
      <c r="AU9" s="38">
        <f t="shared" ref="AU9:AU13" si="6">IFERROR(IF(AND(AL8="Probabilidad",AL9="Probabilidad"),(AU8-(+AU8*AQ9)),IF(AND(AL8="Impacto",AL9="Probabilidad"),(AU7-(+AU7*AQ9)),IF(AL9="Impacto",AU8,""))),"")</f>
        <v>0.36</v>
      </c>
      <c r="AV9" s="41" t="str">
        <f t="shared" si="4"/>
        <v>Baja</v>
      </c>
      <c r="AW9" s="38">
        <f t="shared" ref="AW9:AW13" si="7">IFERROR(IF(AND(AL8="Impacto",AL9="Impacto"),(AW8-(+AW8*AQ9)),IF(AND(AL8="Impacto",AL9="Probabilidad"),(AW7-(+AW7*AQ9)),IF(AL9="Probabilidad",AW8,""))),"")</f>
        <v>0.75</v>
      </c>
      <c r="AX9" s="39" t="str">
        <f t="shared" si="5"/>
        <v>Mayor</v>
      </c>
      <c r="AY9" s="40" t="s">
        <v>54</v>
      </c>
      <c r="AZ9" s="128"/>
      <c r="BA9" s="128"/>
      <c r="BB9" s="159"/>
      <c r="BC9" s="164"/>
      <c r="BD9" s="164"/>
      <c r="BE9" s="164"/>
      <c r="BF9" s="164"/>
      <c r="BG9" s="164"/>
      <c r="BH9" s="164"/>
      <c r="BI9" s="164"/>
      <c r="BJ9" s="164"/>
      <c r="BK9" s="159"/>
      <c r="BL9" s="166"/>
      <c r="BM9" s="166"/>
      <c r="BN9" s="166"/>
      <c r="BO9" s="159"/>
      <c r="BP9" s="166"/>
      <c r="BQ9" s="166"/>
      <c r="BR9" s="159"/>
      <c r="BS9" s="166"/>
      <c r="BT9" s="166"/>
      <c r="BU9" s="159"/>
      <c r="BV9" s="176"/>
    </row>
    <row r="10" spans="1:74" ht="27" customHeight="1">
      <c r="A10" s="140"/>
      <c r="B10" s="140"/>
      <c r="C10" s="207"/>
      <c r="D10" s="201" t="s">
        <v>70</v>
      </c>
      <c r="E10" s="144"/>
      <c r="F10" s="144"/>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33">
        <v>4</v>
      </c>
      <c r="AK10" s="34" t="s">
        <v>71</v>
      </c>
      <c r="AL10" s="35" t="str">
        <f t="shared" si="0"/>
        <v>Probabilidad</v>
      </c>
      <c r="AM10" s="36" t="s">
        <v>66</v>
      </c>
      <c r="AN10" s="37">
        <f t="shared" si="1"/>
        <v>0.25</v>
      </c>
      <c r="AO10" s="36" t="s">
        <v>50</v>
      </c>
      <c r="AP10" s="37">
        <f t="shared" si="2"/>
        <v>0.15</v>
      </c>
      <c r="AQ10" s="38">
        <f t="shared" si="3"/>
        <v>0.4</v>
      </c>
      <c r="AR10" s="36" t="s">
        <v>51</v>
      </c>
      <c r="AS10" s="36" t="s">
        <v>52</v>
      </c>
      <c r="AT10" s="36" t="s">
        <v>53</v>
      </c>
      <c r="AU10" s="38">
        <f t="shared" si="6"/>
        <v>0.216</v>
      </c>
      <c r="AV10" s="41" t="str">
        <f t="shared" si="4"/>
        <v>Baja</v>
      </c>
      <c r="AW10" s="38">
        <f t="shared" si="7"/>
        <v>0.75</v>
      </c>
      <c r="AX10" s="39" t="str">
        <f t="shared" si="5"/>
        <v>Mayor</v>
      </c>
      <c r="AY10" s="40" t="s">
        <v>54</v>
      </c>
      <c r="AZ10" s="128"/>
      <c r="BA10" s="128"/>
      <c r="BB10" s="159"/>
      <c r="BC10" s="164"/>
      <c r="BD10" s="164"/>
      <c r="BE10" s="164"/>
      <c r="BF10" s="164"/>
      <c r="BG10" s="164"/>
      <c r="BH10" s="164"/>
      <c r="BI10" s="164"/>
      <c r="BJ10" s="164"/>
      <c r="BK10" s="159"/>
      <c r="BL10" s="166"/>
      <c r="BM10" s="166"/>
      <c r="BN10" s="166"/>
      <c r="BO10" s="159"/>
      <c r="BP10" s="166"/>
      <c r="BQ10" s="166"/>
      <c r="BR10" s="159"/>
      <c r="BS10" s="166"/>
      <c r="BT10" s="166"/>
      <c r="BU10" s="159"/>
      <c r="BV10" s="176"/>
    </row>
    <row r="11" spans="1:74" ht="18" customHeight="1">
      <c r="A11" s="140"/>
      <c r="B11" s="140"/>
      <c r="C11" s="42"/>
      <c r="D11" s="143"/>
      <c r="E11" s="42" t="s">
        <v>72</v>
      </c>
      <c r="F11" s="43" t="s">
        <v>73</v>
      </c>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33">
        <v>5</v>
      </c>
      <c r="AK11" s="34" t="s">
        <v>74</v>
      </c>
      <c r="AL11" s="35" t="str">
        <f t="shared" si="0"/>
        <v>Probabilidad</v>
      </c>
      <c r="AM11" s="36" t="s">
        <v>66</v>
      </c>
      <c r="AN11" s="37">
        <f t="shared" si="1"/>
        <v>0.25</v>
      </c>
      <c r="AO11" s="36" t="s">
        <v>50</v>
      </c>
      <c r="AP11" s="37"/>
      <c r="AQ11" s="38">
        <f t="shared" si="3"/>
        <v>0.25</v>
      </c>
      <c r="AR11" s="36" t="s">
        <v>51</v>
      </c>
      <c r="AS11" s="36" t="s">
        <v>52</v>
      </c>
      <c r="AT11" s="36" t="s">
        <v>53</v>
      </c>
      <c r="AU11" s="38">
        <f t="shared" si="6"/>
        <v>0.16200000000000001</v>
      </c>
      <c r="AV11" s="41" t="str">
        <f t="shared" si="4"/>
        <v>Muy Baja</v>
      </c>
      <c r="AW11" s="38">
        <f t="shared" si="7"/>
        <v>0.75</v>
      </c>
      <c r="AX11" s="39" t="str">
        <f t="shared" si="5"/>
        <v>Mayor</v>
      </c>
      <c r="AY11" s="40" t="s">
        <v>54</v>
      </c>
      <c r="AZ11" s="128"/>
      <c r="BA11" s="128"/>
      <c r="BB11" s="159"/>
      <c r="BC11" s="164"/>
      <c r="BD11" s="164"/>
      <c r="BE11" s="164"/>
      <c r="BF11" s="164"/>
      <c r="BG11" s="164"/>
      <c r="BH11" s="164"/>
      <c r="BI11" s="164"/>
      <c r="BJ11" s="164"/>
      <c r="BK11" s="159"/>
      <c r="BL11" s="166"/>
      <c r="BM11" s="166"/>
      <c r="BN11" s="166"/>
      <c r="BO11" s="159"/>
      <c r="BP11" s="166"/>
      <c r="BQ11" s="166"/>
      <c r="BR11" s="159"/>
      <c r="BS11" s="166"/>
      <c r="BT11" s="166"/>
      <c r="BU11" s="159"/>
      <c r="BV11" s="176"/>
    </row>
    <row r="12" spans="1:74" ht="9" customHeight="1">
      <c r="A12" s="140"/>
      <c r="B12" s="140"/>
      <c r="C12" s="42"/>
      <c r="D12" s="143"/>
      <c r="E12" s="151" t="s">
        <v>41</v>
      </c>
      <c r="F12" s="201" t="s">
        <v>75</v>
      </c>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33">
        <v>6</v>
      </c>
      <c r="AK12" s="34" t="s">
        <v>76</v>
      </c>
      <c r="AL12" s="35" t="str">
        <f t="shared" si="0"/>
        <v>Probabilidad</v>
      </c>
      <c r="AM12" s="36" t="s">
        <v>66</v>
      </c>
      <c r="AN12" s="37">
        <f t="shared" si="1"/>
        <v>0.25</v>
      </c>
      <c r="AO12" s="36" t="s">
        <v>50</v>
      </c>
      <c r="AP12" s="37"/>
      <c r="AQ12" s="38">
        <f t="shared" si="3"/>
        <v>0.25</v>
      </c>
      <c r="AR12" s="36" t="s">
        <v>51</v>
      </c>
      <c r="AS12" s="36" t="s">
        <v>52</v>
      </c>
      <c r="AT12" s="36" t="s">
        <v>53</v>
      </c>
      <c r="AU12" s="38">
        <f t="shared" si="6"/>
        <v>0.1215</v>
      </c>
      <c r="AV12" s="41" t="str">
        <f t="shared" si="4"/>
        <v>Muy Baja</v>
      </c>
      <c r="AW12" s="38">
        <f t="shared" si="7"/>
        <v>0.75</v>
      </c>
      <c r="AX12" s="39" t="str">
        <f t="shared" si="5"/>
        <v>Mayor</v>
      </c>
      <c r="AY12" s="40" t="s">
        <v>54</v>
      </c>
      <c r="AZ12" s="128"/>
      <c r="BA12" s="128"/>
      <c r="BB12" s="159"/>
      <c r="BC12" s="164"/>
      <c r="BD12" s="164"/>
      <c r="BE12" s="164"/>
      <c r="BF12" s="164"/>
      <c r="BG12" s="164"/>
      <c r="BH12" s="164"/>
      <c r="BI12" s="164"/>
      <c r="BJ12" s="164"/>
      <c r="BK12" s="159"/>
      <c r="BL12" s="166"/>
      <c r="BM12" s="166"/>
      <c r="BN12" s="166"/>
      <c r="BO12" s="159"/>
      <c r="BP12" s="166"/>
      <c r="BQ12" s="166"/>
      <c r="BR12" s="159"/>
      <c r="BS12" s="166"/>
      <c r="BT12" s="166"/>
      <c r="BU12" s="159"/>
      <c r="BV12" s="176"/>
    </row>
    <row r="13" spans="1:74" ht="10.5" customHeight="1">
      <c r="A13" s="141"/>
      <c r="B13" s="141"/>
      <c r="C13" s="42"/>
      <c r="D13" s="144"/>
      <c r="E13" s="144"/>
      <c r="F13" s="144"/>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33">
        <v>7</v>
      </c>
      <c r="AK13" s="34" t="s">
        <v>77</v>
      </c>
      <c r="AL13" s="35" t="str">
        <f t="shared" si="0"/>
        <v>Probabilidad</v>
      </c>
      <c r="AM13" s="36" t="s">
        <v>78</v>
      </c>
      <c r="AN13" s="37">
        <f t="shared" si="1"/>
        <v>0.15</v>
      </c>
      <c r="AO13" s="36" t="s">
        <v>50</v>
      </c>
      <c r="AP13" s="37"/>
      <c r="AQ13" s="38">
        <f t="shared" si="3"/>
        <v>0.15</v>
      </c>
      <c r="AR13" s="36" t="s">
        <v>51</v>
      </c>
      <c r="AS13" s="36" t="s">
        <v>52</v>
      </c>
      <c r="AT13" s="36" t="s">
        <v>53</v>
      </c>
      <c r="AU13" s="38">
        <f t="shared" si="6"/>
        <v>0.10327500000000001</v>
      </c>
      <c r="AV13" s="41" t="str">
        <f t="shared" si="4"/>
        <v>Muy Baja</v>
      </c>
      <c r="AW13" s="38">
        <f t="shared" si="7"/>
        <v>0.75</v>
      </c>
      <c r="AX13" s="39" t="str">
        <f t="shared" si="5"/>
        <v>Mayor</v>
      </c>
      <c r="AY13" s="40" t="s">
        <v>54</v>
      </c>
      <c r="AZ13" s="129"/>
      <c r="BA13" s="129"/>
      <c r="BB13" s="160"/>
      <c r="BC13" s="165"/>
      <c r="BD13" s="165"/>
      <c r="BE13" s="165"/>
      <c r="BF13" s="165"/>
      <c r="BG13" s="165"/>
      <c r="BH13" s="165"/>
      <c r="BI13" s="165"/>
      <c r="BJ13" s="165"/>
      <c r="BK13" s="248"/>
      <c r="BL13" s="167"/>
      <c r="BM13" s="167"/>
      <c r="BN13" s="167"/>
      <c r="BO13" s="248"/>
      <c r="BP13" s="167"/>
      <c r="BQ13" s="167"/>
      <c r="BR13" s="248"/>
      <c r="BS13" s="167"/>
      <c r="BT13" s="167"/>
      <c r="BU13" s="160"/>
      <c r="BV13" s="177"/>
    </row>
    <row r="14" spans="1:74" ht="45" customHeight="1">
      <c r="A14" s="139">
        <v>2</v>
      </c>
      <c r="B14" s="139" t="s">
        <v>79</v>
      </c>
      <c r="C14" s="178" t="s">
        <v>80</v>
      </c>
      <c r="D14" s="44" t="s">
        <v>81</v>
      </c>
      <c r="E14" s="44" t="s">
        <v>41</v>
      </c>
      <c r="F14" s="44" t="s">
        <v>82</v>
      </c>
      <c r="G14" s="146" t="s">
        <v>354</v>
      </c>
      <c r="H14" s="146" t="s">
        <v>388</v>
      </c>
      <c r="I14" s="146" t="s">
        <v>83</v>
      </c>
      <c r="J14" s="146" t="s">
        <v>84</v>
      </c>
      <c r="K14" s="146" t="str">
        <f>IF(J14="Máximo 2 veces por año","Muy Baja",IF(J14="De 3 a 24 veces por año","Baja",IF(J14="De 24 a 500 veces por año","Media",IF(J14="De 500 veces al año y máximo 5000 veces por año","Alta",IF(J14="Más de 5000 veces por año","Muy Alta",";")))))</f>
        <v>Media</v>
      </c>
      <c r="L14" s="214">
        <f>IF(K14="Muy Baja",20%,IF(K14="Baja",40%,IF(K14="Media",60%,IF(K14="Alta",80%,IF(K14="Muy Alta",100%,"")))))</f>
        <v>0.6</v>
      </c>
      <c r="M14" s="146" t="s">
        <v>47</v>
      </c>
      <c r="N14" s="146" t="s">
        <v>47</v>
      </c>
      <c r="O14" s="146" t="s">
        <v>46</v>
      </c>
      <c r="P14" s="146" t="s">
        <v>46</v>
      </c>
      <c r="Q14" s="146" t="s">
        <v>46</v>
      </c>
      <c r="R14" s="146" t="s">
        <v>46</v>
      </c>
      <c r="S14" s="146" t="s">
        <v>46</v>
      </c>
      <c r="T14" s="146" t="s">
        <v>46</v>
      </c>
      <c r="U14" s="146" t="s">
        <v>46</v>
      </c>
      <c r="V14" s="146" t="s">
        <v>46</v>
      </c>
      <c r="W14" s="146" t="s">
        <v>46</v>
      </c>
      <c r="X14" s="146" t="s">
        <v>46</v>
      </c>
      <c r="Y14" s="146" t="s">
        <v>46</v>
      </c>
      <c r="Z14" s="146" t="s">
        <v>47</v>
      </c>
      <c r="AA14" s="146" t="s">
        <v>46</v>
      </c>
      <c r="AB14" s="146" t="s">
        <v>47</v>
      </c>
      <c r="AC14" s="146" t="s">
        <v>46</v>
      </c>
      <c r="AD14" s="146" t="s">
        <v>46</v>
      </c>
      <c r="AE14" s="146" t="s">
        <v>47</v>
      </c>
      <c r="AF14" s="146">
        <f>COUNTIF(M14:AE14,"SI")</f>
        <v>14</v>
      </c>
      <c r="AG14" s="146" t="str">
        <f>IF(AF14&lt;=5,"Moderado",IF(AF14&lt;=11,"Mayor","Catastrófico"))</f>
        <v>Catastrófico</v>
      </c>
      <c r="AH14" s="259">
        <f>IF(AG14="Leve",20%,IF(AG14="Menor",40%,IF(AG14="Moderado",60%,IF(AG14="Mayor",80%,IF(AG14="Catastrófico",100%,"")))))</f>
        <v>1</v>
      </c>
      <c r="AI14" s="146" t="e">
        <f>IF(AND(K14&lt;&gt;"",AG14&lt;&gt;""),VLOOKUP(K14&amp;AG14,'[1]No Eliminar'!$N$3:$O$27,2,FALSE),"")</f>
        <v>#N/A</v>
      </c>
      <c r="AJ14" s="45">
        <v>1</v>
      </c>
      <c r="AK14" s="46" t="s">
        <v>85</v>
      </c>
      <c r="AL14" s="46" t="str">
        <f t="shared" si="0"/>
        <v>Impacto</v>
      </c>
      <c r="AM14" s="47" t="s">
        <v>49</v>
      </c>
      <c r="AN14" s="48">
        <f t="shared" si="1"/>
        <v>0.1</v>
      </c>
      <c r="AO14" s="47" t="s">
        <v>50</v>
      </c>
      <c r="AP14" s="48">
        <f t="shared" ref="AP14:AP17" si="8">IF(AO14="Automático",25%,IF(AO14="Manual",15%,IF(AO14="No Aplica","No Aplica","")))</f>
        <v>0.15</v>
      </c>
      <c r="AQ14" s="48">
        <f t="shared" si="3"/>
        <v>0.25</v>
      </c>
      <c r="AR14" s="47" t="s">
        <v>86</v>
      </c>
      <c r="AS14" s="47" t="s">
        <v>87</v>
      </c>
      <c r="AT14" s="47" t="s">
        <v>53</v>
      </c>
      <c r="AU14" s="48">
        <f>IFERROR(IF(AL14="Probabilidad",(L14-(+L14*AQ14)),IF(AL14="Impacto",L14,"")),"")</f>
        <v>0.6</v>
      </c>
      <c r="AV14" s="49" t="str">
        <f t="shared" si="4"/>
        <v>Media</v>
      </c>
      <c r="AW14" s="48">
        <f>IF(AL14="Impacto",(AH14-(+AH14*AQ14)),AH14)</f>
        <v>0.75</v>
      </c>
      <c r="AX14" s="49" t="str">
        <f t="shared" si="5"/>
        <v>Mayor</v>
      </c>
      <c r="AY14" s="47" t="s">
        <v>54</v>
      </c>
      <c r="AZ14" s="258" t="s">
        <v>55</v>
      </c>
      <c r="BA14" s="146" t="s">
        <v>88</v>
      </c>
      <c r="BB14" s="146" t="s">
        <v>355</v>
      </c>
      <c r="BC14" s="178" t="s">
        <v>89</v>
      </c>
      <c r="BD14" s="178" t="s">
        <v>58</v>
      </c>
      <c r="BE14" s="180">
        <v>44593</v>
      </c>
      <c r="BF14" s="180">
        <v>44926</v>
      </c>
      <c r="BG14" s="178" t="s">
        <v>90</v>
      </c>
      <c r="BH14" s="178" t="s">
        <v>60</v>
      </c>
      <c r="BI14" s="178"/>
      <c r="BJ14" s="187"/>
      <c r="BK14" s="238" t="s">
        <v>91</v>
      </c>
      <c r="BL14" s="190" t="s">
        <v>60</v>
      </c>
      <c r="BM14" s="139"/>
      <c r="BN14" s="235"/>
      <c r="BO14" s="238" t="s">
        <v>62</v>
      </c>
      <c r="BP14" s="190" t="s">
        <v>60</v>
      </c>
      <c r="BQ14" s="235"/>
      <c r="BR14" s="238" t="s">
        <v>92</v>
      </c>
      <c r="BS14" s="190"/>
      <c r="BT14" s="139" t="s">
        <v>60</v>
      </c>
      <c r="BU14" s="183" t="s">
        <v>64</v>
      </c>
      <c r="BV14" s="161" t="s">
        <v>409</v>
      </c>
    </row>
    <row r="15" spans="1:74" ht="13.5" customHeight="1">
      <c r="A15" s="140"/>
      <c r="B15" s="140"/>
      <c r="C15" s="143"/>
      <c r="D15" s="44" t="s">
        <v>93</v>
      </c>
      <c r="E15" s="44" t="s">
        <v>41</v>
      </c>
      <c r="F15" s="44" t="s">
        <v>94</v>
      </c>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45">
        <v>2</v>
      </c>
      <c r="AK15" s="46" t="s">
        <v>95</v>
      </c>
      <c r="AL15" s="46" t="str">
        <f t="shared" si="0"/>
        <v>Probabilidad</v>
      </c>
      <c r="AM15" s="47" t="s">
        <v>66</v>
      </c>
      <c r="AN15" s="48">
        <f t="shared" si="1"/>
        <v>0.25</v>
      </c>
      <c r="AO15" s="47" t="s">
        <v>50</v>
      </c>
      <c r="AP15" s="48">
        <f t="shared" si="8"/>
        <v>0.15</v>
      </c>
      <c r="AQ15" s="48">
        <f t="shared" si="3"/>
        <v>0.4</v>
      </c>
      <c r="AR15" s="47" t="s">
        <v>51</v>
      </c>
      <c r="AS15" s="47" t="s">
        <v>52</v>
      </c>
      <c r="AT15" s="47" t="s">
        <v>53</v>
      </c>
      <c r="AU15" s="48">
        <f>IFERROR(IF(AND(AL14="Probabilidad",AL15="Probabilidad"),(AU14-(+AU14*AQ15)),IF(AL15="Probabilidad",(L14-(+L14*AQ15)),IF(AL15="Impacto",AU14,""))),"")</f>
        <v>0.36</v>
      </c>
      <c r="AV15" s="49" t="str">
        <f t="shared" si="4"/>
        <v>Baja</v>
      </c>
      <c r="AW15" s="48">
        <f>IF(AL15="Impacto",(AW14-(+AW14*AQ15)),AW14)</f>
        <v>0.75</v>
      </c>
      <c r="AX15" s="49" t="str">
        <f t="shared" si="5"/>
        <v>Mayor</v>
      </c>
      <c r="AY15" s="47" t="s">
        <v>54</v>
      </c>
      <c r="AZ15" s="128"/>
      <c r="BA15" s="128"/>
      <c r="BB15" s="159"/>
      <c r="BC15" s="164"/>
      <c r="BD15" s="164"/>
      <c r="BE15" s="164"/>
      <c r="BF15" s="164"/>
      <c r="BG15" s="256"/>
      <c r="BH15" s="164"/>
      <c r="BI15" s="164"/>
      <c r="BJ15" s="188"/>
      <c r="BK15" s="239"/>
      <c r="BL15" s="191"/>
      <c r="BM15" s="166"/>
      <c r="BN15" s="236"/>
      <c r="BO15" s="239"/>
      <c r="BP15" s="191"/>
      <c r="BQ15" s="236"/>
      <c r="BR15" s="239"/>
      <c r="BS15" s="191"/>
      <c r="BT15" s="166"/>
      <c r="BU15" s="159"/>
      <c r="BV15" s="176"/>
    </row>
    <row r="16" spans="1:74" ht="42" customHeight="1">
      <c r="A16" s="140"/>
      <c r="B16" s="140"/>
      <c r="C16" s="143"/>
      <c r="D16" s="44" t="s">
        <v>96</v>
      </c>
      <c r="E16" s="44" t="s">
        <v>97</v>
      </c>
      <c r="F16" s="44" t="s">
        <v>98</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45">
        <v>3</v>
      </c>
      <c r="AK16" s="46" t="s">
        <v>99</v>
      </c>
      <c r="AL16" s="46" t="str">
        <f t="shared" si="0"/>
        <v>Probabilidad</v>
      </c>
      <c r="AM16" s="47" t="s">
        <v>66</v>
      </c>
      <c r="AN16" s="48">
        <f t="shared" si="1"/>
        <v>0.25</v>
      </c>
      <c r="AO16" s="47" t="s">
        <v>50</v>
      </c>
      <c r="AP16" s="48">
        <f t="shared" si="8"/>
        <v>0.15</v>
      </c>
      <c r="AQ16" s="48">
        <f t="shared" si="3"/>
        <v>0.4</v>
      </c>
      <c r="AR16" s="47" t="s">
        <v>51</v>
      </c>
      <c r="AS16" s="47" t="s">
        <v>52</v>
      </c>
      <c r="AT16" s="47" t="s">
        <v>53</v>
      </c>
      <c r="AU16" s="48">
        <f t="shared" ref="AU16:AU17" si="9">IFERROR(IF(AND(AL15="Probabilidad",AL16="Probabilidad"),(AU15-(+AU15*AQ16)),IF(AND(AL15="Impacto",AL16="Probabilidad"),(AU14-(+AU14*AQ16)),IF(AL16="Impacto",AU15,""))),"")</f>
        <v>0.216</v>
      </c>
      <c r="AV16" s="49" t="str">
        <f t="shared" si="4"/>
        <v>Baja</v>
      </c>
      <c r="AW16" s="48">
        <f t="shared" ref="AW16:AW17" si="10">IFERROR(IF(AND(AL15="Impacto",AL16="Impacto"),(AW15-(+AW15*AQ16)),IF(AND(AL15="Impacto",AL16="Probabilidad"),(AW14-(+AW14*AQ16)),IF(AL16="Probabilidad",AW15,""))),"")</f>
        <v>0.75</v>
      </c>
      <c r="AX16" s="49" t="str">
        <f t="shared" si="5"/>
        <v>Mayor</v>
      </c>
      <c r="AY16" s="47" t="s">
        <v>54</v>
      </c>
      <c r="AZ16" s="128"/>
      <c r="BA16" s="128"/>
      <c r="BB16" s="159"/>
      <c r="BC16" s="164"/>
      <c r="BD16" s="164"/>
      <c r="BE16" s="164"/>
      <c r="BF16" s="164"/>
      <c r="BG16" s="256"/>
      <c r="BH16" s="164"/>
      <c r="BI16" s="164"/>
      <c r="BJ16" s="188"/>
      <c r="BK16" s="239"/>
      <c r="BL16" s="191"/>
      <c r="BM16" s="166"/>
      <c r="BN16" s="236"/>
      <c r="BO16" s="239"/>
      <c r="BP16" s="191"/>
      <c r="BQ16" s="236"/>
      <c r="BR16" s="239"/>
      <c r="BS16" s="191"/>
      <c r="BT16" s="166"/>
      <c r="BU16" s="159"/>
      <c r="BV16" s="176"/>
    </row>
    <row r="17" spans="1:74" ht="1.5" customHeight="1">
      <c r="A17" s="140"/>
      <c r="B17" s="140"/>
      <c r="C17" s="144"/>
      <c r="D17" s="44" t="s">
        <v>100</v>
      </c>
      <c r="E17" s="44" t="s">
        <v>101</v>
      </c>
      <c r="F17" s="44" t="s">
        <v>102</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45">
        <v>4</v>
      </c>
      <c r="AK17" s="46" t="s">
        <v>103</v>
      </c>
      <c r="AL17" s="46" t="str">
        <f t="shared" si="0"/>
        <v>Probabilidad</v>
      </c>
      <c r="AM17" s="47" t="s">
        <v>78</v>
      </c>
      <c r="AN17" s="48">
        <f t="shared" si="1"/>
        <v>0.15</v>
      </c>
      <c r="AO17" s="47" t="s">
        <v>50</v>
      </c>
      <c r="AP17" s="48">
        <f t="shared" si="8"/>
        <v>0.15</v>
      </c>
      <c r="AQ17" s="48">
        <f t="shared" si="3"/>
        <v>0.3</v>
      </c>
      <c r="AR17" s="47" t="s">
        <v>51</v>
      </c>
      <c r="AS17" s="47" t="s">
        <v>52</v>
      </c>
      <c r="AT17" s="47" t="s">
        <v>104</v>
      </c>
      <c r="AU17" s="48">
        <f t="shared" si="9"/>
        <v>0.1512</v>
      </c>
      <c r="AV17" s="49" t="str">
        <f t="shared" si="4"/>
        <v>Muy Baja</v>
      </c>
      <c r="AW17" s="48">
        <f t="shared" si="10"/>
        <v>0.75</v>
      </c>
      <c r="AX17" s="49" t="str">
        <f t="shared" si="5"/>
        <v>Mayor</v>
      </c>
      <c r="AY17" s="47" t="s">
        <v>54</v>
      </c>
      <c r="AZ17" s="128"/>
      <c r="BA17" s="128"/>
      <c r="BB17" s="159"/>
      <c r="BC17" s="164"/>
      <c r="BD17" s="164"/>
      <c r="BE17" s="164"/>
      <c r="BF17" s="164"/>
      <c r="BG17" s="256"/>
      <c r="BH17" s="164"/>
      <c r="BI17" s="164"/>
      <c r="BJ17" s="188"/>
      <c r="BK17" s="239"/>
      <c r="BL17" s="191"/>
      <c r="BM17" s="166"/>
      <c r="BN17" s="236"/>
      <c r="BO17" s="239"/>
      <c r="BP17" s="191"/>
      <c r="BQ17" s="236"/>
      <c r="BR17" s="239"/>
      <c r="BS17" s="191"/>
      <c r="BT17" s="166"/>
      <c r="BU17" s="159"/>
      <c r="BV17" s="176"/>
    </row>
    <row r="18" spans="1:74" ht="19.5" customHeight="1">
      <c r="A18" s="140"/>
      <c r="B18" s="140"/>
      <c r="C18" s="44"/>
      <c r="D18" s="44" t="s">
        <v>96</v>
      </c>
      <c r="E18" s="44"/>
      <c r="F18" s="44" t="s">
        <v>105</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45">
        <v>5</v>
      </c>
      <c r="AK18" s="46"/>
      <c r="AL18" s="46"/>
      <c r="AM18" s="47"/>
      <c r="AN18" s="48"/>
      <c r="AO18" s="47"/>
      <c r="AP18" s="48"/>
      <c r="AQ18" s="48"/>
      <c r="AR18" s="47"/>
      <c r="AS18" s="47"/>
      <c r="AT18" s="47"/>
      <c r="AU18" s="48"/>
      <c r="AV18" s="49"/>
      <c r="AW18" s="48"/>
      <c r="AX18" s="49"/>
      <c r="AY18" s="47"/>
      <c r="AZ18" s="128"/>
      <c r="BA18" s="128"/>
      <c r="BB18" s="159"/>
      <c r="BC18" s="164"/>
      <c r="BD18" s="164"/>
      <c r="BE18" s="164"/>
      <c r="BF18" s="164"/>
      <c r="BG18" s="256"/>
      <c r="BH18" s="164"/>
      <c r="BI18" s="164"/>
      <c r="BJ18" s="188"/>
      <c r="BK18" s="239"/>
      <c r="BL18" s="191"/>
      <c r="BM18" s="166"/>
      <c r="BN18" s="236"/>
      <c r="BO18" s="239"/>
      <c r="BP18" s="191"/>
      <c r="BQ18" s="236"/>
      <c r="BR18" s="239"/>
      <c r="BS18" s="191"/>
      <c r="BT18" s="166"/>
      <c r="BU18" s="159"/>
      <c r="BV18" s="176"/>
    </row>
    <row r="19" spans="1:74" ht="42" customHeight="1">
      <c r="A19" s="141"/>
      <c r="B19" s="141"/>
      <c r="C19" s="44"/>
      <c r="D19" s="44" t="s">
        <v>106</v>
      </c>
      <c r="E19" s="44"/>
      <c r="F19" s="44" t="s">
        <v>107</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45">
        <v>6</v>
      </c>
      <c r="AK19" s="50"/>
      <c r="AL19" s="46"/>
      <c r="AM19" s="47"/>
      <c r="AN19" s="48"/>
      <c r="AO19" s="47"/>
      <c r="AP19" s="48"/>
      <c r="AQ19" s="48"/>
      <c r="AR19" s="47"/>
      <c r="AS19" s="47"/>
      <c r="AT19" s="47"/>
      <c r="AU19" s="48"/>
      <c r="AV19" s="49"/>
      <c r="AW19" s="48"/>
      <c r="AX19" s="49"/>
      <c r="AY19" s="47"/>
      <c r="AZ19" s="129"/>
      <c r="BA19" s="129"/>
      <c r="BB19" s="160"/>
      <c r="BC19" s="165"/>
      <c r="BD19" s="165"/>
      <c r="BE19" s="165"/>
      <c r="BF19" s="165"/>
      <c r="BG19" s="256"/>
      <c r="BH19" s="165"/>
      <c r="BI19" s="165"/>
      <c r="BJ19" s="189"/>
      <c r="BK19" s="239"/>
      <c r="BL19" s="192"/>
      <c r="BM19" s="167"/>
      <c r="BN19" s="237"/>
      <c r="BO19" s="239"/>
      <c r="BP19" s="192"/>
      <c r="BQ19" s="237"/>
      <c r="BR19" s="239"/>
      <c r="BS19" s="192"/>
      <c r="BT19" s="167"/>
      <c r="BU19" s="159"/>
      <c r="BV19" s="177"/>
    </row>
    <row r="20" spans="1:74" ht="65.25" customHeight="1">
      <c r="A20" s="139">
        <v>3</v>
      </c>
      <c r="B20" s="139" t="s">
        <v>108</v>
      </c>
      <c r="C20" s="178" t="s">
        <v>109</v>
      </c>
      <c r="D20" s="178" t="s">
        <v>110</v>
      </c>
      <c r="E20" s="44" t="s">
        <v>41</v>
      </c>
      <c r="F20" s="44" t="s">
        <v>111</v>
      </c>
      <c r="G20" s="146" t="s">
        <v>356</v>
      </c>
      <c r="H20" s="145" t="s">
        <v>112</v>
      </c>
      <c r="I20" s="127" t="s">
        <v>83</v>
      </c>
      <c r="J20" s="146" t="s">
        <v>84</v>
      </c>
      <c r="K20" s="146" t="str">
        <f>IF(J20="Máximo 2 veces por año","Muy Baja",IF(J20="De 3 a 24 veces por año","Baja",IF(J20="De 24 a 500 veces por año","Media",IF(J20="De 500 veces al año y máximo 5000 veces por año","Alta",IF(J20="Más de 5000 veces por año","Muy Alta",";")))))</f>
        <v>Media</v>
      </c>
      <c r="L20" s="169">
        <f>IF(K20="Muy Baja",20%,IF(K20="Baja",40%,IF(K20="Media",60%,IF(K20="Alta",80%,IF(K20="Muy Alta",100%,"")))))</f>
        <v>0.6</v>
      </c>
      <c r="M20" s="127" t="s">
        <v>46</v>
      </c>
      <c r="N20" s="127" t="s">
        <v>46</v>
      </c>
      <c r="O20" s="127" t="s">
        <v>46</v>
      </c>
      <c r="P20" s="127" t="s">
        <v>46</v>
      </c>
      <c r="Q20" s="127" t="s">
        <v>46</v>
      </c>
      <c r="R20" s="127" t="s">
        <v>46</v>
      </c>
      <c r="S20" s="127" t="s">
        <v>46</v>
      </c>
      <c r="T20" s="127" t="s">
        <v>46</v>
      </c>
      <c r="U20" s="127" t="s">
        <v>46</v>
      </c>
      <c r="V20" s="127" t="s">
        <v>46</v>
      </c>
      <c r="W20" s="127" t="s">
        <v>46</v>
      </c>
      <c r="X20" s="127" t="s">
        <v>46</v>
      </c>
      <c r="Y20" s="127" t="s">
        <v>46</v>
      </c>
      <c r="Z20" s="127" t="s">
        <v>46</v>
      </c>
      <c r="AA20" s="127" t="s">
        <v>46</v>
      </c>
      <c r="AB20" s="127" t="s">
        <v>47</v>
      </c>
      <c r="AC20" s="127" t="s">
        <v>46</v>
      </c>
      <c r="AD20" s="127" t="s">
        <v>46</v>
      </c>
      <c r="AE20" s="127" t="s">
        <v>47</v>
      </c>
      <c r="AF20" s="130">
        <f>COUNTIF(M20:AE20,"SI")</f>
        <v>17</v>
      </c>
      <c r="AG20" s="131" t="str">
        <f>IF(AF20&lt;=5,"Moderado",IF(AF20&lt;=11,"Mayor","Catastrófico"))</f>
        <v>Catastrófico</v>
      </c>
      <c r="AH20" s="168">
        <f>IF(AG20="Leve",20%,IF(AG20="Menor",40%,IF(AG20="Moderado",60%,IF(AG20="Mayor",80%,IF(AG20="Catastrófico",100%,"")))))</f>
        <v>1</v>
      </c>
      <c r="AI20" s="127" t="e">
        <f>IF(AND(K20&lt;&gt;"",AG20&lt;&gt;""),VLOOKUP(K20&amp;AG20,'[1]No Eliminar'!$N$3:$O$27,2,FALSE),"")</f>
        <v>#N/A</v>
      </c>
      <c r="AJ20" s="33">
        <v>1</v>
      </c>
      <c r="AK20" s="34" t="s">
        <v>113</v>
      </c>
      <c r="AL20" s="35" t="str">
        <f t="shared" ref="AL20:AL85" si="11">IF(AM20="Preventivo","Probabilidad",IF(AM20="Detectivo","Probabilidad","Impacto"))</f>
        <v>Impacto</v>
      </c>
      <c r="AM20" s="36" t="s">
        <v>49</v>
      </c>
      <c r="AN20" s="37">
        <f t="shared" ref="AN20:AN85" si="12">IF(AM20="Preventivo",25%,IF(AM20="Detectivo",15%,IF(AM20="Correctivo",10%,IF(AM20="No se tienen controles para aplicar al impacto","No Aplica",""))))</f>
        <v>0.1</v>
      </c>
      <c r="AO20" s="36" t="s">
        <v>50</v>
      </c>
      <c r="AP20" s="37">
        <f t="shared" ref="AP20:AP85" si="13">IF(AO20="Automático",25%,IF(AO20="Manual",15%,IF(AO20="No Aplica","No Aplica","")))</f>
        <v>0.15</v>
      </c>
      <c r="AQ20" s="38">
        <f t="shared" ref="AQ20:AQ85" si="14">AN20+AP20</f>
        <v>0.25</v>
      </c>
      <c r="AR20" s="36" t="s">
        <v>86</v>
      </c>
      <c r="AS20" s="36" t="s">
        <v>87</v>
      </c>
      <c r="AT20" s="36" t="s">
        <v>53</v>
      </c>
      <c r="AU20" s="38">
        <f>IFERROR(IF(AL20="Probabilidad",(L20-(+L20*AQ20)),IF(AL20="Impacto",L20,"")),"")</f>
        <v>0.6</v>
      </c>
      <c r="AV20" s="39" t="str">
        <f t="shared" ref="AV20:AV85" si="15">IF(AU20&lt;=20%,"Muy Baja",IF(AU20&lt;=40%,"Baja",IF(AU20&lt;=60%,"Media",IF(AU20&lt;=80%,"Alta","Muy Alta"))))</f>
        <v>Media</v>
      </c>
      <c r="AW20" s="38">
        <f>IF(AL20="Impacto",(AH20-(+AH20*AQ20)),AH20)</f>
        <v>0.75</v>
      </c>
      <c r="AX20" s="39" t="str">
        <f t="shared" ref="AX20:AX85" si="16">IF(AW20&lt;=20%,"Leve",IF(AW20&lt;=40%,"Menor",IF(AW20&lt;=60%,"Moderado",IF(AW20&lt;=80%,"Mayor","Catastrófico"))))</f>
        <v>Mayor</v>
      </c>
      <c r="AY20" s="40" t="s">
        <v>54</v>
      </c>
      <c r="AZ20" s="170" t="s">
        <v>114</v>
      </c>
      <c r="BA20" s="146" t="s">
        <v>115</v>
      </c>
      <c r="BB20" s="145" t="s">
        <v>357</v>
      </c>
      <c r="BC20" s="171" t="s">
        <v>116</v>
      </c>
      <c r="BD20" s="171" t="s">
        <v>117</v>
      </c>
      <c r="BE20" s="200">
        <v>44593</v>
      </c>
      <c r="BF20" s="200">
        <v>44926</v>
      </c>
      <c r="BG20" s="178" t="s">
        <v>118</v>
      </c>
      <c r="BH20" s="194" t="s">
        <v>60</v>
      </c>
      <c r="BI20" s="194"/>
      <c r="BJ20" s="194"/>
      <c r="BK20" s="183" t="s">
        <v>61</v>
      </c>
      <c r="BL20" s="195" t="s">
        <v>60</v>
      </c>
      <c r="BM20" s="195"/>
      <c r="BN20" s="195"/>
      <c r="BO20" s="195" t="s">
        <v>61</v>
      </c>
      <c r="BP20" s="195" t="s">
        <v>60</v>
      </c>
      <c r="BQ20" s="195"/>
      <c r="BR20" s="195" t="s">
        <v>63</v>
      </c>
      <c r="BS20" s="195"/>
      <c r="BT20" s="195" t="s">
        <v>60</v>
      </c>
      <c r="BU20" s="139" t="s">
        <v>64</v>
      </c>
      <c r="BV20" s="161" t="s">
        <v>410</v>
      </c>
    </row>
    <row r="21" spans="1:74" ht="65.25" customHeight="1">
      <c r="A21" s="140"/>
      <c r="B21" s="140"/>
      <c r="C21" s="143"/>
      <c r="D21" s="143"/>
      <c r="E21" s="44" t="s">
        <v>41</v>
      </c>
      <c r="F21" s="44" t="s">
        <v>120</v>
      </c>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33">
        <v>2</v>
      </c>
      <c r="AK21" s="34" t="s">
        <v>121</v>
      </c>
      <c r="AL21" s="35" t="str">
        <f t="shared" si="11"/>
        <v>Probabilidad</v>
      </c>
      <c r="AM21" s="36" t="s">
        <v>66</v>
      </c>
      <c r="AN21" s="37">
        <f t="shared" si="12"/>
        <v>0.25</v>
      </c>
      <c r="AO21" s="36" t="s">
        <v>50</v>
      </c>
      <c r="AP21" s="37">
        <f t="shared" si="13"/>
        <v>0.15</v>
      </c>
      <c r="AQ21" s="38">
        <f t="shared" si="14"/>
        <v>0.4</v>
      </c>
      <c r="AR21" s="36" t="s">
        <v>51</v>
      </c>
      <c r="AS21" s="36" t="s">
        <v>52</v>
      </c>
      <c r="AT21" s="36" t="s">
        <v>53</v>
      </c>
      <c r="AU21" s="38">
        <f>IFERROR(IF(AND(AL7="Probabilidad",AL8="Probabilidad"),(AU7-(+AU7*AQ8)),IF(AL8="Probabilidad",(L7-(+L7*AQ8)),IF(AL8="Impacto",AU7,""))),"")</f>
        <v>0.6</v>
      </c>
      <c r="AV21" s="39" t="str">
        <f t="shared" si="15"/>
        <v>Media</v>
      </c>
      <c r="AW21" s="38">
        <f>IF(AL21="Impacto",(AW20-(+AW20*AQ21)),AW20)</f>
        <v>0.75</v>
      </c>
      <c r="AX21" s="39" t="str">
        <f t="shared" si="16"/>
        <v>Mayor</v>
      </c>
      <c r="AY21" s="40" t="s">
        <v>54</v>
      </c>
      <c r="AZ21" s="128"/>
      <c r="BA21" s="128"/>
      <c r="BB21" s="159"/>
      <c r="BC21" s="164"/>
      <c r="BD21" s="164"/>
      <c r="BE21" s="164"/>
      <c r="BF21" s="164"/>
      <c r="BG21" s="164"/>
      <c r="BH21" s="164"/>
      <c r="BI21" s="164"/>
      <c r="BJ21" s="164"/>
      <c r="BK21" s="159"/>
      <c r="BL21" s="166"/>
      <c r="BM21" s="166"/>
      <c r="BN21" s="166"/>
      <c r="BO21" s="166"/>
      <c r="BP21" s="166"/>
      <c r="BQ21" s="166"/>
      <c r="BR21" s="166"/>
      <c r="BS21" s="166"/>
      <c r="BT21" s="166"/>
      <c r="BU21" s="166"/>
      <c r="BV21" s="176"/>
    </row>
    <row r="22" spans="1:74" ht="10.5" customHeight="1">
      <c r="A22" s="140"/>
      <c r="B22" s="140"/>
      <c r="C22" s="143"/>
      <c r="D22" s="143"/>
      <c r="E22" s="44" t="s">
        <v>67</v>
      </c>
      <c r="F22" s="44" t="s">
        <v>122</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33">
        <v>3</v>
      </c>
      <c r="AK22" s="34" t="s">
        <v>123</v>
      </c>
      <c r="AL22" s="35" t="str">
        <f t="shared" si="11"/>
        <v>Probabilidad</v>
      </c>
      <c r="AM22" s="36" t="s">
        <v>66</v>
      </c>
      <c r="AN22" s="37">
        <f t="shared" si="12"/>
        <v>0.25</v>
      </c>
      <c r="AO22" s="36" t="s">
        <v>50</v>
      </c>
      <c r="AP22" s="37">
        <f t="shared" si="13"/>
        <v>0.15</v>
      </c>
      <c r="AQ22" s="38">
        <f t="shared" si="14"/>
        <v>0.4</v>
      </c>
      <c r="AR22" s="36" t="s">
        <v>51</v>
      </c>
      <c r="AS22" s="36" t="s">
        <v>52</v>
      </c>
      <c r="AT22" s="36" t="s">
        <v>53</v>
      </c>
      <c r="AU22" s="38">
        <f t="shared" ref="AU22:AU24" si="17">IFERROR(IF(AND(AL21="Probabilidad",AL22="Probabilidad"),(AU21-(+AU21*AQ22)),IF(AND(AL21="Impacto",AL22="Probabilidad"),(AU20-(+AU20*AQ22)),IF(AL22="Impacto",AU21,""))),"")</f>
        <v>0.36</v>
      </c>
      <c r="AV22" s="41" t="str">
        <f t="shared" si="15"/>
        <v>Baja</v>
      </c>
      <c r="AW22" s="38">
        <f t="shared" ref="AW22:AW24" si="18">IFERROR(IF(AND(AL21="Impacto",AL22="Impacto"),(AW21-(+AW21*AQ22)),IF(AND(AL21="Impacto",AL22="Probabilidad"),(AW20-(+AW20*AQ22)),IF(AL22="Probabilidad",AW21,""))),"")</f>
        <v>0.75</v>
      </c>
      <c r="AX22" s="39" t="str">
        <f t="shared" si="16"/>
        <v>Mayor</v>
      </c>
      <c r="AY22" s="40" t="s">
        <v>54</v>
      </c>
      <c r="AZ22" s="128"/>
      <c r="BA22" s="128"/>
      <c r="BB22" s="159"/>
      <c r="BC22" s="164"/>
      <c r="BD22" s="164"/>
      <c r="BE22" s="164"/>
      <c r="BF22" s="164"/>
      <c r="BG22" s="164"/>
      <c r="BH22" s="179"/>
      <c r="BI22" s="179"/>
      <c r="BJ22" s="179"/>
      <c r="BK22" s="159"/>
      <c r="BL22" s="166"/>
      <c r="BM22" s="166"/>
      <c r="BN22" s="166"/>
      <c r="BO22" s="166"/>
      <c r="BP22" s="166"/>
      <c r="BQ22" s="166"/>
      <c r="BR22" s="166"/>
      <c r="BS22" s="166"/>
      <c r="BT22" s="166"/>
      <c r="BU22" s="166"/>
      <c r="BV22" s="176"/>
    </row>
    <row r="23" spans="1:74" ht="16.5" hidden="1" customHeight="1">
      <c r="A23" s="140"/>
      <c r="B23" s="140"/>
      <c r="C23" s="143"/>
      <c r="D23" s="143"/>
      <c r="E23" s="178" t="s">
        <v>41</v>
      </c>
      <c r="F23" s="44" t="s">
        <v>124</v>
      </c>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33">
        <v>4</v>
      </c>
      <c r="AK23" s="34" t="s">
        <v>125</v>
      </c>
      <c r="AL23" s="35" t="str">
        <f t="shared" si="11"/>
        <v>Probabilidad</v>
      </c>
      <c r="AM23" s="36" t="s">
        <v>66</v>
      </c>
      <c r="AN23" s="37">
        <f t="shared" si="12"/>
        <v>0.25</v>
      </c>
      <c r="AO23" s="36" t="s">
        <v>50</v>
      </c>
      <c r="AP23" s="37">
        <f t="shared" si="13"/>
        <v>0.15</v>
      </c>
      <c r="AQ23" s="38">
        <f t="shared" si="14"/>
        <v>0.4</v>
      </c>
      <c r="AR23" s="36" t="s">
        <v>51</v>
      </c>
      <c r="AS23" s="36" t="s">
        <v>52</v>
      </c>
      <c r="AT23" s="36" t="s">
        <v>53</v>
      </c>
      <c r="AU23" s="38">
        <f t="shared" si="17"/>
        <v>0.216</v>
      </c>
      <c r="AV23" s="41" t="str">
        <f t="shared" si="15"/>
        <v>Baja</v>
      </c>
      <c r="AW23" s="38">
        <f t="shared" si="18"/>
        <v>0.75</v>
      </c>
      <c r="AX23" s="39" t="str">
        <f t="shared" si="16"/>
        <v>Mayor</v>
      </c>
      <c r="AY23" s="40" t="s">
        <v>54</v>
      </c>
      <c r="AZ23" s="128"/>
      <c r="BA23" s="128"/>
      <c r="BB23" s="159"/>
      <c r="BC23" s="164"/>
      <c r="BD23" s="164"/>
      <c r="BE23" s="164"/>
      <c r="BF23" s="164"/>
      <c r="BG23" s="164"/>
      <c r="BH23" s="42"/>
      <c r="BI23" s="42"/>
      <c r="BJ23" s="42"/>
      <c r="BK23" s="111"/>
      <c r="BL23" s="193"/>
      <c r="BM23" s="193"/>
      <c r="BN23" s="193"/>
      <c r="BO23" s="193"/>
      <c r="BP23" s="193"/>
      <c r="BQ23" s="193"/>
      <c r="BR23" s="193"/>
      <c r="BS23" s="193"/>
      <c r="BT23" s="193"/>
      <c r="BU23" s="193"/>
      <c r="BV23" s="176"/>
    </row>
    <row r="24" spans="1:74" ht="1.5" customHeight="1">
      <c r="A24" s="141"/>
      <c r="B24" s="182"/>
      <c r="C24" s="207"/>
      <c r="D24" s="144"/>
      <c r="E24" s="144"/>
      <c r="F24" s="44" t="s">
        <v>120</v>
      </c>
      <c r="G24" s="181"/>
      <c r="H24" s="181"/>
      <c r="I24" s="128"/>
      <c r="J24" s="181"/>
      <c r="K24" s="181"/>
      <c r="L24" s="181"/>
      <c r="M24" s="128"/>
      <c r="N24" s="128"/>
      <c r="O24" s="128"/>
      <c r="P24" s="128"/>
      <c r="Q24" s="128"/>
      <c r="R24" s="128"/>
      <c r="S24" s="128"/>
      <c r="T24" s="128"/>
      <c r="U24" s="128"/>
      <c r="V24" s="128"/>
      <c r="W24" s="128"/>
      <c r="X24" s="128"/>
      <c r="Y24" s="128"/>
      <c r="Z24" s="128"/>
      <c r="AA24" s="128"/>
      <c r="AB24" s="128"/>
      <c r="AC24" s="128"/>
      <c r="AD24" s="128"/>
      <c r="AE24" s="128"/>
      <c r="AF24" s="181"/>
      <c r="AG24" s="181"/>
      <c r="AH24" s="181"/>
      <c r="AI24" s="128"/>
      <c r="AJ24" s="33">
        <v>5</v>
      </c>
      <c r="AK24" s="34" t="s">
        <v>126</v>
      </c>
      <c r="AL24" s="35" t="str">
        <f t="shared" si="11"/>
        <v>Probabilidad</v>
      </c>
      <c r="AM24" s="36" t="s">
        <v>66</v>
      </c>
      <c r="AN24" s="37">
        <f t="shared" si="12"/>
        <v>0.25</v>
      </c>
      <c r="AO24" s="36" t="s">
        <v>50</v>
      </c>
      <c r="AP24" s="37">
        <f t="shared" si="13"/>
        <v>0.15</v>
      </c>
      <c r="AQ24" s="38">
        <f t="shared" si="14"/>
        <v>0.4</v>
      </c>
      <c r="AR24" s="36" t="s">
        <v>51</v>
      </c>
      <c r="AS24" s="36" t="s">
        <v>52</v>
      </c>
      <c r="AT24" s="36" t="s">
        <v>53</v>
      </c>
      <c r="AU24" s="38">
        <f t="shared" si="17"/>
        <v>0.12959999999999999</v>
      </c>
      <c r="AV24" s="41" t="str">
        <f t="shared" si="15"/>
        <v>Muy Baja</v>
      </c>
      <c r="AW24" s="38">
        <f t="shared" si="18"/>
        <v>0.75</v>
      </c>
      <c r="AX24" s="39" t="str">
        <f t="shared" si="16"/>
        <v>Mayor</v>
      </c>
      <c r="AY24" s="40" t="s">
        <v>54</v>
      </c>
      <c r="AZ24" s="128"/>
      <c r="BA24" s="181"/>
      <c r="BB24" s="199"/>
      <c r="BC24" s="164"/>
      <c r="BD24" s="164"/>
      <c r="BE24" s="164"/>
      <c r="BF24" s="164"/>
      <c r="BG24" s="179"/>
      <c r="BH24" s="51"/>
      <c r="BI24" s="51"/>
      <c r="BJ24" s="51"/>
      <c r="BK24" s="52"/>
      <c r="BL24" s="52"/>
      <c r="BM24" s="52"/>
      <c r="BN24" s="52"/>
      <c r="BO24" s="52"/>
      <c r="BP24" s="52"/>
      <c r="BQ24" s="52"/>
      <c r="BR24" s="52"/>
      <c r="BS24" s="52"/>
      <c r="BT24" s="52"/>
      <c r="BU24" s="52"/>
      <c r="BV24" s="177"/>
    </row>
    <row r="25" spans="1:74" ht="58.5" customHeight="1">
      <c r="A25" s="139">
        <v>4</v>
      </c>
      <c r="B25" s="53" t="s">
        <v>389</v>
      </c>
      <c r="C25" s="209" t="s">
        <v>127</v>
      </c>
      <c r="D25" s="178" t="s">
        <v>128</v>
      </c>
      <c r="E25" s="54" t="s">
        <v>41</v>
      </c>
      <c r="F25" s="43" t="s">
        <v>129</v>
      </c>
      <c r="G25" s="146" t="s">
        <v>390</v>
      </c>
      <c r="H25" s="146" t="s">
        <v>130</v>
      </c>
      <c r="I25" s="127" t="s">
        <v>131</v>
      </c>
      <c r="J25" s="146" t="s">
        <v>45</v>
      </c>
      <c r="K25" s="146" t="str">
        <f>IF(J25="Máximo 2 veces por año","Muy Baja",IF(J25="De 3 a 24 veces por año","Baja",IF(J25="De 24 a 500 veces por año","Media",IF(J25="De 500 veces al año y máximo 5000 veces por año","Alta",IF(J25="Más de 5000 veces por año","Muy Alta",";")))))</f>
        <v>Muy Alta</v>
      </c>
      <c r="L25" s="169">
        <f>IF(K25="Muy Baja",20%,IF(K25="Baja",40%,IF(K25="Media",60%,IF(K25="Alta",80%,IF(K25="Muy Alta",100%,"")))))</f>
        <v>1</v>
      </c>
      <c r="M25" s="127" t="s">
        <v>46</v>
      </c>
      <c r="N25" s="127" t="s">
        <v>46</v>
      </c>
      <c r="O25" s="127" t="s">
        <v>46</v>
      </c>
      <c r="P25" s="127" t="s">
        <v>46</v>
      </c>
      <c r="Q25" s="127" t="s">
        <v>46</v>
      </c>
      <c r="R25" s="127" t="s">
        <v>46</v>
      </c>
      <c r="S25" s="127" t="s">
        <v>46</v>
      </c>
      <c r="T25" s="127" t="s">
        <v>46</v>
      </c>
      <c r="U25" s="127" t="s">
        <v>46</v>
      </c>
      <c r="V25" s="127" t="s">
        <v>46</v>
      </c>
      <c r="W25" s="127" t="s">
        <v>46</v>
      </c>
      <c r="X25" s="127" t="s">
        <v>46</v>
      </c>
      <c r="Y25" s="127" t="s">
        <v>46</v>
      </c>
      <c r="Z25" s="127" t="s">
        <v>46</v>
      </c>
      <c r="AA25" s="127" t="s">
        <v>46</v>
      </c>
      <c r="AB25" s="127" t="s">
        <v>47</v>
      </c>
      <c r="AC25" s="127" t="s">
        <v>46</v>
      </c>
      <c r="AD25" s="127" t="s">
        <v>46</v>
      </c>
      <c r="AE25" s="127" t="s">
        <v>46</v>
      </c>
      <c r="AF25" s="130">
        <f>COUNTIF(M25:AE25,"SI")</f>
        <v>18</v>
      </c>
      <c r="AG25" s="131" t="str">
        <f>IF(AF25&lt;=5,"Moderado",IF(AF25&lt;=11,"Mayor","Catastrófico"))</f>
        <v>Catastrófico</v>
      </c>
      <c r="AH25" s="168">
        <f>IF(AG25="Leve",20%,IF(AG25="Menor",40%,IF(AG25="Moderado",60%,IF(AG25="Mayor",80%,IF(AG25="Catastrófico",100%,"")))))</f>
        <v>1</v>
      </c>
      <c r="AI25" s="127" t="e">
        <f>IF(AND(K25&lt;&gt;"",AG25&lt;&gt;""),VLOOKUP(K25&amp;AG25,'[1]No Eliminar'!$N$3:$O$27,2,FALSE),"")</f>
        <v>#N/A</v>
      </c>
      <c r="AJ25" s="33">
        <v>1</v>
      </c>
      <c r="AK25" s="34" t="s">
        <v>132</v>
      </c>
      <c r="AL25" s="35" t="str">
        <f t="shared" si="11"/>
        <v>Probabilidad</v>
      </c>
      <c r="AM25" s="36" t="s">
        <v>66</v>
      </c>
      <c r="AN25" s="55">
        <f t="shared" si="12"/>
        <v>0.25</v>
      </c>
      <c r="AO25" s="36" t="s">
        <v>50</v>
      </c>
      <c r="AP25" s="55">
        <f t="shared" si="13"/>
        <v>0.15</v>
      </c>
      <c r="AQ25" s="38">
        <f t="shared" si="14"/>
        <v>0.4</v>
      </c>
      <c r="AR25" s="36" t="s">
        <v>51</v>
      </c>
      <c r="AS25" s="36" t="s">
        <v>52</v>
      </c>
      <c r="AT25" s="36" t="s">
        <v>53</v>
      </c>
      <c r="AU25" s="38">
        <f>IFERROR(IF(AL25="Probabilidad",(L25-(+L25*AQ25)),IF(AL25="Impacto",L25,"")),"")</f>
        <v>0.6</v>
      </c>
      <c r="AV25" s="39" t="str">
        <f t="shared" si="15"/>
        <v>Media</v>
      </c>
      <c r="AW25" s="38">
        <f>IF(AL25="Impacto",(AH25-(+AH25*AQ25)),AH25)</f>
        <v>1</v>
      </c>
      <c r="AX25" s="39" t="str">
        <f t="shared" si="16"/>
        <v>Catastrófico</v>
      </c>
      <c r="AY25" s="36" t="s">
        <v>54</v>
      </c>
      <c r="AZ25" s="170" t="s">
        <v>55</v>
      </c>
      <c r="BA25" s="146" t="s">
        <v>133</v>
      </c>
      <c r="BB25" s="146" t="s">
        <v>391</v>
      </c>
      <c r="BC25" s="178" t="s">
        <v>134</v>
      </c>
      <c r="BD25" s="178" t="s">
        <v>58</v>
      </c>
      <c r="BE25" s="180">
        <v>44593</v>
      </c>
      <c r="BF25" s="180">
        <v>44926</v>
      </c>
      <c r="BG25" s="201" t="s">
        <v>135</v>
      </c>
      <c r="BH25" s="147" t="s">
        <v>60</v>
      </c>
      <c r="BI25" s="150"/>
      <c r="BJ25" s="150"/>
      <c r="BK25" s="153" t="s">
        <v>119</v>
      </c>
      <c r="BL25" s="147" t="s">
        <v>60</v>
      </c>
      <c r="BM25" s="156"/>
      <c r="BN25" s="156"/>
      <c r="BO25" s="153" t="s">
        <v>136</v>
      </c>
      <c r="BP25" s="147" t="s">
        <v>60</v>
      </c>
      <c r="BQ25" s="156"/>
      <c r="BR25" s="153" t="s">
        <v>63</v>
      </c>
      <c r="BS25" s="147" t="s">
        <v>60</v>
      </c>
      <c r="BT25" s="156" t="s">
        <v>60</v>
      </c>
      <c r="BU25" s="153" t="s">
        <v>64</v>
      </c>
      <c r="BV25" s="173" t="s">
        <v>411</v>
      </c>
    </row>
    <row r="26" spans="1:74" s="9" customFormat="1" ht="114" customHeight="1">
      <c r="A26" s="140"/>
      <c r="B26" s="56" t="s">
        <v>317</v>
      </c>
      <c r="C26" s="210"/>
      <c r="D26" s="143"/>
      <c r="E26" s="212" t="s">
        <v>137</v>
      </c>
      <c r="F26" s="213" t="s">
        <v>138</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57">
        <v>2</v>
      </c>
      <c r="AK26" s="58" t="s">
        <v>139</v>
      </c>
      <c r="AL26" s="59" t="str">
        <f t="shared" si="11"/>
        <v>Probabilidad</v>
      </c>
      <c r="AM26" s="60" t="s">
        <v>66</v>
      </c>
      <c r="AN26" s="61">
        <f t="shared" si="12"/>
        <v>0.25</v>
      </c>
      <c r="AO26" s="60" t="s">
        <v>50</v>
      </c>
      <c r="AP26" s="61">
        <f t="shared" si="13"/>
        <v>0.15</v>
      </c>
      <c r="AQ26" s="62">
        <f t="shared" si="14"/>
        <v>0.4</v>
      </c>
      <c r="AR26" s="60" t="s">
        <v>51</v>
      </c>
      <c r="AS26" s="60" t="s">
        <v>52</v>
      </c>
      <c r="AT26" s="60" t="s">
        <v>53</v>
      </c>
      <c r="AU26" s="62">
        <f>IFERROR(IF(AND(AL25="Probabilidad",AL26="Probabilidad"),(AU25-(+AU25*AQ26)),IF(AL26="Probabilidad",(L25-(+L25*AQ26)),IF(AL26="Impacto",AU25,""))),"")</f>
        <v>0.36</v>
      </c>
      <c r="AV26" s="63" t="str">
        <f t="shared" si="15"/>
        <v>Baja</v>
      </c>
      <c r="AW26" s="62">
        <f>IF(AL26="Impacto",(AW25-(+AW25*AQ26)),AW25)</f>
        <v>1</v>
      </c>
      <c r="AX26" s="63" t="str">
        <f t="shared" si="16"/>
        <v>Catastrófico</v>
      </c>
      <c r="AY26" s="64" t="s">
        <v>54</v>
      </c>
      <c r="AZ26" s="128"/>
      <c r="BA26" s="128"/>
      <c r="BB26" s="159"/>
      <c r="BC26" s="164"/>
      <c r="BD26" s="164"/>
      <c r="BE26" s="164"/>
      <c r="BF26" s="164"/>
      <c r="BG26" s="164"/>
      <c r="BH26" s="148"/>
      <c r="BI26" s="151"/>
      <c r="BJ26" s="151"/>
      <c r="BK26" s="154"/>
      <c r="BL26" s="148"/>
      <c r="BM26" s="157"/>
      <c r="BN26" s="157"/>
      <c r="BO26" s="154"/>
      <c r="BP26" s="148"/>
      <c r="BQ26" s="157"/>
      <c r="BR26" s="154"/>
      <c r="BS26" s="148"/>
      <c r="BT26" s="157"/>
      <c r="BU26" s="154"/>
      <c r="BV26" s="176"/>
    </row>
    <row r="27" spans="1:74" ht="118.5" customHeight="1">
      <c r="A27" s="140"/>
      <c r="B27" s="53" t="s">
        <v>318</v>
      </c>
      <c r="C27" s="210"/>
      <c r="D27" s="144"/>
      <c r="E27" s="144"/>
      <c r="F27" s="144"/>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33">
        <v>3</v>
      </c>
      <c r="AK27" s="34" t="s">
        <v>140</v>
      </c>
      <c r="AL27" s="35" t="str">
        <f t="shared" si="11"/>
        <v>Probabilidad</v>
      </c>
      <c r="AM27" s="36" t="s">
        <v>66</v>
      </c>
      <c r="AN27" s="37">
        <f t="shared" si="12"/>
        <v>0.25</v>
      </c>
      <c r="AO27" s="36" t="s">
        <v>50</v>
      </c>
      <c r="AP27" s="37">
        <f t="shared" si="13"/>
        <v>0.15</v>
      </c>
      <c r="AQ27" s="38">
        <f t="shared" si="14"/>
        <v>0.4</v>
      </c>
      <c r="AR27" s="36" t="s">
        <v>51</v>
      </c>
      <c r="AS27" s="36" t="s">
        <v>52</v>
      </c>
      <c r="AT27" s="36" t="s">
        <v>53</v>
      </c>
      <c r="AU27" s="38">
        <f t="shared" ref="AU27:AU29" si="19">IFERROR(IF(AND(AL26="Probabilidad",AL27="Probabilidad"),(AU26-(+AU26*AQ27)),IF(AND(AL26="Impacto",AL27="Probabilidad"),(AU25-(+AU25*AQ27)),IF(AL27="Impacto",AU26,""))),"")</f>
        <v>0.216</v>
      </c>
      <c r="AV27" s="41" t="str">
        <f t="shared" si="15"/>
        <v>Baja</v>
      </c>
      <c r="AW27" s="38">
        <f t="shared" ref="AW27:AW29" si="20">IFERROR(IF(AND(AL26="Impacto",AL27="Impacto"),(AW26-(+AW26*AQ27)),IF(AND(AL26="Impacto",AL27="Probabilidad"),(AW25-(+AW25*AQ27)),IF(AL27="Probabilidad",AW26,""))),"")</f>
        <v>1</v>
      </c>
      <c r="AX27" s="39" t="str">
        <f t="shared" si="16"/>
        <v>Catastrófico</v>
      </c>
      <c r="AY27" s="40" t="s">
        <v>54</v>
      </c>
      <c r="AZ27" s="128"/>
      <c r="BA27" s="128"/>
      <c r="BB27" s="159"/>
      <c r="BC27" s="164"/>
      <c r="BD27" s="164"/>
      <c r="BE27" s="164"/>
      <c r="BF27" s="164"/>
      <c r="BG27" s="164"/>
      <c r="BH27" s="148"/>
      <c r="BI27" s="151"/>
      <c r="BJ27" s="151"/>
      <c r="BK27" s="154"/>
      <c r="BL27" s="148"/>
      <c r="BM27" s="157"/>
      <c r="BN27" s="157"/>
      <c r="BO27" s="154"/>
      <c r="BP27" s="148"/>
      <c r="BQ27" s="157"/>
      <c r="BR27" s="154"/>
      <c r="BS27" s="148"/>
      <c r="BT27" s="157"/>
      <c r="BU27" s="154"/>
      <c r="BV27" s="176"/>
    </row>
    <row r="28" spans="1:74" ht="74.25" customHeight="1">
      <c r="A28" s="140"/>
      <c r="B28" s="53" t="s">
        <v>319</v>
      </c>
      <c r="C28" s="210"/>
      <c r="D28" s="65"/>
      <c r="E28" s="66"/>
      <c r="F28" s="65"/>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33">
        <v>4</v>
      </c>
      <c r="AK28" s="67"/>
      <c r="AL28" s="35" t="str">
        <f t="shared" si="11"/>
        <v>Impacto</v>
      </c>
      <c r="AM28" s="36" t="s">
        <v>49</v>
      </c>
      <c r="AN28" s="37">
        <f t="shared" si="12"/>
        <v>0.1</v>
      </c>
      <c r="AO28" s="36" t="s">
        <v>141</v>
      </c>
      <c r="AP28" s="37">
        <f t="shared" si="13"/>
        <v>0.25</v>
      </c>
      <c r="AQ28" s="38">
        <f t="shared" si="14"/>
        <v>0.35</v>
      </c>
      <c r="AR28" s="36" t="s">
        <v>51</v>
      </c>
      <c r="AS28" s="36" t="s">
        <v>87</v>
      </c>
      <c r="AT28" s="36" t="s">
        <v>53</v>
      </c>
      <c r="AU28" s="38">
        <f t="shared" si="19"/>
        <v>0.216</v>
      </c>
      <c r="AV28" s="41" t="str">
        <f t="shared" si="15"/>
        <v>Baja</v>
      </c>
      <c r="AW28" s="38" t="str">
        <f t="shared" si="20"/>
        <v/>
      </c>
      <c r="AX28" s="39" t="str">
        <f t="shared" si="16"/>
        <v>Catastrófico</v>
      </c>
      <c r="AY28" s="40" t="s">
        <v>54</v>
      </c>
      <c r="AZ28" s="128"/>
      <c r="BA28" s="128"/>
      <c r="BB28" s="159"/>
      <c r="BC28" s="164"/>
      <c r="BD28" s="164"/>
      <c r="BE28" s="164"/>
      <c r="BF28" s="164"/>
      <c r="BG28" s="164"/>
      <c r="BH28" s="148"/>
      <c r="BI28" s="151"/>
      <c r="BJ28" s="151"/>
      <c r="BK28" s="154"/>
      <c r="BL28" s="148"/>
      <c r="BM28" s="157"/>
      <c r="BN28" s="157"/>
      <c r="BO28" s="154"/>
      <c r="BP28" s="148"/>
      <c r="BQ28" s="157"/>
      <c r="BR28" s="154"/>
      <c r="BS28" s="148"/>
      <c r="BT28" s="157"/>
      <c r="BU28" s="154"/>
      <c r="BV28" s="176"/>
    </row>
    <row r="29" spans="1:74" ht="30.75" customHeight="1">
      <c r="A29" s="141"/>
      <c r="B29" s="53" t="s">
        <v>320</v>
      </c>
      <c r="C29" s="211"/>
      <c r="D29" s="65"/>
      <c r="E29" s="66"/>
      <c r="F29" s="65"/>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33">
        <v>5</v>
      </c>
      <c r="AK29" s="67"/>
      <c r="AL29" s="35" t="str">
        <f t="shared" si="11"/>
        <v>Impacto</v>
      </c>
      <c r="AM29" s="36" t="s">
        <v>49</v>
      </c>
      <c r="AN29" s="37">
        <f t="shared" si="12"/>
        <v>0.1</v>
      </c>
      <c r="AO29" s="36" t="s">
        <v>141</v>
      </c>
      <c r="AP29" s="37">
        <f t="shared" si="13"/>
        <v>0.25</v>
      </c>
      <c r="AQ29" s="38">
        <f t="shared" si="14"/>
        <v>0.35</v>
      </c>
      <c r="AR29" s="36" t="s">
        <v>51</v>
      </c>
      <c r="AS29" s="36" t="s">
        <v>87</v>
      </c>
      <c r="AT29" s="36" t="s">
        <v>53</v>
      </c>
      <c r="AU29" s="38">
        <f t="shared" si="19"/>
        <v>0.216</v>
      </c>
      <c r="AV29" s="41" t="str">
        <f t="shared" si="15"/>
        <v>Baja</v>
      </c>
      <c r="AW29" s="38" t="str">
        <f t="shared" si="20"/>
        <v/>
      </c>
      <c r="AX29" s="39" t="str">
        <f t="shared" si="16"/>
        <v>Catastrófico</v>
      </c>
      <c r="AY29" s="40" t="s">
        <v>54</v>
      </c>
      <c r="AZ29" s="129"/>
      <c r="BA29" s="129"/>
      <c r="BB29" s="160"/>
      <c r="BC29" s="165"/>
      <c r="BD29" s="165"/>
      <c r="BE29" s="165"/>
      <c r="BF29" s="165"/>
      <c r="BG29" s="165"/>
      <c r="BH29" s="149"/>
      <c r="BI29" s="152"/>
      <c r="BJ29" s="152"/>
      <c r="BK29" s="155"/>
      <c r="BL29" s="149"/>
      <c r="BM29" s="158"/>
      <c r="BN29" s="158"/>
      <c r="BO29" s="155"/>
      <c r="BP29" s="149"/>
      <c r="BQ29" s="158"/>
      <c r="BR29" s="155"/>
      <c r="BS29" s="149"/>
      <c r="BT29" s="158"/>
      <c r="BU29" s="155"/>
      <c r="BV29" s="177"/>
    </row>
    <row r="30" spans="1:74" ht="65.25" customHeight="1">
      <c r="A30" s="139">
        <v>5</v>
      </c>
      <c r="B30" s="142" t="s">
        <v>142</v>
      </c>
      <c r="C30" s="171" t="s">
        <v>143</v>
      </c>
      <c r="D30" s="171" t="s">
        <v>144</v>
      </c>
      <c r="E30" s="66" t="s">
        <v>97</v>
      </c>
      <c r="F30" s="65" t="s">
        <v>145</v>
      </c>
      <c r="G30" s="146" t="s">
        <v>359</v>
      </c>
      <c r="H30" s="146" t="s">
        <v>392</v>
      </c>
      <c r="I30" s="127" t="s">
        <v>131</v>
      </c>
      <c r="J30" s="146" t="s">
        <v>84</v>
      </c>
      <c r="K30" s="146" t="str">
        <f>IF(J30="Máximo 2 veces por año","Muy Baja",IF(J30="De 3 a 24 veces por año","Baja",IF(J30="De 24 a 500 veces por año","Media",IF(J30="De 500 veces al año y máximo 5000 veces por año","Alta",IF(J30="Más de 5000 veces por año","Muy Alta",";")))))</f>
        <v>Media</v>
      </c>
      <c r="L30" s="169">
        <f>IF(K30="Muy Baja",20%,IF(K30="Baja",40%,IF(K30="Media",60%,IF(K30="Alta",80%,IF(K30="Muy Alta",100%,"")))))</f>
        <v>0.6</v>
      </c>
      <c r="M30" s="127" t="s">
        <v>46</v>
      </c>
      <c r="N30" s="127" t="s">
        <v>46</v>
      </c>
      <c r="O30" s="127" t="s">
        <v>46</v>
      </c>
      <c r="P30" s="127" t="s">
        <v>46</v>
      </c>
      <c r="Q30" s="127" t="s">
        <v>46</v>
      </c>
      <c r="R30" s="127" t="s">
        <v>46</v>
      </c>
      <c r="S30" s="127" t="s">
        <v>46</v>
      </c>
      <c r="T30" s="127" t="s">
        <v>47</v>
      </c>
      <c r="U30" s="127" t="s">
        <v>46</v>
      </c>
      <c r="V30" s="127" t="s">
        <v>46</v>
      </c>
      <c r="W30" s="127" t="s">
        <v>46</v>
      </c>
      <c r="X30" s="127" t="s">
        <v>46</v>
      </c>
      <c r="Y30" s="127" t="s">
        <v>46</v>
      </c>
      <c r="Z30" s="127" t="s">
        <v>46</v>
      </c>
      <c r="AA30" s="127" t="s">
        <v>46</v>
      </c>
      <c r="AB30" s="127" t="s">
        <v>47</v>
      </c>
      <c r="AC30" s="127" t="s">
        <v>46</v>
      </c>
      <c r="AD30" s="127" t="s">
        <v>46</v>
      </c>
      <c r="AE30" s="127" t="s">
        <v>47</v>
      </c>
      <c r="AF30" s="130">
        <f>COUNTIF(M30:AE30,"SI")</f>
        <v>16</v>
      </c>
      <c r="AG30" s="131" t="str">
        <f>IF(AF30&lt;=5,"Moderado",IF(AF30&lt;=11,"Mayor","Catastrófico"))</f>
        <v>Catastrófico</v>
      </c>
      <c r="AH30" s="168">
        <f>IF(AG30="Leve",20%,IF(AG30="Menor",40%,IF(AG30="Moderado",60%,IF(AG30="Mayor",80%,IF(AG30="Catastrófico",100%,"")))))</f>
        <v>1</v>
      </c>
      <c r="AI30" s="127" t="e">
        <f>IF(AND(K30&lt;&gt;"",AG30&lt;&gt;""),VLOOKUP(K30&amp;AG30,'[1]No Eliminar'!$N$3:$O$27,2,FALSE),"")</f>
        <v>#N/A</v>
      </c>
      <c r="AJ30" s="33">
        <v>1</v>
      </c>
      <c r="AK30" s="34" t="s">
        <v>146</v>
      </c>
      <c r="AL30" s="35" t="str">
        <f t="shared" si="11"/>
        <v>Probabilidad</v>
      </c>
      <c r="AM30" s="36" t="s">
        <v>66</v>
      </c>
      <c r="AN30" s="37">
        <f t="shared" si="12"/>
        <v>0.25</v>
      </c>
      <c r="AO30" s="36" t="s">
        <v>50</v>
      </c>
      <c r="AP30" s="37">
        <f t="shared" si="13"/>
        <v>0.15</v>
      </c>
      <c r="AQ30" s="38">
        <f t="shared" si="14"/>
        <v>0.4</v>
      </c>
      <c r="AR30" s="36" t="s">
        <v>51</v>
      </c>
      <c r="AS30" s="36" t="s">
        <v>52</v>
      </c>
      <c r="AT30" s="36" t="s">
        <v>53</v>
      </c>
      <c r="AU30" s="38">
        <f>IFERROR(IF(AL30="Probabilidad",(L30-(+L30*AQ30)),IF(AL30="Impacto",L30,"")),"")</f>
        <v>0.36</v>
      </c>
      <c r="AV30" s="39" t="str">
        <f t="shared" si="15"/>
        <v>Baja</v>
      </c>
      <c r="AW30" s="38">
        <f>IF(AL30="Impacto",(AH30-(+AH30*AQ30)),AH30)</f>
        <v>1</v>
      </c>
      <c r="AX30" s="39" t="str">
        <f t="shared" si="16"/>
        <v>Catastrófico</v>
      </c>
      <c r="AY30" s="40" t="s">
        <v>54</v>
      </c>
      <c r="AZ30" s="170" t="s">
        <v>114</v>
      </c>
      <c r="BA30" s="146" t="s">
        <v>147</v>
      </c>
      <c r="BB30" s="146" t="s">
        <v>360</v>
      </c>
      <c r="BC30" s="178" t="s">
        <v>148</v>
      </c>
      <c r="BD30" s="178" t="s">
        <v>58</v>
      </c>
      <c r="BE30" s="180">
        <v>44593</v>
      </c>
      <c r="BF30" s="180">
        <v>44926</v>
      </c>
      <c r="BG30" s="178" t="s">
        <v>149</v>
      </c>
      <c r="BH30" s="178" t="s">
        <v>60</v>
      </c>
      <c r="BI30" s="178"/>
      <c r="BJ30" s="178"/>
      <c r="BK30" s="146" t="s">
        <v>61</v>
      </c>
      <c r="BL30" s="139" t="s">
        <v>60</v>
      </c>
      <c r="BM30" s="139"/>
      <c r="BN30" s="139"/>
      <c r="BO30" s="146" t="s">
        <v>136</v>
      </c>
      <c r="BP30" s="139" t="s">
        <v>60</v>
      </c>
      <c r="BQ30" s="139"/>
      <c r="BR30" s="146" t="s">
        <v>63</v>
      </c>
      <c r="BS30" s="139"/>
      <c r="BT30" s="139" t="s">
        <v>60</v>
      </c>
      <c r="BU30" s="146" t="s">
        <v>64</v>
      </c>
      <c r="BV30" s="173" t="s">
        <v>412</v>
      </c>
    </row>
    <row r="31" spans="1:74" ht="19.5" customHeight="1">
      <c r="A31" s="140"/>
      <c r="B31" s="140"/>
      <c r="C31" s="143"/>
      <c r="D31" s="143"/>
      <c r="E31" s="66" t="s">
        <v>137</v>
      </c>
      <c r="F31" s="65" t="s">
        <v>75</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33">
        <v>2</v>
      </c>
      <c r="AK31" s="34" t="s">
        <v>151</v>
      </c>
      <c r="AL31" s="35" t="str">
        <f t="shared" si="11"/>
        <v>Probabilidad</v>
      </c>
      <c r="AM31" s="36" t="s">
        <v>66</v>
      </c>
      <c r="AN31" s="37">
        <f t="shared" si="12"/>
        <v>0.25</v>
      </c>
      <c r="AO31" s="36" t="s">
        <v>50</v>
      </c>
      <c r="AP31" s="37">
        <f t="shared" si="13"/>
        <v>0.15</v>
      </c>
      <c r="AQ31" s="38">
        <f t="shared" si="14"/>
        <v>0.4</v>
      </c>
      <c r="AR31" s="36" t="s">
        <v>51</v>
      </c>
      <c r="AS31" s="36" t="s">
        <v>52</v>
      </c>
      <c r="AT31" s="36" t="s">
        <v>53</v>
      </c>
      <c r="AU31" s="38">
        <f>IFERROR(IF(AND(AL30="Probabilidad",AL31="Probabilidad"),(AU30-(+AU30*AQ31)),IF(AL31="Probabilidad",(L30-(+L30*AQ31)),IF(AL31="Impacto",AU30,""))),"")</f>
        <v>0.216</v>
      </c>
      <c r="AV31" s="39" t="str">
        <f t="shared" si="15"/>
        <v>Baja</v>
      </c>
      <c r="AW31" s="38">
        <f>IF(AL31="Impacto",(AW30-(+AW30*AQ31)),AW30)</f>
        <v>1</v>
      </c>
      <c r="AX31" s="39" t="str">
        <f t="shared" si="16"/>
        <v>Catastrófico</v>
      </c>
      <c r="AY31" s="40" t="s">
        <v>54</v>
      </c>
      <c r="AZ31" s="128"/>
      <c r="BA31" s="128"/>
      <c r="BB31" s="159"/>
      <c r="BC31" s="164"/>
      <c r="BD31" s="164"/>
      <c r="BE31" s="164"/>
      <c r="BF31" s="164"/>
      <c r="BG31" s="164"/>
      <c r="BH31" s="164"/>
      <c r="BI31" s="164"/>
      <c r="BJ31" s="164"/>
      <c r="BK31" s="159"/>
      <c r="BL31" s="166"/>
      <c r="BM31" s="166"/>
      <c r="BN31" s="166"/>
      <c r="BO31" s="159"/>
      <c r="BP31" s="166"/>
      <c r="BQ31" s="166"/>
      <c r="BR31" s="159"/>
      <c r="BS31" s="166"/>
      <c r="BT31" s="166"/>
      <c r="BU31" s="159"/>
      <c r="BV31" s="176"/>
    </row>
    <row r="32" spans="1:74" ht="7.5" customHeight="1">
      <c r="A32" s="140"/>
      <c r="B32" s="140"/>
      <c r="C32" s="143"/>
      <c r="D32" s="143"/>
      <c r="E32" s="66" t="s">
        <v>137</v>
      </c>
      <c r="F32" s="65" t="s">
        <v>152</v>
      </c>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33">
        <v>3</v>
      </c>
      <c r="AK32" s="34" t="s">
        <v>153</v>
      </c>
      <c r="AL32" s="35" t="str">
        <f t="shared" si="11"/>
        <v>Probabilidad</v>
      </c>
      <c r="AM32" s="36" t="s">
        <v>66</v>
      </c>
      <c r="AN32" s="37">
        <f t="shared" si="12"/>
        <v>0.25</v>
      </c>
      <c r="AO32" s="36" t="s">
        <v>50</v>
      </c>
      <c r="AP32" s="37">
        <f t="shared" si="13"/>
        <v>0.15</v>
      </c>
      <c r="AQ32" s="38">
        <f t="shared" si="14"/>
        <v>0.4</v>
      </c>
      <c r="AR32" s="36" t="s">
        <v>51</v>
      </c>
      <c r="AS32" s="36" t="s">
        <v>52</v>
      </c>
      <c r="AT32" s="36" t="s">
        <v>53</v>
      </c>
      <c r="AU32" s="38">
        <f t="shared" ref="AU32:AU35" si="21">IFERROR(IF(AND(AL31="Probabilidad",AL32="Probabilidad"),(AU31-(+AU31*AQ32)),IF(AND(AL31="Impacto",AL32="Probabilidad"),(AU30-(+AU30*AQ32)),IF(AL32="Impacto",AU31,""))),"")</f>
        <v>0.12959999999999999</v>
      </c>
      <c r="AV32" s="41" t="str">
        <f t="shared" si="15"/>
        <v>Muy Baja</v>
      </c>
      <c r="AW32" s="38">
        <f t="shared" ref="AW32:AW35" si="22">IFERROR(IF(AND(AL31="Impacto",AL32="Impacto"),(AW31-(+AW31*AQ32)),IF(AND(AL31="Impacto",AL32="Probabilidad"),(AW30-(+AW30*AQ32)),IF(AL32="Probabilidad",AW31,""))),"")</f>
        <v>1</v>
      </c>
      <c r="AX32" s="39" t="str">
        <f t="shared" si="16"/>
        <v>Catastrófico</v>
      </c>
      <c r="AY32" s="40" t="s">
        <v>54</v>
      </c>
      <c r="AZ32" s="128"/>
      <c r="BA32" s="128"/>
      <c r="BB32" s="159"/>
      <c r="BC32" s="164"/>
      <c r="BD32" s="164"/>
      <c r="BE32" s="164"/>
      <c r="BF32" s="164"/>
      <c r="BG32" s="164"/>
      <c r="BH32" s="164"/>
      <c r="BI32" s="164"/>
      <c r="BJ32" s="164"/>
      <c r="BK32" s="159"/>
      <c r="BL32" s="166"/>
      <c r="BM32" s="166"/>
      <c r="BN32" s="166"/>
      <c r="BO32" s="159"/>
      <c r="BP32" s="166"/>
      <c r="BQ32" s="166"/>
      <c r="BR32" s="159"/>
      <c r="BS32" s="166"/>
      <c r="BT32" s="166"/>
      <c r="BU32" s="159"/>
      <c r="BV32" s="176"/>
    </row>
    <row r="33" spans="1:74" ht="16.5" customHeight="1">
      <c r="A33" s="140"/>
      <c r="B33" s="140"/>
      <c r="C33" s="143"/>
      <c r="D33" s="143"/>
      <c r="E33" s="66" t="s">
        <v>137</v>
      </c>
      <c r="F33" s="65" t="s">
        <v>75</v>
      </c>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33">
        <v>4</v>
      </c>
      <c r="AK33" s="34" t="s">
        <v>154</v>
      </c>
      <c r="AL33" s="35" t="str">
        <f t="shared" si="11"/>
        <v>Probabilidad</v>
      </c>
      <c r="AM33" s="36" t="s">
        <v>66</v>
      </c>
      <c r="AN33" s="37">
        <f t="shared" si="12"/>
        <v>0.25</v>
      </c>
      <c r="AO33" s="36" t="s">
        <v>50</v>
      </c>
      <c r="AP33" s="37">
        <f t="shared" si="13"/>
        <v>0.15</v>
      </c>
      <c r="AQ33" s="38">
        <f t="shared" si="14"/>
        <v>0.4</v>
      </c>
      <c r="AR33" s="36" t="s">
        <v>51</v>
      </c>
      <c r="AS33" s="36" t="s">
        <v>52</v>
      </c>
      <c r="AT33" s="36" t="s">
        <v>53</v>
      </c>
      <c r="AU33" s="38">
        <f t="shared" si="21"/>
        <v>7.7759999999999996E-2</v>
      </c>
      <c r="AV33" s="41" t="str">
        <f t="shared" si="15"/>
        <v>Muy Baja</v>
      </c>
      <c r="AW33" s="38">
        <f t="shared" si="22"/>
        <v>1</v>
      </c>
      <c r="AX33" s="39" t="str">
        <f t="shared" si="16"/>
        <v>Catastrófico</v>
      </c>
      <c r="AY33" s="40" t="s">
        <v>54</v>
      </c>
      <c r="AZ33" s="128"/>
      <c r="BA33" s="128"/>
      <c r="BB33" s="159"/>
      <c r="BC33" s="164"/>
      <c r="BD33" s="164"/>
      <c r="BE33" s="164"/>
      <c r="BF33" s="164"/>
      <c r="BG33" s="164"/>
      <c r="BH33" s="164"/>
      <c r="BI33" s="164"/>
      <c r="BJ33" s="164"/>
      <c r="BK33" s="159"/>
      <c r="BL33" s="166"/>
      <c r="BM33" s="166"/>
      <c r="BN33" s="166"/>
      <c r="BO33" s="159"/>
      <c r="BP33" s="166"/>
      <c r="BQ33" s="166"/>
      <c r="BR33" s="159"/>
      <c r="BS33" s="166"/>
      <c r="BT33" s="166"/>
      <c r="BU33" s="159"/>
      <c r="BV33" s="176"/>
    </row>
    <row r="34" spans="1:74" ht="18" customHeight="1">
      <c r="A34" s="140"/>
      <c r="B34" s="140"/>
      <c r="C34" s="143"/>
      <c r="D34" s="143"/>
      <c r="E34" s="66" t="s">
        <v>155</v>
      </c>
      <c r="F34" s="65" t="s">
        <v>156</v>
      </c>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33">
        <v>5</v>
      </c>
      <c r="AK34" s="34" t="s">
        <v>157</v>
      </c>
      <c r="AL34" s="35" t="str">
        <f t="shared" si="11"/>
        <v>Probabilidad</v>
      </c>
      <c r="AM34" s="36" t="s">
        <v>66</v>
      </c>
      <c r="AN34" s="37">
        <f t="shared" si="12"/>
        <v>0.25</v>
      </c>
      <c r="AO34" s="36" t="s">
        <v>50</v>
      </c>
      <c r="AP34" s="37">
        <f t="shared" si="13"/>
        <v>0.15</v>
      </c>
      <c r="AQ34" s="38">
        <f t="shared" si="14"/>
        <v>0.4</v>
      </c>
      <c r="AR34" s="36" t="s">
        <v>51</v>
      </c>
      <c r="AS34" s="36" t="s">
        <v>52</v>
      </c>
      <c r="AT34" s="36" t="s">
        <v>53</v>
      </c>
      <c r="AU34" s="38">
        <f t="shared" si="21"/>
        <v>4.6655999999999996E-2</v>
      </c>
      <c r="AV34" s="41" t="str">
        <f t="shared" si="15"/>
        <v>Muy Baja</v>
      </c>
      <c r="AW34" s="38">
        <f t="shared" si="22"/>
        <v>1</v>
      </c>
      <c r="AX34" s="39" t="str">
        <f t="shared" si="16"/>
        <v>Catastrófico</v>
      </c>
      <c r="AY34" s="40" t="s">
        <v>54</v>
      </c>
      <c r="AZ34" s="128"/>
      <c r="BA34" s="128"/>
      <c r="BB34" s="159"/>
      <c r="BC34" s="164"/>
      <c r="BD34" s="164"/>
      <c r="BE34" s="164"/>
      <c r="BF34" s="164"/>
      <c r="BG34" s="164"/>
      <c r="BH34" s="164"/>
      <c r="BI34" s="164"/>
      <c r="BJ34" s="164"/>
      <c r="BK34" s="159"/>
      <c r="BL34" s="166"/>
      <c r="BM34" s="166"/>
      <c r="BN34" s="166"/>
      <c r="BO34" s="159"/>
      <c r="BP34" s="166"/>
      <c r="BQ34" s="166"/>
      <c r="BR34" s="159"/>
      <c r="BS34" s="166"/>
      <c r="BT34" s="166"/>
      <c r="BU34" s="159"/>
      <c r="BV34" s="176"/>
    </row>
    <row r="35" spans="1:74" ht="1.5" customHeight="1">
      <c r="A35" s="141"/>
      <c r="B35" s="141"/>
      <c r="C35" s="144"/>
      <c r="D35" s="144"/>
      <c r="E35" s="66" t="s">
        <v>155</v>
      </c>
      <c r="F35" s="65" t="s">
        <v>158</v>
      </c>
      <c r="G35" s="129"/>
      <c r="H35" s="129"/>
      <c r="I35" s="129"/>
      <c r="J35" s="129"/>
      <c r="K35" s="181"/>
      <c r="L35" s="181"/>
      <c r="M35" s="129"/>
      <c r="N35" s="129"/>
      <c r="O35" s="129"/>
      <c r="P35" s="129"/>
      <c r="Q35" s="129"/>
      <c r="R35" s="129"/>
      <c r="S35" s="129"/>
      <c r="T35" s="129"/>
      <c r="U35" s="129"/>
      <c r="V35" s="129"/>
      <c r="W35" s="129"/>
      <c r="X35" s="129"/>
      <c r="Y35" s="129"/>
      <c r="Z35" s="129"/>
      <c r="AA35" s="129"/>
      <c r="AB35" s="129"/>
      <c r="AC35" s="129"/>
      <c r="AD35" s="129"/>
      <c r="AE35" s="129"/>
      <c r="AF35" s="181"/>
      <c r="AG35" s="181"/>
      <c r="AH35" s="181"/>
      <c r="AI35" s="128"/>
      <c r="AJ35" s="33">
        <v>6</v>
      </c>
      <c r="AK35" s="34" t="s">
        <v>159</v>
      </c>
      <c r="AL35" s="35" t="str">
        <f t="shared" si="11"/>
        <v>Probabilidad</v>
      </c>
      <c r="AM35" s="36" t="s">
        <v>66</v>
      </c>
      <c r="AN35" s="37">
        <f t="shared" si="12"/>
        <v>0.25</v>
      </c>
      <c r="AO35" s="36" t="s">
        <v>50</v>
      </c>
      <c r="AP35" s="37">
        <f t="shared" si="13"/>
        <v>0.15</v>
      </c>
      <c r="AQ35" s="38">
        <f t="shared" si="14"/>
        <v>0.4</v>
      </c>
      <c r="AR35" s="36" t="s">
        <v>51</v>
      </c>
      <c r="AS35" s="36" t="s">
        <v>52</v>
      </c>
      <c r="AT35" s="36" t="s">
        <v>53</v>
      </c>
      <c r="AU35" s="38">
        <f t="shared" si="21"/>
        <v>2.7993599999999997E-2</v>
      </c>
      <c r="AV35" s="41" t="str">
        <f t="shared" si="15"/>
        <v>Muy Baja</v>
      </c>
      <c r="AW35" s="38">
        <f t="shared" si="22"/>
        <v>1</v>
      </c>
      <c r="AX35" s="39" t="str">
        <f t="shared" si="16"/>
        <v>Catastrófico</v>
      </c>
      <c r="AY35" s="40" t="s">
        <v>54</v>
      </c>
      <c r="AZ35" s="129"/>
      <c r="BA35" s="129"/>
      <c r="BB35" s="160"/>
      <c r="BC35" s="165"/>
      <c r="BD35" s="165"/>
      <c r="BE35" s="165"/>
      <c r="BF35" s="165"/>
      <c r="BG35" s="165"/>
      <c r="BH35" s="165"/>
      <c r="BI35" s="165"/>
      <c r="BJ35" s="165"/>
      <c r="BK35" s="160"/>
      <c r="BL35" s="167"/>
      <c r="BM35" s="167"/>
      <c r="BN35" s="167"/>
      <c r="BO35" s="160"/>
      <c r="BP35" s="167"/>
      <c r="BQ35" s="167"/>
      <c r="BR35" s="160"/>
      <c r="BS35" s="167"/>
      <c r="BT35" s="167"/>
      <c r="BU35" s="160"/>
      <c r="BV35" s="177"/>
    </row>
    <row r="36" spans="1:74" ht="83.25" customHeight="1">
      <c r="A36" s="139">
        <v>6</v>
      </c>
      <c r="B36" s="142" t="s">
        <v>160</v>
      </c>
      <c r="C36" s="171" t="s">
        <v>161</v>
      </c>
      <c r="D36" s="171" t="s">
        <v>162</v>
      </c>
      <c r="E36" s="66" t="s">
        <v>137</v>
      </c>
      <c r="F36" s="43" t="s">
        <v>163</v>
      </c>
      <c r="G36" s="146" t="s">
        <v>361</v>
      </c>
      <c r="H36" s="146" t="s">
        <v>393</v>
      </c>
      <c r="I36" s="127" t="s">
        <v>83</v>
      </c>
      <c r="J36" s="146" t="s">
        <v>45</v>
      </c>
      <c r="K36" s="146" t="str">
        <f>IF(J36="Máximo 2 veces por año","Muy Baja",IF(J36="De 3 a 24 veces por año","Baja",IF(J36="De 24 a 500 veces por año","Media",IF(J36="De 500 veces al año y máximo 5000 veces por año","Alta",IF(J36="Más de 5000 veces por año","Muy Alta",";")))))</f>
        <v>Muy Alta</v>
      </c>
      <c r="L36" s="169">
        <f>IF(K36="Muy Baja",20%,IF(K36="Baja",40%,IF(K36="Media",60%,IF(K36="Alta",80%,IF(K36="Muy Alta",100%,"")))))</f>
        <v>1</v>
      </c>
      <c r="M36" s="127" t="s">
        <v>46</v>
      </c>
      <c r="N36" s="127" t="s">
        <v>46</v>
      </c>
      <c r="O36" s="127" t="s">
        <v>47</v>
      </c>
      <c r="P36" s="127" t="s">
        <v>47</v>
      </c>
      <c r="Q36" s="127" t="s">
        <v>46</v>
      </c>
      <c r="R36" s="127" t="s">
        <v>46</v>
      </c>
      <c r="S36" s="127" t="s">
        <v>47</v>
      </c>
      <c r="T36" s="127" t="s">
        <v>47</v>
      </c>
      <c r="U36" s="127" t="s">
        <v>47</v>
      </c>
      <c r="V36" s="127" t="s">
        <v>46</v>
      </c>
      <c r="W36" s="127" t="s">
        <v>46</v>
      </c>
      <c r="X36" s="127" t="s">
        <v>46</v>
      </c>
      <c r="Y36" s="127" t="s">
        <v>46</v>
      </c>
      <c r="Z36" s="127" t="s">
        <v>46</v>
      </c>
      <c r="AA36" s="127" t="s">
        <v>47</v>
      </c>
      <c r="AB36" s="127" t="s">
        <v>47</v>
      </c>
      <c r="AC36" s="127" t="s">
        <v>47</v>
      </c>
      <c r="AD36" s="127" t="s">
        <v>47</v>
      </c>
      <c r="AE36" s="127" t="s">
        <v>47</v>
      </c>
      <c r="AF36" s="130">
        <f>COUNTIF(M36:AE36,"SI")</f>
        <v>9</v>
      </c>
      <c r="AG36" s="131" t="str">
        <f>IF(AF36&lt;=5,"Moderado",IF(AF36&lt;=11,"Mayor","Catastrófico"))</f>
        <v>Mayor</v>
      </c>
      <c r="AH36" s="168">
        <f>IF(AG36="Leve",20%,IF(AG36="Menor",40%,IF(AG36="Moderado",60%,IF(AG36="Mayor",80%,IF(AG36="Catastrófico",100%,"")))))</f>
        <v>0.8</v>
      </c>
      <c r="AI36" s="127" t="e">
        <f>IF(AND(K36&lt;&gt;"",AG36&lt;&gt;""),VLOOKUP(K36&amp;AG36,'[1]No Eliminar'!$N$3:$O$27,2,FALSE),"")</f>
        <v>#N/A</v>
      </c>
      <c r="AJ36" s="33">
        <v>1</v>
      </c>
      <c r="AK36" s="34" t="s">
        <v>164</v>
      </c>
      <c r="AL36" s="35" t="str">
        <f t="shared" si="11"/>
        <v>Probabilidad</v>
      </c>
      <c r="AM36" s="36" t="s">
        <v>66</v>
      </c>
      <c r="AN36" s="37">
        <f t="shared" si="12"/>
        <v>0.25</v>
      </c>
      <c r="AO36" s="36" t="s">
        <v>50</v>
      </c>
      <c r="AP36" s="37">
        <f t="shared" si="13"/>
        <v>0.15</v>
      </c>
      <c r="AQ36" s="38">
        <f t="shared" si="14"/>
        <v>0.4</v>
      </c>
      <c r="AR36" s="36" t="s">
        <v>51</v>
      </c>
      <c r="AS36" s="36" t="s">
        <v>52</v>
      </c>
      <c r="AT36" s="36" t="s">
        <v>53</v>
      </c>
      <c r="AU36" s="38">
        <f>IFERROR(IF(AL36="Probabilidad",(L36-(+L36*AQ36)),IF(AL36="Impacto",L36,"")),"")</f>
        <v>0.6</v>
      </c>
      <c r="AV36" s="39" t="str">
        <f t="shared" si="15"/>
        <v>Media</v>
      </c>
      <c r="AW36" s="38">
        <f>IF(AL36="Impacto",(AH36-(+AH36*AQ36)),AH36)</f>
        <v>0.8</v>
      </c>
      <c r="AX36" s="39" t="str">
        <f t="shared" si="16"/>
        <v>Mayor</v>
      </c>
      <c r="AY36" s="36" t="s">
        <v>54</v>
      </c>
      <c r="AZ36" s="170" t="s">
        <v>114</v>
      </c>
      <c r="BA36" s="146" t="s">
        <v>165</v>
      </c>
      <c r="BB36" s="146" t="s">
        <v>362</v>
      </c>
      <c r="BC36" s="178" t="s">
        <v>166</v>
      </c>
      <c r="BD36" s="178" t="s">
        <v>58</v>
      </c>
      <c r="BE36" s="180">
        <v>44593</v>
      </c>
      <c r="BF36" s="180">
        <v>44926</v>
      </c>
      <c r="BG36" s="178" t="s">
        <v>167</v>
      </c>
      <c r="BH36" s="178" t="s">
        <v>60</v>
      </c>
      <c r="BI36" s="178"/>
      <c r="BJ36" s="178"/>
      <c r="BK36" s="146" t="s">
        <v>321</v>
      </c>
      <c r="BL36" s="139" t="s">
        <v>60</v>
      </c>
      <c r="BM36" s="139"/>
      <c r="BN36" s="139"/>
      <c r="BO36" s="146" t="s">
        <v>322</v>
      </c>
      <c r="BP36" s="139" t="s">
        <v>60</v>
      </c>
      <c r="BQ36" s="139"/>
      <c r="BR36" s="146" t="s">
        <v>63</v>
      </c>
      <c r="BS36" s="139"/>
      <c r="BT36" s="139" t="s">
        <v>60</v>
      </c>
      <c r="BU36" s="146" t="s">
        <v>64</v>
      </c>
      <c r="BV36" s="173" t="s">
        <v>413</v>
      </c>
    </row>
    <row r="37" spans="1:74" ht="22.5" customHeight="1">
      <c r="A37" s="140"/>
      <c r="B37" s="140"/>
      <c r="C37" s="143"/>
      <c r="D37" s="143"/>
      <c r="E37" s="66" t="s">
        <v>97</v>
      </c>
      <c r="F37" s="43" t="s">
        <v>169</v>
      </c>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33">
        <v>2</v>
      </c>
      <c r="AK37" s="34" t="s">
        <v>170</v>
      </c>
      <c r="AL37" s="35" t="str">
        <f t="shared" si="11"/>
        <v>Probabilidad</v>
      </c>
      <c r="AM37" s="36" t="s">
        <v>66</v>
      </c>
      <c r="AN37" s="37">
        <f t="shared" si="12"/>
        <v>0.25</v>
      </c>
      <c r="AO37" s="36" t="s">
        <v>50</v>
      </c>
      <c r="AP37" s="37">
        <f t="shared" si="13"/>
        <v>0.15</v>
      </c>
      <c r="AQ37" s="38">
        <f t="shared" si="14"/>
        <v>0.4</v>
      </c>
      <c r="AR37" s="36" t="s">
        <v>51</v>
      </c>
      <c r="AS37" s="36" t="s">
        <v>52</v>
      </c>
      <c r="AT37" s="36" t="s">
        <v>53</v>
      </c>
      <c r="AU37" s="38">
        <f>IFERROR(IF(AND(AL36="Probabilidad",AL37="Probabilidad"),(AU36-(+AU36*AQ37)),IF(AL37="Probabilidad",(L36-(+L36*AQ37)),IF(AL37="Impacto",AU36,""))),"")</f>
        <v>0.36</v>
      </c>
      <c r="AV37" s="39" t="str">
        <f t="shared" si="15"/>
        <v>Baja</v>
      </c>
      <c r="AW37" s="38">
        <f>IF(AL37="Impacto",(AW36-(+AW36*AQ37)),AW36)</f>
        <v>0.8</v>
      </c>
      <c r="AX37" s="39" t="str">
        <f t="shared" si="16"/>
        <v>Mayor</v>
      </c>
      <c r="AY37" s="36" t="s">
        <v>54</v>
      </c>
      <c r="AZ37" s="128"/>
      <c r="BA37" s="128"/>
      <c r="BB37" s="159"/>
      <c r="BC37" s="164"/>
      <c r="BD37" s="164"/>
      <c r="BE37" s="164"/>
      <c r="BF37" s="164"/>
      <c r="BG37" s="164"/>
      <c r="BH37" s="164"/>
      <c r="BI37" s="164"/>
      <c r="BJ37" s="164"/>
      <c r="BK37" s="159"/>
      <c r="BL37" s="166"/>
      <c r="BM37" s="166"/>
      <c r="BN37" s="166"/>
      <c r="BO37" s="159"/>
      <c r="BP37" s="166"/>
      <c r="BQ37" s="166"/>
      <c r="BR37" s="159"/>
      <c r="BS37" s="166"/>
      <c r="BT37" s="166"/>
      <c r="BU37" s="159"/>
      <c r="BV37" s="176"/>
    </row>
    <row r="38" spans="1:74" ht="25.5" customHeight="1">
      <c r="A38" s="141"/>
      <c r="B38" s="141"/>
      <c r="C38" s="144"/>
      <c r="D38" s="144"/>
      <c r="E38" s="66" t="s">
        <v>101</v>
      </c>
      <c r="F38" s="43" t="s">
        <v>171</v>
      </c>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33">
        <v>3</v>
      </c>
      <c r="AK38" s="34" t="s">
        <v>172</v>
      </c>
      <c r="AL38" s="35" t="str">
        <f t="shared" si="11"/>
        <v>Probabilidad</v>
      </c>
      <c r="AM38" s="36" t="s">
        <v>66</v>
      </c>
      <c r="AN38" s="37">
        <f t="shared" si="12"/>
        <v>0.25</v>
      </c>
      <c r="AO38" s="36" t="s">
        <v>50</v>
      </c>
      <c r="AP38" s="37">
        <f t="shared" si="13"/>
        <v>0.15</v>
      </c>
      <c r="AQ38" s="38">
        <f t="shared" si="14"/>
        <v>0.4</v>
      </c>
      <c r="AR38" s="36" t="s">
        <v>51</v>
      </c>
      <c r="AS38" s="36" t="s">
        <v>52</v>
      </c>
      <c r="AT38" s="36" t="s">
        <v>53</v>
      </c>
      <c r="AU38" s="38">
        <f>IFERROR(IF(AND(AL37="Probabilidad",AL38="Probabilidad"),(AU37-(+AU37*AQ38)),IF(AND(AL37="Impacto",AL38="Probabilidad"),(AU36-(+AU36*AQ38)),IF(AL38="Impacto",AU37,""))),"")</f>
        <v>0.216</v>
      </c>
      <c r="AV38" s="41" t="str">
        <f t="shared" si="15"/>
        <v>Baja</v>
      </c>
      <c r="AW38" s="38">
        <f>IFERROR(IF(AND(AL37="Impacto",AL38="Impacto"),(AW37-(+AW37*AQ38)),IF(AND(AL37="Impacto",AL38="Probabilidad"),(AW36-(+AW36*AQ38)),IF(AL38="Probabilidad",AW37,""))),"")</f>
        <v>0.8</v>
      </c>
      <c r="AX38" s="39" t="str">
        <f t="shared" si="16"/>
        <v>Mayor</v>
      </c>
      <c r="AY38" s="36" t="s">
        <v>54</v>
      </c>
      <c r="AZ38" s="129"/>
      <c r="BA38" s="129"/>
      <c r="BB38" s="160"/>
      <c r="BC38" s="165"/>
      <c r="BD38" s="165"/>
      <c r="BE38" s="165"/>
      <c r="BF38" s="165"/>
      <c r="BG38" s="165"/>
      <c r="BH38" s="165"/>
      <c r="BI38" s="165"/>
      <c r="BJ38" s="165"/>
      <c r="BK38" s="159"/>
      <c r="BL38" s="167"/>
      <c r="BM38" s="167"/>
      <c r="BN38" s="167"/>
      <c r="BO38" s="159"/>
      <c r="BP38" s="167"/>
      <c r="BQ38" s="167"/>
      <c r="BR38" s="159"/>
      <c r="BS38" s="167"/>
      <c r="BT38" s="167"/>
      <c r="BU38" s="159"/>
      <c r="BV38" s="177"/>
    </row>
    <row r="39" spans="1:74" ht="65.25" customHeight="1">
      <c r="A39" s="139">
        <v>7</v>
      </c>
      <c r="B39" s="142" t="s">
        <v>160</v>
      </c>
      <c r="C39" s="171" t="s">
        <v>161</v>
      </c>
      <c r="D39" s="171" t="s">
        <v>173</v>
      </c>
      <c r="E39" s="66" t="s">
        <v>137</v>
      </c>
      <c r="F39" s="43" t="s">
        <v>174</v>
      </c>
      <c r="G39" s="146" t="s">
        <v>363</v>
      </c>
      <c r="H39" s="146" t="s">
        <v>393</v>
      </c>
      <c r="I39" s="127" t="s">
        <v>83</v>
      </c>
      <c r="J39" s="146" t="s">
        <v>84</v>
      </c>
      <c r="K39" s="146" t="str">
        <f>IF(J39="Máximo 2 veces por año","Muy Baja",IF(J39="De 3 a 24 veces por año","Baja",IF(J39="De 24 a 500 veces por año","Media",IF(J39="De 500 veces al año y máximo 5000 veces por año","Alta",IF(J39="Más de 5000 veces por año","Muy Alta",";")))))</f>
        <v>Media</v>
      </c>
      <c r="L39" s="169">
        <f>IF(K39="Muy Baja",20%,IF(K39="Baja",40%,IF(K39="Media",60%,IF(K39="Alta",80%,IF(K39="Muy Alta",100%,"")))))</f>
        <v>0.6</v>
      </c>
      <c r="M39" s="127" t="s">
        <v>46</v>
      </c>
      <c r="N39" s="127" t="s">
        <v>46</v>
      </c>
      <c r="O39" s="127" t="s">
        <v>47</v>
      </c>
      <c r="P39" s="127" t="s">
        <v>47</v>
      </c>
      <c r="Q39" s="127" t="s">
        <v>47</v>
      </c>
      <c r="R39" s="127" t="s">
        <v>46</v>
      </c>
      <c r="S39" s="127" t="s">
        <v>46</v>
      </c>
      <c r="T39" s="127" t="s">
        <v>47</v>
      </c>
      <c r="U39" s="127" t="s">
        <v>46</v>
      </c>
      <c r="V39" s="127" t="s">
        <v>46</v>
      </c>
      <c r="W39" s="127" t="s">
        <v>46</v>
      </c>
      <c r="X39" s="127" t="s">
        <v>46</v>
      </c>
      <c r="Y39" s="127" t="s">
        <v>46</v>
      </c>
      <c r="Z39" s="127" t="s">
        <v>47</v>
      </c>
      <c r="AA39" s="127" t="s">
        <v>47</v>
      </c>
      <c r="AB39" s="127" t="s">
        <v>47</v>
      </c>
      <c r="AC39" s="127" t="s">
        <v>47</v>
      </c>
      <c r="AD39" s="127" t="s">
        <v>47</v>
      </c>
      <c r="AE39" s="127" t="s">
        <v>47</v>
      </c>
      <c r="AF39" s="130">
        <f>COUNTIF(M39:AE39,"SI")</f>
        <v>9</v>
      </c>
      <c r="AG39" s="131" t="str">
        <f>IF(AF39&lt;=5,"Moderado",IF(AF39&lt;=11,"Mayor","Catastrófico"))</f>
        <v>Mayor</v>
      </c>
      <c r="AH39" s="168">
        <f>IF(AG39="Leve",20%,IF(AG39="Menor",40%,IF(AG39="Moderado",60%,IF(AG39="Mayor",80%,IF(AG39="Catastrófico",100%,"")))))</f>
        <v>0.8</v>
      </c>
      <c r="AI39" s="127" t="e">
        <f>IF(AND(K39&lt;&gt;"",AG39&lt;&gt;""),VLOOKUP(K39&amp;AG39,'[1]No Eliminar'!$N$3:$O$27,2,FALSE),"")</f>
        <v>#N/A</v>
      </c>
      <c r="AJ39" s="34">
        <v>1</v>
      </c>
      <c r="AK39" s="34" t="s">
        <v>175</v>
      </c>
      <c r="AL39" s="35" t="str">
        <f t="shared" si="11"/>
        <v>Probabilidad</v>
      </c>
      <c r="AM39" s="36" t="s">
        <v>66</v>
      </c>
      <c r="AN39" s="37">
        <f t="shared" si="12"/>
        <v>0.25</v>
      </c>
      <c r="AO39" s="36" t="s">
        <v>50</v>
      </c>
      <c r="AP39" s="37">
        <f t="shared" si="13"/>
        <v>0.15</v>
      </c>
      <c r="AQ39" s="38">
        <f t="shared" si="14"/>
        <v>0.4</v>
      </c>
      <c r="AR39" s="36" t="s">
        <v>51</v>
      </c>
      <c r="AS39" s="36" t="s">
        <v>52</v>
      </c>
      <c r="AT39" s="36" t="s">
        <v>53</v>
      </c>
      <c r="AU39" s="38">
        <f>IFERROR(IF(AL39="Probabilidad",(L39-(+L39*AQ39)),IF(AL39="Impacto",L39,"")),"")</f>
        <v>0.36</v>
      </c>
      <c r="AV39" s="39" t="str">
        <f t="shared" si="15"/>
        <v>Baja</v>
      </c>
      <c r="AW39" s="38">
        <f>IF(AL39="Impacto",(AH39-(+AH39*AQ39)),AH39)</f>
        <v>0.8</v>
      </c>
      <c r="AX39" s="39" t="str">
        <f t="shared" si="16"/>
        <v>Mayor</v>
      </c>
      <c r="AY39" s="36" t="s">
        <v>54</v>
      </c>
      <c r="AZ39" s="170" t="s">
        <v>114</v>
      </c>
      <c r="BA39" s="146" t="s">
        <v>176</v>
      </c>
      <c r="BB39" s="146" t="s">
        <v>364</v>
      </c>
      <c r="BC39" s="178" t="s">
        <v>166</v>
      </c>
      <c r="BD39" s="178" t="s">
        <v>58</v>
      </c>
      <c r="BE39" s="180">
        <v>44593</v>
      </c>
      <c r="BF39" s="180">
        <v>44926</v>
      </c>
      <c r="BG39" s="178" t="s">
        <v>177</v>
      </c>
      <c r="BH39" s="178" t="s">
        <v>60</v>
      </c>
      <c r="BI39" s="178"/>
      <c r="BJ39" s="187"/>
      <c r="BK39" s="184" t="s">
        <v>321</v>
      </c>
      <c r="BL39" s="190" t="s">
        <v>60</v>
      </c>
      <c r="BM39" s="139"/>
      <c r="BN39" s="139"/>
      <c r="BO39" s="184" t="s">
        <v>323</v>
      </c>
      <c r="BP39" s="139" t="s">
        <v>60</v>
      </c>
      <c r="BQ39" s="139"/>
      <c r="BR39" s="184" t="s">
        <v>63</v>
      </c>
      <c r="BS39" s="139"/>
      <c r="BT39" s="139" t="s">
        <v>60</v>
      </c>
      <c r="BU39" s="184" t="s">
        <v>64</v>
      </c>
      <c r="BV39" s="173" t="s">
        <v>414</v>
      </c>
    </row>
    <row r="40" spans="1:74" ht="65.25" customHeight="1">
      <c r="A40" s="140"/>
      <c r="B40" s="140"/>
      <c r="C40" s="143"/>
      <c r="D40" s="143"/>
      <c r="E40" s="66" t="s">
        <v>97</v>
      </c>
      <c r="F40" s="43" t="s">
        <v>178</v>
      </c>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34">
        <v>2</v>
      </c>
      <c r="AK40" s="34" t="s">
        <v>179</v>
      </c>
      <c r="AL40" s="35" t="str">
        <f t="shared" si="11"/>
        <v>Probabilidad</v>
      </c>
      <c r="AM40" s="36" t="s">
        <v>66</v>
      </c>
      <c r="AN40" s="37">
        <f t="shared" si="12"/>
        <v>0.25</v>
      </c>
      <c r="AO40" s="36" t="s">
        <v>50</v>
      </c>
      <c r="AP40" s="37">
        <f t="shared" si="13"/>
        <v>0.15</v>
      </c>
      <c r="AQ40" s="38">
        <f t="shared" si="14"/>
        <v>0.4</v>
      </c>
      <c r="AR40" s="36" t="s">
        <v>51</v>
      </c>
      <c r="AS40" s="36" t="s">
        <v>52</v>
      </c>
      <c r="AT40" s="36" t="s">
        <v>53</v>
      </c>
      <c r="AU40" s="38">
        <f>IFERROR(IF(AND(AL39="Probabilidad",AL40="Probabilidad"),(AU39-(+AU39*AQ40)),IF(AL40="Probabilidad",(L39-(+L39*AQ40)),IF(AL40="Impacto",AU39,""))),"")</f>
        <v>0.216</v>
      </c>
      <c r="AV40" s="39" t="str">
        <f t="shared" si="15"/>
        <v>Baja</v>
      </c>
      <c r="AW40" s="38">
        <f>IF(AL40="Impacto",(AW39-(+AW39*AQ40)),AW39)</f>
        <v>0.8</v>
      </c>
      <c r="AX40" s="39" t="str">
        <f t="shared" si="16"/>
        <v>Mayor</v>
      </c>
      <c r="AY40" s="36" t="s">
        <v>54</v>
      </c>
      <c r="AZ40" s="128"/>
      <c r="BA40" s="128"/>
      <c r="BB40" s="159"/>
      <c r="BC40" s="164"/>
      <c r="BD40" s="164"/>
      <c r="BE40" s="164"/>
      <c r="BF40" s="164"/>
      <c r="BG40" s="164"/>
      <c r="BH40" s="164"/>
      <c r="BI40" s="164"/>
      <c r="BJ40" s="188"/>
      <c r="BK40" s="185"/>
      <c r="BL40" s="191"/>
      <c r="BM40" s="166"/>
      <c r="BN40" s="166"/>
      <c r="BO40" s="185"/>
      <c r="BP40" s="166"/>
      <c r="BQ40" s="166"/>
      <c r="BR40" s="185"/>
      <c r="BS40" s="166"/>
      <c r="BT40" s="166"/>
      <c r="BU40" s="185"/>
      <c r="BV40" s="176"/>
    </row>
    <row r="41" spans="1:74" ht="6" customHeight="1">
      <c r="A41" s="140"/>
      <c r="B41" s="140"/>
      <c r="C41" s="143"/>
      <c r="D41" s="143"/>
      <c r="E41" s="66" t="s">
        <v>67</v>
      </c>
      <c r="F41" s="43" t="s">
        <v>180</v>
      </c>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34">
        <v>3</v>
      </c>
      <c r="AK41" s="34" t="s">
        <v>181</v>
      </c>
      <c r="AL41" s="35" t="str">
        <f t="shared" si="11"/>
        <v>Probabilidad</v>
      </c>
      <c r="AM41" s="36" t="s">
        <v>66</v>
      </c>
      <c r="AN41" s="37">
        <f t="shared" si="12"/>
        <v>0.25</v>
      </c>
      <c r="AO41" s="36" t="s">
        <v>50</v>
      </c>
      <c r="AP41" s="37">
        <f t="shared" si="13"/>
        <v>0.15</v>
      </c>
      <c r="AQ41" s="38">
        <f t="shared" si="14"/>
        <v>0.4</v>
      </c>
      <c r="AR41" s="36" t="s">
        <v>51</v>
      </c>
      <c r="AS41" s="36" t="s">
        <v>52</v>
      </c>
      <c r="AT41" s="36" t="s">
        <v>53</v>
      </c>
      <c r="AU41" s="38">
        <f t="shared" ref="AU41:AU42" si="23">IFERROR(IF(AND(AL40="Probabilidad",AL41="Probabilidad"),(AU40-(+AU40*AQ41)),IF(AND(AL40="Impacto",AL41="Probabilidad"),(AU39-(+AU39*AQ41)),IF(AL41="Impacto",AU40,""))),"")</f>
        <v>0.12959999999999999</v>
      </c>
      <c r="AV41" s="41" t="str">
        <f t="shared" si="15"/>
        <v>Muy Baja</v>
      </c>
      <c r="AW41" s="38">
        <f t="shared" ref="AW41:AW42" si="24">IFERROR(IF(AND(AL40="Impacto",AL41="Impacto"),(AW40-(+AW40*AQ41)),IF(AND(AL40="Impacto",AL41="Probabilidad"),(AW39-(+AW39*AQ41)),IF(AL41="Probabilidad",AW40,""))),"")</f>
        <v>0.8</v>
      </c>
      <c r="AX41" s="39" t="str">
        <f t="shared" si="16"/>
        <v>Mayor</v>
      </c>
      <c r="AY41" s="36" t="s">
        <v>54</v>
      </c>
      <c r="AZ41" s="128"/>
      <c r="BA41" s="128"/>
      <c r="BB41" s="159"/>
      <c r="BC41" s="164"/>
      <c r="BD41" s="164"/>
      <c r="BE41" s="164"/>
      <c r="BF41" s="164"/>
      <c r="BG41" s="164"/>
      <c r="BH41" s="164"/>
      <c r="BI41" s="164"/>
      <c r="BJ41" s="188"/>
      <c r="BK41" s="185"/>
      <c r="BL41" s="191"/>
      <c r="BM41" s="166"/>
      <c r="BN41" s="166"/>
      <c r="BO41" s="185"/>
      <c r="BP41" s="166"/>
      <c r="BQ41" s="166"/>
      <c r="BR41" s="185"/>
      <c r="BS41" s="166"/>
      <c r="BT41" s="166"/>
      <c r="BU41" s="185"/>
      <c r="BV41" s="176"/>
    </row>
    <row r="42" spans="1:74" ht="19.5" customHeight="1">
      <c r="A42" s="141"/>
      <c r="B42" s="141"/>
      <c r="C42" s="144"/>
      <c r="D42" s="144"/>
      <c r="E42" s="66" t="s">
        <v>97</v>
      </c>
      <c r="F42" s="43" t="s">
        <v>182</v>
      </c>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34">
        <v>4</v>
      </c>
      <c r="AK42" s="34" t="s">
        <v>183</v>
      </c>
      <c r="AL42" s="35" t="str">
        <f t="shared" si="11"/>
        <v>Probabilidad</v>
      </c>
      <c r="AM42" s="36" t="s">
        <v>78</v>
      </c>
      <c r="AN42" s="37">
        <f t="shared" si="12"/>
        <v>0.15</v>
      </c>
      <c r="AO42" s="36" t="s">
        <v>50</v>
      </c>
      <c r="AP42" s="37">
        <f t="shared" si="13"/>
        <v>0.15</v>
      </c>
      <c r="AQ42" s="38">
        <f t="shared" si="14"/>
        <v>0.3</v>
      </c>
      <c r="AR42" s="36" t="s">
        <v>51</v>
      </c>
      <c r="AS42" s="36" t="s">
        <v>52</v>
      </c>
      <c r="AT42" s="36" t="s">
        <v>53</v>
      </c>
      <c r="AU42" s="38">
        <f t="shared" si="23"/>
        <v>9.0719999999999995E-2</v>
      </c>
      <c r="AV42" s="41" t="str">
        <f t="shared" si="15"/>
        <v>Muy Baja</v>
      </c>
      <c r="AW42" s="38">
        <f t="shared" si="24"/>
        <v>0.8</v>
      </c>
      <c r="AX42" s="39" t="str">
        <f t="shared" si="16"/>
        <v>Mayor</v>
      </c>
      <c r="AY42" s="36" t="s">
        <v>54</v>
      </c>
      <c r="AZ42" s="129"/>
      <c r="BA42" s="129"/>
      <c r="BB42" s="160"/>
      <c r="BC42" s="165"/>
      <c r="BD42" s="165"/>
      <c r="BE42" s="165"/>
      <c r="BF42" s="165"/>
      <c r="BG42" s="165"/>
      <c r="BH42" s="165"/>
      <c r="BI42" s="165"/>
      <c r="BJ42" s="189"/>
      <c r="BK42" s="186"/>
      <c r="BL42" s="192"/>
      <c r="BM42" s="167"/>
      <c r="BN42" s="167"/>
      <c r="BO42" s="186"/>
      <c r="BP42" s="167"/>
      <c r="BQ42" s="167"/>
      <c r="BR42" s="186"/>
      <c r="BS42" s="167"/>
      <c r="BT42" s="167"/>
      <c r="BU42" s="186"/>
      <c r="BV42" s="177"/>
    </row>
    <row r="43" spans="1:74" ht="65.25" customHeight="1">
      <c r="A43" s="139">
        <v>8</v>
      </c>
      <c r="B43" s="142" t="s">
        <v>160</v>
      </c>
      <c r="C43" s="171" t="s">
        <v>161</v>
      </c>
      <c r="D43" s="171" t="s">
        <v>184</v>
      </c>
      <c r="E43" s="66" t="s">
        <v>137</v>
      </c>
      <c r="F43" s="43" t="s">
        <v>185</v>
      </c>
      <c r="G43" s="146" t="s">
        <v>365</v>
      </c>
      <c r="H43" s="146" t="s">
        <v>393</v>
      </c>
      <c r="I43" s="127" t="s">
        <v>83</v>
      </c>
      <c r="J43" s="146" t="s">
        <v>84</v>
      </c>
      <c r="K43" s="146" t="str">
        <f>IF(J43="Máximo 2 veces por año","Muy Baja",IF(J43="De 3 a 24 veces por año","Baja",IF(J43="De 24 a 500 veces por año","Media",IF(J43="De 500 veces al año y máximo 5000 veces por año","Alta",IF(J43="Más de 5000 veces por año","Muy Alta",";")))))</f>
        <v>Media</v>
      </c>
      <c r="L43" s="169">
        <f>IF(K43="Muy Baja",20%,IF(K43="Baja",40%,IF(K43="Media",60%,IF(K43="Alta",80%,IF(K43="Muy Alta",100%,"")))))</f>
        <v>0.6</v>
      </c>
      <c r="M43" s="127" t="s">
        <v>46</v>
      </c>
      <c r="N43" s="127" t="s">
        <v>46</v>
      </c>
      <c r="O43" s="127" t="s">
        <v>47</v>
      </c>
      <c r="P43" s="127" t="s">
        <v>47</v>
      </c>
      <c r="Q43" s="127" t="s">
        <v>47</v>
      </c>
      <c r="R43" s="127" t="s">
        <v>46</v>
      </c>
      <c r="S43" s="127" t="s">
        <v>47</v>
      </c>
      <c r="T43" s="127" t="s">
        <v>47</v>
      </c>
      <c r="U43" s="127" t="s">
        <v>47</v>
      </c>
      <c r="V43" s="127" t="s">
        <v>46</v>
      </c>
      <c r="W43" s="127" t="s">
        <v>47</v>
      </c>
      <c r="X43" s="127" t="s">
        <v>46</v>
      </c>
      <c r="Y43" s="127" t="s">
        <v>47</v>
      </c>
      <c r="Z43" s="127" t="s">
        <v>47</v>
      </c>
      <c r="AA43" s="127" t="s">
        <v>47</v>
      </c>
      <c r="AB43" s="127" t="s">
        <v>47</v>
      </c>
      <c r="AC43" s="127" t="s">
        <v>47</v>
      </c>
      <c r="AD43" s="127" t="s">
        <v>47</v>
      </c>
      <c r="AE43" s="127" t="s">
        <v>47</v>
      </c>
      <c r="AF43" s="130">
        <f>COUNTIF(M43:AE43,"SI")</f>
        <v>5</v>
      </c>
      <c r="AG43" s="131" t="str">
        <f>IF(AF43&lt;=5,"Moderado",IF(AF43&lt;=11,"Mayor","Catastrófico"))</f>
        <v>Moderado</v>
      </c>
      <c r="AH43" s="168">
        <f>IF(AG43="Leve",20%,IF(AG43="Menor",40%,IF(AG43="Moderado",60%,IF(AG43="Mayor",80%,IF(AG43="Catastrófico",100%,"")))))</f>
        <v>0.6</v>
      </c>
      <c r="AI43" s="127" t="e">
        <f>IF(AND(K43&lt;&gt;"",AG43&lt;&gt;""),VLOOKUP(K43&amp;AG43,'[1]No Eliminar'!$N$3:$O$27,2,FALSE),"")</f>
        <v>#N/A</v>
      </c>
      <c r="AJ43" s="34">
        <v>1</v>
      </c>
      <c r="AK43" s="34" t="s">
        <v>186</v>
      </c>
      <c r="AL43" s="35" t="str">
        <f t="shared" si="11"/>
        <v>Probabilidad</v>
      </c>
      <c r="AM43" s="36" t="s">
        <v>66</v>
      </c>
      <c r="AN43" s="37">
        <f t="shared" si="12"/>
        <v>0.25</v>
      </c>
      <c r="AO43" s="36" t="s">
        <v>50</v>
      </c>
      <c r="AP43" s="37">
        <f t="shared" si="13"/>
        <v>0.15</v>
      </c>
      <c r="AQ43" s="38">
        <f t="shared" si="14"/>
        <v>0.4</v>
      </c>
      <c r="AR43" s="36" t="s">
        <v>51</v>
      </c>
      <c r="AS43" s="36" t="s">
        <v>52</v>
      </c>
      <c r="AT43" s="36" t="s">
        <v>53</v>
      </c>
      <c r="AU43" s="38">
        <f>IFERROR(IF(AL43="Probabilidad",(L43-(+L43*AQ43)),IF(AL43="Impacto",L43,"")),"")</f>
        <v>0.36</v>
      </c>
      <c r="AV43" s="39" t="str">
        <f t="shared" si="15"/>
        <v>Baja</v>
      </c>
      <c r="AW43" s="38">
        <f>IF(AL43="Impacto",(AH43-(+AH43*AQ43)),AH43)</f>
        <v>0.6</v>
      </c>
      <c r="AX43" s="39" t="str">
        <f t="shared" si="16"/>
        <v>Moderado</v>
      </c>
      <c r="AY43" s="40" t="s">
        <v>54</v>
      </c>
      <c r="AZ43" s="170" t="s">
        <v>114</v>
      </c>
      <c r="BA43" s="146" t="s">
        <v>187</v>
      </c>
      <c r="BB43" s="146" t="s">
        <v>366</v>
      </c>
      <c r="BC43" s="178" t="s">
        <v>166</v>
      </c>
      <c r="BD43" s="178" t="s">
        <v>58</v>
      </c>
      <c r="BE43" s="180">
        <v>44593</v>
      </c>
      <c r="BF43" s="180">
        <v>44926</v>
      </c>
      <c r="BG43" s="178" t="s">
        <v>177</v>
      </c>
      <c r="BH43" s="178" t="s">
        <v>60</v>
      </c>
      <c r="BI43" s="178"/>
      <c r="BJ43" s="178"/>
      <c r="BK43" s="183" t="s">
        <v>321</v>
      </c>
      <c r="BL43" s="139" t="s">
        <v>60</v>
      </c>
      <c r="BM43" s="139"/>
      <c r="BN43" s="139"/>
      <c r="BO43" s="183" t="s">
        <v>323</v>
      </c>
      <c r="BP43" s="139" t="s">
        <v>60</v>
      </c>
      <c r="BQ43" s="139"/>
      <c r="BR43" s="183" t="s">
        <v>63</v>
      </c>
      <c r="BS43" s="139"/>
      <c r="BT43" s="139" t="s">
        <v>60</v>
      </c>
      <c r="BU43" s="183" t="s">
        <v>64</v>
      </c>
      <c r="BV43" s="173" t="s">
        <v>415</v>
      </c>
    </row>
    <row r="44" spans="1:74" ht="65.25" customHeight="1">
      <c r="A44" s="140"/>
      <c r="B44" s="140"/>
      <c r="C44" s="143"/>
      <c r="D44" s="143"/>
      <c r="E44" s="66" t="s">
        <v>137</v>
      </c>
      <c r="F44" s="65" t="s">
        <v>188</v>
      </c>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34">
        <v>2</v>
      </c>
      <c r="AK44" s="34" t="s">
        <v>189</v>
      </c>
      <c r="AL44" s="35" t="str">
        <f t="shared" si="11"/>
        <v>Probabilidad</v>
      </c>
      <c r="AM44" s="36" t="s">
        <v>66</v>
      </c>
      <c r="AN44" s="37">
        <f t="shared" si="12"/>
        <v>0.25</v>
      </c>
      <c r="AO44" s="36" t="s">
        <v>50</v>
      </c>
      <c r="AP44" s="37">
        <f t="shared" si="13"/>
        <v>0.15</v>
      </c>
      <c r="AQ44" s="38">
        <f t="shared" si="14"/>
        <v>0.4</v>
      </c>
      <c r="AR44" s="36" t="s">
        <v>51</v>
      </c>
      <c r="AS44" s="36" t="s">
        <v>52</v>
      </c>
      <c r="AT44" s="36" t="s">
        <v>53</v>
      </c>
      <c r="AU44" s="38">
        <f>IFERROR(IF(AND(AL43="Probabilidad",AL44="Probabilidad"),(AU43-(+AU43*AQ44)),IF(AL44="Probabilidad",(L43-(+L43*AQ44)),IF(AL44="Impacto",AU43,""))),"")</f>
        <v>0.216</v>
      </c>
      <c r="AV44" s="39" t="str">
        <f t="shared" si="15"/>
        <v>Baja</v>
      </c>
      <c r="AW44" s="38">
        <f>IF(AL44="Impacto",(AW43-(+AW43*AQ44)),AW43)</f>
        <v>0.6</v>
      </c>
      <c r="AX44" s="39" t="str">
        <f t="shared" si="16"/>
        <v>Moderado</v>
      </c>
      <c r="AY44" s="40" t="s">
        <v>54</v>
      </c>
      <c r="AZ44" s="128"/>
      <c r="BA44" s="128"/>
      <c r="BB44" s="159"/>
      <c r="BC44" s="164"/>
      <c r="BD44" s="164"/>
      <c r="BE44" s="164"/>
      <c r="BF44" s="164"/>
      <c r="BG44" s="164"/>
      <c r="BH44" s="164"/>
      <c r="BI44" s="164"/>
      <c r="BJ44" s="164"/>
      <c r="BK44" s="159"/>
      <c r="BL44" s="166"/>
      <c r="BM44" s="166"/>
      <c r="BN44" s="166"/>
      <c r="BO44" s="159"/>
      <c r="BP44" s="166"/>
      <c r="BQ44" s="166"/>
      <c r="BR44" s="159"/>
      <c r="BS44" s="166"/>
      <c r="BT44" s="166"/>
      <c r="BU44" s="159"/>
      <c r="BV44" s="176"/>
    </row>
    <row r="45" spans="1:74" ht="16.5" customHeight="1">
      <c r="A45" s="140"/>
      <c r="B45" s="140"/>
      <c r="C45" s="143"/>
      <c r="D45" s="143"/>
      <c r="E45" s="66" t="s">
        <v>137</v>
      </c>
      <c r="F45" s="43" t="s">
        <v>185</v>
      </c>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34">
        <v>3</v>
      </c>
      <c r="AK45" s="34" t="s">
        <v>190</v>
      </c>
      <c r="AL45" s="35" t="str">
        <f t="shared" si="11"/>
        <v>Probabilidad</v>
      </c>
      <c r="AM45" s="36" t="s">
        <v>66</v>
      </c>
      <c r="AN45" s="37">
        <f t="shared" si="12"/>
        <v>0.25</v>
      </c>
      <c r="AO45" s="36" t="s">
        <v>50</v>
      </c>
      <c r="AP45" s="37">
        <f t="shared" si="13"/>
        <v>0.15</v>
      </c>
      <c r="AQ45" s="38">
        <f t="shared" si="14"/>
        <v>0.4</v>
      </c>
      <c r="AR45" s="36" t="s">
        <v>51</v>
      </c>
      <c r="AS45" s="36" t="s">
        <v>52</v>
      </c>
      <c r="AT45" s="36" t="s">
        <v>53</v>
      </c>
      <c r="AU45" s="38">
        <f t="shared" ref="AU45:AU46" si="25">IFERROR(IF(AND(AL44="Probabilidad",AL45="Probabilidad"),(AU44-(+AU44*AQ45)),IF(AND(AL44="Impacto",AL45="Probabilidad"),(AU43-(+AU43*AQ45)),IF(AL45="Impacto",AU44,""))),"")</f>
        <v>0.12959999999999999</v>
      </c>
      <c r="AV45" s="41" t="str">
        <f t="shared" si="15"/>
        <v>Muy Baja</v>
      </c>
      <c r="AW45" s="38">
        <f t="shared" ref="AW45:AW46" si="26">IFERROR(IF(AND(AL44="Impacto",AL45="Impacto"),(AW44-(+AW44*AQ45)),IF(AND(AL44="Impacto",AL45="Probabilidad"),(AW43-(+AW43*AQ45)),IF(AL45="Probabilidad",AW44,""))),"")</f>
        <v>0.6</v>
      </c>
      <c r="AX45" s="39" t="str">
        <f t="shared" si="16"/>
        <v>Moderado</v>
      </c>
      <c r="AY45" s="40" t="s">
        <v>54</v>
      </c>
      <c r="AZ45" s="128"/>
      <c r="BA45" s="128"/>
      <c r="BB45" s="159"/>
      <c r="BC45" s="164"/>
      <c r="BD45" s="164"/>
      <c r="BE45" s="164"/>
      <c r="BF45" s="164"/>
      <c r="BG45" s="164"/>
      <c r="BH45" s="164"/>
      <c r="BI45" s="164"/>
      <c r="BJ45" s="164"/>
      <c r="BK45" s="159"/>
      <c r="BL45" s="166"/>
      <c r="BM45" s="166"/>
      <c r="BN45" s="166"/>
      <c r="BO45" s="159"/>
      <c r="BP45" s="166"/>
      <c r="BQ45" s="166"/>
      <c r="BR45" s="159"/>
      <c r="BS45" s="166"/>
      <c r="BT45" s="166"/>
      <c r="BU45" s="159"/>
      <c r="BV45" s="176"/>
    </row>
    <row r="46" spans="1:74" ht="14.25" customHeight="1">
      <c r="A46" s="141"/>
      <c r="B46" s="141"/>
      <c r="C46" s="144"/>
      <c r="D46" s="144"/>
      <c r="E46" s="66" t="s">
        <v>137</v>
      </c>
      <c r="F46" s="65" t="s">
        <v>191</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34">
        <v>4</v>
      </c>
      <c r="AK46" s="34" t="s">
        <v>192</v>
      </c>
      <c r="AL46" s="35" t="str">
        <f t="shared" si="11"/>
        <v>Probabilidad</v>
      </c>
      <c r="AM46" s="36" t="s">
        <v>78</v>
      </c>
      <c r="AN46" s="37">
        <f t="shared" si="12"/>
        <v>0.15</v>
      </c>
      <c r="AO46" s="36" t="s">
        <v>50</v>
      </c>
      <c r="AP46" s="37">
        <f t="shared" si="13"/>
        <v>0.15</v>
      </c>
      <c r="AQ46" s="38">
        <f t="shared" si="14"/>
        <v>0.3</v>
      </c>
      <c r="AR46" s="36" t="s">
        <v>51</v>
      </c>
      <c r="AS46" s="36" t="s">
        <v>52</v>
      </c>
      <c r="AT46" s="36" t="s">
        <v>53</v>
      </c>
      <c r="AU46" s="38">
        <f t="shared" si="25"/>
        <v>9.0719999999999995E-2</v>
      </c>
      <c r="AV46" s="41" t="str">
        <f t="shared" si="15"/>
        <v>Muy Baja</v>
      </c>
      <c r="AW46" s="38">
        <f t="shared" si="26"/>
        <v>0.6</v>
      </c>
      <c r="AX46" s="39" t="str">
        <f t="shared" si="16"/>
        <v>Moderado</v>
      </c>
      <c r="AY46" s="36" t="s">
        <v>54</v>
      </c>
      <c r="AZ46" s="129"/>
      <c r="BA46" s="129"/>
      <c r="BB46" s="160"/>
      <c r="BC46" s="165"/>
      <c r="BD46" s="165"/>
      <c r="BE46" s="165"/>
      <c r="BF46" s="165"/>
      <c r="BG46" s="165"/>
      <c r="BH46" s="165"/>
      <c r="BI46" s="165"/>
      <c r="BJ46" s="165"/>
      <c r="BK46" s="160"/>
      <c r="BL46" s="167"/>
      <c r="BM46" s="167"/>
      <c r="BN46" s="167"/>
      <c r="BO46" s="160"/>
      <c r="BP46" s="167"/>
      <c r="BQ46" s="167"/>
      <c r="BR46" s="160"/>
      <c r="BS46" s="167"/>
      <c r="BT46" s="167"/>
      <c r="BU46" s="160"/>
      <c r="BV46" s="177"/>
    </row>
    <row r="47" spans="1:74" ht="65.25" customHeight="1">
      <c r="A47" s="139">
        <v>9</v>
      </c>
      <c r="B47" s="142" t="s">
        <v>193</v>
      </c>
      <c r="C47" s="171" t="s">
        <v>161</v>
      </c>
      <c r="D47" s="171" t="s">
        <v>194</v>
      </c>
      <c r="E47" s="66" t="s">
        <v>97</v>
      </c>
      <c r="F47" s="65" t="s">
        <v>195</v>
      </c>
      <c r="G47" s="146" t="s">
        <v>367</v>
      </c>
      <c r="H47" s="146" t="s">
        <v>393</v>
      </c>
      <c r="I47" s="127" t="s">
        <v>83</v>
      </c>
      <c r="J47" s="146" t="s">
        <v>196</v>
      </c>
      <c r="K47" s="146" t="str">
        <f>IF(J47="Máximo 2 veces por año","Muy Baja",IF(J47="De 3 a 24 veces por año","Baja",IF(J47="De 24 a 500 veces por año","Media",IF(J47="De 500 veces al año y máximo 5000 veces por año","Alta",IF(J47="Más de 5000 veces por año","Muy Alta",";")))))</f>
        <v>Alta</v>
      </c>
      <c r="L47" s="169">
        <f>IF(K47="Muy Baja",20%,IF(K47="Baja",40%,IF(K47="Media",60%,IF(K47="Alta",80%,IF(K47="Muy Alta",100%,"")))))</f>
        <v>0.8</v>
      </c>
      <c r="M47" s="127" t="s">
        <v>46</v>
      </c>
      <c r="N47" s="127" t="s">
        <v>46</v>
      </c>
      <c r="O47" s="127" t="s">
        <v>47</v>
      </c>
      <c r="P47" s="127" t="s">
        <v>47</v>
      </c>
      <c r="Q47" s="127" t="s">
        <v>47</v>
      </c>
      <c r="R47" s="127" t="s">
        <v>46</v>
      </c>
      <c r="S47" s="127" t="s">
        <v>46</v>
      </c>
      <c r="T47" s="127" t="s">
        <v>47</v>
      </c>
      <c r="U47" s="127" t="s">
        <v>46</v>
      </c>
      <c r="V47" s="127" t="s">
        <v>46</v>
      </c>
      <c r="W47" s="127" t="s">
        <v>46</v>
      </c>
      <c r="X47" s="127" t="s">
        <v>46</v>
      </c>
      <c r="Y47" s="127" t="s">
        <v>46</v>
      </c>
      <c r="Z47" s="127" t="s">
        <v>46</v>
      </c>
      <c r="AA47" s="127" t="s">
        <v>47</v>
      </c>
      <c r="AB47" s="127" t="s">
        <v>47</v>
      </c>
      <c r="AC47" s="127" t="s">
        <v>47</v>
      </c>
      <c r="AD47" s="127" t="s">
        <v>47</v>
      </c>
      <c r="AE47" s="127" t="s">
        <v>47</v>
      </c>
      <c r="AF47" s="130">
        <f>COUNTIF(M47:AE47,"SI")</f>
        <v>10</v>
      </c>
      <c r="AG47" s="131" t="str">
        <f>IF(AF47&lt;=5,"Moderado",IF(AF47&lt;=11,"Mayor","Catastrófico"))</f>
        <v>Mayor</v>
      </c>
      <c r="AH47" s="168">
        <f>IF(AG47="Leve",20%,IF(AG47="Menor",40%,IF(AG47="Moderado",60%,IF(AG47="Mayor",80%,IF(AG47="Catastrófico",100%,"")))))</f>
        <v>0.8</v>
      </c>
      <c r="AI47" s="127" t="e">
        <f>IF(AND(K47&lt;&gt;"",AG47&lt;&gt;""),VLOOKUP(K47&amp;AG47,'[1]No Eliminar'!$N$3:$O$27,2,FALSE),"")</f>
        <v>#N/A</v>
      </c>
      <c r="AJ47" s="34">
        <v>1</v>
      </c>
      <c r="AK47" s="34" t="s">
        <v>197</v>
      </c>
      <c r="AL47" s="35" t="str">
        <f t="shared" si="11"/>
        <v>Probabilidad</v>
      </c>
      <c r="AM47" s="36" t="s">
        <v>66</v>
      </c>
      <c r="AN47" s="37">
        <f t="shared" si="12"/>
        <v>0.25</v>
      </c>
      <c r="AO47" s="36" t="s">
        <v>50</v>
      </c>
      <c r="AP47" s="37">
        <f t="shared" si="13"/>
        <v>0.15</v>
      </c>
      <c r="AQ47" s="38">
        <f t="shared" si="14"/>
        <v>0.4</v>
      </c>
      <c r="AR47" s="36" t="s">
        <v>51</v>
      </c>
      <c r="AS47" s="36" t="s">
        <v>52</v>
      </c>
      <c r="AT47" s="36" t="s">
        <v>53</v>
      </c>
      <c r="AU47" s="38">
        <f>IFERROR(IF(AL47="Probabilidad",(L47-(+L47*AQ47)),IF(AL47="Impacto",L47,"")),"")</f>
        <v>0.48</v>
      </c>
      <c r="AV47" s="39" t="str">
        <f t="shared" si="15"/>
        <v>Media</v>
      </c>
      <c r="AW47" s="38">
        <f>IF(AL47="Impacto",(AH47-(+AH47*AQ47)),AH47)</f>
        <v>0.8</v>
      </c>
      <c r="AX47" s="39" t="str">
        <f t="shared" si="16"/>
        <v>Mayor</v>
      </c>
      <c r="AY47" s="40" t="s">
        <v>54</v>
      </c>
      <c r="AZ47" s="170" t="s">
        <v>114</v>
      </c>
      <c r="BA47" s="146" t="s">
        <v>198</v>
      </c>
      <c r="BB47" s="146" t="s">
        <v>368</v>
      </c>
      <c r="BC47" s="178" t="s">
        <v>199</v>
      </c>
      <c r="BD47" s="178" t="s">
        <v>200</v>
      </c>
      <c r="BE47" s="180">
        <v>44593</v>
      </c>
      <c r="BF47" s="180">
        <v>44926</v>
      </c>
      <c r="BG47" s="178" t="s">
        <v>201</v>
      </c>
      <c r="BH47" s="178" t="s">
        <v>60</v>
      </c>
      <c r="BI47" s="178"/>
      <c r="BJ47" s="178"/>
      <c r="BK47" s="146" t="s">
        <v>321</v>
      </c>
      <c r="BL47" s="139" t="s">
        <v>60</v>
      </c>
      <c r="BM47" s="139"/>
      <c r="BN47" s="139"/>
      <c r="BO47" s="146" t="s">
        <v>322</v>
      </c>
      <c r="BP47" s="139" t="s">
        <v>60</v>
      </c>
      <c r="BQ47" s="139"/>
      <c r="BR47" s="146" t="s">
        <v>63</v>
      </c>
      <c r="BS47" s="139"/>
      <c r="BT47" s="139" t="s">
        <v>60</v>
      </c>
      <c r="BU47" s="146" t="s">
        <v>64</v>
      </c>
      <c r="BV47" s="173" t="s">
        <v>416</v>
      </c>
    </row>
    <row r="48" spans="1:74" ht="31.5" customHeight="1">
      <c r="A48" s="140"/>
      <c r="B48" s="140"/>
      <c r="C48" s="143"/>
      <c r="D48" s="143"/>
      <c r="E48" s="66" t="s">
        <v>202</v>
      </c>
      <c r="F48" s="65" t="s">
        <v>203</v>
      </c>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34">
        <v>2</v>
      </c>
      <c r="AK48" s="34" t="s">
        <v>204</v>
      </c>
      <c r="AL48" s="35" t="str">
        <f t="shared" si="11"/>
        <v>Probabilidad</v>
      </c>
      <c r="AM48" s="36" t="s">
        <v>78</v>
      </c>
      <c r="AN48" s="37">
        <f t="shared" si="12"/>
        <v>0.15</v>
      </c>
      <c r="AO48" s="36" t="s">
        <v>50</v>
      </c>
      <c r="AP48" s="37">
        <f t="shared" si="13"/>
        <v>0.15</v>
      </c>
      <c r="AQ48" s="38">
        <f t="shared" si="14"/>
        <v>0.3</v>
      </c>
      <c r="AR48" s="36" t="s">
        <v>51</v>
      </c>
      <c r="AS48" s="36" t="s">
        <v>52</v>
      </c>
      <c r="AT48" s="36" t="s">
        <v>53</v>
      </c>
      <c r="AU48" s="38">
        <f>IFERROR(IF(AND(AL47="Probabilidad",AL48="Probabilidad"),(AU47-(+AU47*AQ48)),IF(AL48="Probabilidad",(L47-(+L47*AQ48)),IF(AL48="Impacto",AU47,""))),"")</f>
        <v>0.33599999999999997</v>
      </c>
      <c r="AV48" s="39" t="str">
        <f t="shared" si="15"/>
        <v>Baja</v>
      </c>
      <c r="AW48" s="38">
        <f>IF(AL48="Impacto",(AW47-(+AW47*AQ48)),AW47)</f>
        <v>0.8</v>
      </c>
      <c r="AX48" s="39" t="str">
        <f t="shared" si="16"/>
        <v>Mayor</v>
      </c>
      <c r="AY48" s="40" t="s">
        <v>54</v>
      </c>
      <c r="AZ48" s="128"/>
      <c r="BA48" s="128"/>
      <c r="BB48" s="159"/>
      <c r="BC48" s="164"/>
      <c r="BD48" s="164"/>
      <c r="BE48" s="164"/>
      <c r="BF48" s="164"/>
      <c r="BG48" s="164"/>
      <c r="BH48" s="164"/>
      <c r="BI48" s="164"/>
      <c r="BJ48" s="164"/>
      <c r="BK48" s="159"/>
      <c r="BL48" s="166"/>
      <c r="BM48" s="166"/>
      <c r="BN48" s="166"/>
      <c r="BO48" s="159"/>
      <c r="BP48" s="166"/>
      <c r="BQ48" s="166"/>
      <c r="BR48" s="159"/>
      <c r="BS48" s="166"/>
      <c r="BT48" s="166"/>
      <c r="BU48" s="159"/>
      <c r="BV48" s="176"/>
    </row>
    <row r="49" spans="1:74" ht="1.5" customHeight="1">
      <c r="A49" s="140"/>
      <c r="B49" s="140"/>
      <c r="C49" s="143"/>
      <c r="D49" s="143"/>
      <c r="E49" s="66" t="s">
        <v>202</v>
      </c>
      <c r="F49" s="65" t="s">
        <v>205</v>
      </c>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34">
        <v>3</v>
      </c>
      <c r="AK49" s="34" t="s">
        <v>206</v>
      </c>
      <c r="AL49" s="35" t="str">
        <f t="shared" si="11"/>
        <v>Probabilidad</v>
      </c>
      <c r="AM49" s="36" t="s">
        <v>66</v>
      </c>
      <c r="AN49" s="37">
        <f t="shared" si="12"/>
        <v>0.25</v>
      </c>
      <c r="AO49" s="36" t="s">
        <v>50</v>
      </c>
      <c r="AP49" s="37">
        <f t="shared" si="13"/>
        <v>0.15</v>
      </c>
      <c r="AQ49" s="38">
        <f t="shared" si="14"/>
        <v>0.4</v>
      </c>
      <c r="AR49" s="36" t="s">
        <v>51</v>
      </c>
      <c r="AS49" s="36" t="s">
        <v>52</v>
      </c>
      <c r="AT49" s="36" t="s">
        <v>53</v>
      </c>
      <c r="AU49" s="38">
        <f t="shared" ref="AU49:AU53" si="27">IFERROR(IF(AND(AL48="Probabilidad",AL49="Probabilidad"),(AU48-(+AU48*AQ49)),IF(AND(AL48="Impacto",AL49="Probabilidad"),(AU47-(+AU47*AQ49)),IF(AL49="Impacto",AU48,""))),"")</f>
        <v>0.20159999999999997</v>
      </c>
      <c r="AV49" s="41" t="str">
        <f t="shared" si="15"/>
        <v>Baja</v>
      </c>
      <c r="AW49" s="38">
        <f t="shared" ref="AW49:AW53" si="28">IFERROR(IF(AND(AL48="Impacto",AL49="Impacto"),(AW48-(+AW48*AQ49)),IF(AND(AL48="Impacto",AL49="Probabilidad"),(AW47-(+AW47*AQ49)),IF(AL49="Probabilidad",AW48,""))),"")</f>
        <v>0.8</v>
      </c>
      <c r="AX49" s="39" t="str">
        <f t="shared" si="16"/>
        <v>Mayor</v>
      </c>
      <c r="AY49" s="40" t="s">
        <v>54</v>
      </c>
      <c r="AZ49" s="128"/>
      <c r="BA49" s="128"/>
      <c r="BB49" s="159"/>
      <c r="BC49" s="164"/>
      <c r="BD49" s="164"/>
      <c r="BE49" s="164"/>
      <c r="BF49" s="164"/>
      <c r="BG49" s="164"/>
      <c r="BH49" s="164"/>
      <c r="BI49" s="164"/>
      <c r="BJ49" s="164"/>
      <c r="BK49" s="159"/>
      <c r="BL49" s="166"/>
      <c r="BM49" s="166"/>
      <c r="BN49" s="166"/>
      <c r="BO49" s="159"/>
      <c r="BP49" s="166"/>
      <c r="BQ49" s="166"/>
      <c r="BR49" s="159"/>
      <c r="BS49" s="166"/>
      <c r="BT49" s="166"/>
      <c r="BU49" s="159"/>
      <c r="BV49" s="176"/>
    </row>
    <row r="50" spans="1:74" ht="1.5" customHeight="1">
      <c r="A50" s="140"/>
      <c r="B50" s="140"/>
      <c r="C50" s="143"/>
      <c r="D50" s="143"/>
      <c r="E50" s="66" t="s">
        <v>137</v>
      </c>
      <c r="F50" s="65" t="s">
        <v>207</v>
      </c>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34">
        <v>4</v>
      </c>
      <c r="AK50" s="34" t="s">
        <v>208</v>
      </c>
      <c r="AL50" s="35" t="str">
        <f t="shared" si="11"/>
        <v>Probabilidad</v>
      </c>
      <c r="AM50" s="36" t="s">
        <v>66</v>
      </c>
      <c r="AN50" s="37">
        <f t="shared" si="12"/>
        <v>0.25</v>
      </c>
      <c r="AO50" s="36" t="s">
        <v>50</v>
      </c>
      <c r="AP50" s="37">
        <f t="shared" si="13"/>
        <v>0.15</v>
      </c>
      <c r="AQ50" s="38">
        <f t="shared" si="14"/>
        <v>0.4</v>
      </c>
      <c r="AR50" s="36" t="s">
        <v>51</v>
      </c>
      <c r="AS50" s="36" t="s">
        <v>52</v>
      </c>
      <c r="AT50" s="36" t="s">
        <v>53</v>
      </c>
      <c r="AU50" s="38">
        <f t="shared" si="27"/>
        <v>0.12095999999999998</v>
      </c>
      <c r="AV50" s="41" t="str">
        <f t="shared" si="15"/>
        <v>Muy Baja</v>
      </c>
      <c r="AW50" s="38">
        <f t="shared" si="28"/>
        <v>0.8</v>
      </c>
      <c r="AX50" s="39" t="str">
        <f t="shared" si="16"/>
        <v>Mayor</v>
      </c>
      <c r="AY50" s="40" t="s">
        <v>54</v>
      </c>
      <c r="AZ50" s="128"/>
      <c r="BA50" s="128"/>
      <c r="BB50" s="159"/>
      <c r="BC50" s="164"/>
      <c r="BD50" s="164"/>
      <c r="BE50" s="164"/>
      <c r="BF50" s="164"/>
      <c r="BG50" s="164"/>
      <c r="BH50" s="164"/>
      <c r="BI50" s="164"/>
      <c r="BJ50" s="164"/>
      <c r="BK50" s="159"/>
      <c r="BL50" s="166"/>
      <c r="BM50" s="166"/>
      <c r="BN50" s="166"/>
      <c r="BO50" s="159"/>
      <c r="BP50" s="166"/>
      <c r="BQ50" s="166"/>
      <c r="BR50" s="159"/>
      <c r="BS50" s="166"/>
      <c r="BT50" s="166"/>
      <c r="BU50" s="159"/>
      <c r="BV50" s="176"/>
    </row>
    <row r="51" spans="1:74" ht="1.5" customHeight="1">
      <c r="A51" s="140"/>
      <c r="B51" s="140"/>
      <c r="C51" s="143"/>
      <c r="D51" s="143"/>
      <c r="E51" s="66" t="s">
        <v>97</v>
      </c>
      <c r="F51" s="65" t="s">
        <v>209</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34">
        <v>5</v>
      </c>
      <c r="AK51" s="34" t="s">
        <v>210</v>
      </c>
      <c r="AL51" s="35" t="str">
        <f t="shared" si="11"/>
        <v>Probabilidad</v>
      </c>
      <c r="AM51" s="36" t="s">
        <v>66</v>
      </c>
      <c r="AN51" s="37">
        <f t="shared" si="12"/>
        <v>0.25</v>
      </c>
      <c r="AO51" s="36" t="s">
        <v>50</v>
      </c>
      <c r="AP51" s="37">
        <f t="shared" si="13"/>
        <v>0.15</v>
      </c>
      <c r="AQ51" s="38">
        <f t="shared" si="14"/>
        <v>0.4</v>
      </c>
      <c r="AR51" s="36" t="s">
        <v>51</v>
      </c>
      <c r="AS51" s="36" t="s">
        <v>52</v>
      </c>
      <c r="AT51" s="36" t="s">
        <v>53</v>
      </c>
      <c r="AU51" s="38">
        <f t="shared" si="27"/>
        <v>7.2575999999999988E-2</v>
      </c>
      <c r="AV51" s="41" t="str">
        <f t="shared" si="15"/>
        <v>Muy Baja</v>
      </c>
      <c r="AW51" s="38">
        <f t="shared" si="28"/>
        <v>0.8</v>
      </c>
      <c r="AX51" s="39" t="str">
        <f t="shared" si="16"/>
        <v>Mayor</v>
      </c>
      <c r="AY51" s="40" t="s">
        <v>54</v>
      </c>
      <c r="AZ51" s="128"/>
      <c r="BA51" s="128"/>
      <c r="BB51" s="159"/>
      <c r="BC51" s="164"/>
      <c r="BD51" s="164"/>
      <c r="BE51" s="164"/>
      <c r="BF51" s="164"/>
      <c r="BG51" s="164"/>
      <c r="BH51" s="164"/>
      <c r="BI51" s="164"/>
      <c r="BJ51" s="164"/>
      <c r="BK51" s="159"/>
      <c r="BL51" s="166"/>
      <c r="BM51" s="166"/>
      <c r="BN51" s="166"/>
      <c r="BO51" s="159"/>
      <c r="BP51" s="166"/>
      <c r="BQ51" s="166"/>
      <c r="BR51" s="159"/>
      <c r="BS51" s="166"/>
      <c r="BT51" s="166"/>
      <c r="BU51" s="159"/>
      <c r="BV51" s="176"/>
    </row>
    <row r="52" spans="1:74" ht="24.75" customHeight="1">
      <c r="A52" s="140"/>
      <c r="B52" s="140"/>
      <c r="C52" s="143"/>
      <c r="D52" s="143"/>
      <c r="E52" s="66" t="s">
        <v>97</v>
      </c>
      <c r="F52" s="65" t="s">
        <v>211</v>
      </c>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34">
        <v>6</v>
      </c>
      <c r="AK52" s="34" t="s">
        <v>212</v>
      </c>
      <c r="AL52" s="35" t="str">
        <f t="shared" si="11"/>
        <v>Probabilidad</v>
      </c>
      <c r="AM52" s="36" t="s">
        <v>78</v>
      </c>
      <c r="AN52" s="37">
        <f t="shared" si="12"/>
        <v>0.15</v>
      </c>
      <c r="AO52" s="36" t="s">
        <v>50</v>
      </c>
      <c r="AP52" s="37">
        <f t="shared" si="13"/>
        <v>0.15</v>
      </c>
      <c r="AQ52" s="38">
        <f t="shared" si="14"/>
        <v>0.3</v>
      </c>
      <c r="AR52" s="36" t="s">
        <v>51</v>
      </c>
      <c r="AS52" s="36" t="s">
        <v>52</v>
      </c>
      <c r="AT52" s="36" t="s">
        <v>53</v>
      </c>
      <c r="AU52" s="38">
        <f t="shared" si="27"/>
        <v>5.0803199999999993E-2</v>
      </c>
      <c r="AV52" s="41" t="str">
        <f t="shared" si="15"/>
        <v>Muy Baja</v>
      </c>
      <c r="AW52" s="38">
        <f t="shared" si="28"/>
        <v>0.8</v>
      </c>
      <c r="AX52" s="39" t="str">
        <f t="shared" si="16"/>
        <v>Mayor</v>
      </c>
      <c r="AY52" s="40" t="s">
        <v>54</v>
      </c>
      <c r="AZ52" s="128"/>
      <c r="BA52" s="128"/>
      <c r="BB52" s="159"/>
      <c r="BC52" s="164"/>
      <c r="BD52" s="164"/>
      <c r="BE52" s="164"/>
      <c r="BF52" s="164"/>
      <c r="BG52" s="164"/>
      <c r="BH52" s="164"/>
      <c r="BI52" s="164"/>
      <c r="BJ52" s="164"/>
      <c r="BK52" s="159"/>
      <c r="BL52" s="166"/>
      <c r="BM52" s="166"/>
      <c r="BN52" s="166"/>
      <c r="BO52" s="159"/>
      <c r="BP52" s="166"/>
      <c r="BQ52" s="166"/>
      <c r="BR52" s="159"/>
      <c r="BS52" s="166"/>
      <c r="BT52" s="166"/>
      <c r="BU52" s="159"/>
      <c r="BV52" s="176"/>
    </row>
    <row r="53" spans="1:74" ht="1.5" hidden="1" customHeight="1">
      <c r="A53" s="141"/>
      <c r="B53" s="141"/>
      <c r="C53" s="144"/>
      <c r="D53" s="144"/>
      <c r="E53" s="66" t="s">
        <v>97</v>
      </c>
      <c r="F53" s="65" t="s">
        <v>213</v>
      </c>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34">
        <v>7</v>
      </c>
      <c r="AK53" s="34" t="s">
        <v>214</v>
      </c>
      <c r="AL53" s="35" t="str">
        <f t="shared" si="11"/>
        <v>Probabilidad</v>
      </c>
      <c r="AM53" s="36" t="s">
        <v>66</v>
      </c>
      <c r="AN53" s="37">
        <f t="shared" si="12"/>
        <v>0.25</v>
      </c>
      <c r="AO53" s="36" t="s">
        <v>50</v>
      </c>
      <c r="AP53" s="37">
        <f t="shared" si="13"/>
        <v>0.15</v>
      </c>
      <c r="AQ53" s="38">
        <f t="shared" si="14"/>
        <v>0.4</v>
      </c>
      <c r="AR53" s="36" t="s">
        <v>51</v>
      </c>
      <c r="AS53" s="36" t="s">
        <v>52</v>
      </c>
      <c r="AT53" s="36" t="s">
        <v>53</v>
      </c>
      <c r="AU53" s="38">
        <f t="shared" si="27"/>
        <v>3.0481919999999996E-2</v>
      </c>
      <c r="AV53" s="41" t="str">
        <f t="shared" si="15"/>
        <v>Muy Baja</v>
      </c>
      <c r="AW53" s="38">
        <f t="shared" si="28"/>
        <v>0.8</v>
      </c>
      <c r="AX53" s="39" t="str">
        <f t="shared" si="16"/>
        <v>Mayor</v>
      </c>
      <c r="AY53" s="36" t="s">
        <v>54</v>
      </c>
      <c r="AZ53" s="129"/>
      <c r="BA53" s="129"/>
      <c r="BB53" s="160"/>
      <c r="BC53" s="165"/>
      <c r="BD53" s="165"/>
      <c r="BE53" s="165"/>
      <c r="BF53" s="165"/>
      <c r="BG53" s="165"/>
      <c r="BH53" s="165"/>
      <c r="BI53" s="165"/>
      <c r="BJ53" s="165"/>
      <c r="BK53" s="160"/>
      <c r="BL53" s="167"/>
      <c r="BM53" s="167"/>
      <c r="BN53" s="167"/>
      <c r="BO53" s="160"/>
      <c r="BP53" s="167"/>
      <c r="BQ53" s="167"/>
      <c r="BR53" s="160"/>
      <c r="BS53" s="167"/>
      <c r="BT53" s="167"/>
      <c r="BU53" s="160"/>
      <c r="BV53" s="177"/>
    </row>
    <row r="54" spans="1:74" ht="65.25" customHeight="1">
      <c r="A54" s="139">
        <v>10</v>
      </c>
      <c r="B54" s="142" t="s">
        <v>215</v>
      </c>
      <c r="C54" s="171" t="s">
        <v>143</v>
      </c>
      <c r="D54" s="171" t="s">
        <v>216</v>
      </c>
      <c r="E54" s="66" t="s">
        <v>97</v>
      </c>
      <c r="F54" s="65" t="s">
        <v>217</v>
      </c>
      <c r="G54" s="146" t="s">
        <v>369</v>
      </c>
      <c r="H54" s="146" t="s">
        <v>392</v>
      </c>
      <c r="I54" s="127" t="s">
        <v>83</v>
      </c>
      <c r="J54" s="146" t="s">
        <v>196</v>
      </c>
      <c r="K54" s="146" t="str">
        <f>IF(J54="Máximo 2 veces por año","Muy Baja",IF(J54="De 3 a 24 veces por año","Baja",IF(J54="De 24 a 500 veces por año","Media",IF(J54="De 500 veces al año y máximo 5000 veces por año","Alta",IF(J54="Más de 5000 veces por año","Muy Alta",";")))))</f>
        <v>Alta</v>
      </c>
      <c r="L54" s="169">
        <f>IF(K54="Muy Baja",20%,IF(K54="Baja",40%,IF(K54="Media",60%,IF(K54="Alta",80%,IF(K54="Muy Alta",100%,"")))))</f>
        <v>0.8</v>
      </c>
      <c r="M54" s="127" t="s">
        <v>46</v>
      </c>
      <c r="N54" s="127" t="s">
        <v>46</v>
      </c>
      <c r="O54" s="127" t="s">
        <v>46</v>
      </c>
      <c r="P54" s="127" t="s">
        <v>47</v>
      </c>
      <c r="Q54" s="127" t="s">
        <v>46</v>
      </c>
      <c r="R54" s="127" t="s">
        <v>47</v>
      </c>
      <c r="S54" s="127" t="s">
        <v>46</v>
      </c>
      <c r="T54" s="127" t="s">
        <v>47</v>
      </c>
      <c r="U54" s="127" t="s">
        <v>46</v>
      </c>
      <c r="V54" s="127" t="s">
        <v>46</v>
      </c>
      <c r="W54" s="127" t="s">
        <v>46</v>
      </c>
      <c r="X54" s="127" t="s">
        <v>46</v>
      </c>
      <c r="Y54" s="127" t="s">
        <v>46</v>
      </c>
      <c r="Z54" s="127" t="s">
        <v>46</v>
      </c>
      <c r="AA54" s="127" t="s">
        <v>46</v>
      </c>
      <c r="AB54" s="127" t="s">
        <v>47</v>
      </c>
      <c r="AC54" s="127" t="s">
        <v>46</v>
      </c>
      <c r="AD54" s="127" t="s">
        <v>46</v>
      </c>
      <c r="AE54" s="127" t="s">
        <v>47</v>
      </c>
      <c r="AF54" s="130">
        <f>COUNTIF(M54:AE54,"SI")</f>
        <v>14</v>
      </c>
      <c r="AG54" s="131" t="str">
        <f>IF(AF54&lt;=5,"Moderado",IF(AF54&lt;=11,"Mayor","Catastrófico"))</f>
        <v>Catastrófico</v>
      </c>
      <c r="AH54" s="168">
        <f>IF(AG54="Leve",20%,IF(AG54="Menor",40%,IF(AG54="Moderado",60%,IF(AG54="Mayor",80%,IF(AG54="Catastrófico",100%,"")))))</f>
        <v>1</v>
      </c>
      <c r="AI54" s="127" t="e">
        <f>IF(AND(K54&lt;&gt;"",AG54&lt;&gt;""),VLOOKUP(K54&amp;AG54,'[1]No Eliminar'!$N$3:$O$27,2,FALSE),"")</f>
        <v>#N/A</v>
      </c>
      <c r="AJ54" s="34">
        <v>1</v>
      </c>
      <c r="AK54" s="68" t="s">
        <v>218</v>
      </c>
      <c r="AL54" s="35" t="str">
        <f t="shared" si="11"/>
        <v>Probabilidad</v>
      </c>
      <c r="AM54" s="36" t="s">
        <v>66</v>
      </c>
      <c r="AN54" s="37">
        <f t="shared" si="12"/>
        <v>0.25</v>
      </c>
      <c r="AO54" s="36" t="s">
        <v>50</v>
      </c>
      <c r="AP54" s="37">
        <f t="shared" si="13"/>
        <v>0.15</v>
      </c>
      <c r="AQ54" s="38">
        <f t="shared" si="14"/>
        <v>0.4</v>
      </c>
      <c r="AR54" s="36" t="s">
        <v>51</v>
      </c>
      <c r="AS54" s="36" t="s">
        <v>52</v>
      </c>
      <c r="AT54" s="36" t="s">
        <v>53</v>
      </c>
      <c r="AU54" s="38">
        <f>IFERROR(IF(AL54="Probabilidad",(L54-(+L54*AQ54)),IF(AL54="Impacto",L54,"")),"")</f>
        <v>0.48</v>
      </c>
      <c r="AV54" s="39" t="str">
        <f t="shared" si="15"/>
        <v>Media</v>
      </c>
      <c r="AW54" s="38">
        <f>IF(AL54="Impacto",(AH54-(+AH54*AQ54)),AH54)</f>
        <v>1</v>
      </c>
      <c r="AX54" s="39" t="str">
        <f t="shared" si="16"/>
        <v>Catastrófico</v>
      </c>
      <c r="AY54" s="40" t="s">
        <v>54</v>
      </c>
      <c r="AZ54" s="170" t="s">
        <v>114</v>
      </c>
      <c r="BA54" s="146" t="s">
        <v>219</v>
      </c>
      <c r="BB54" s="146" t="s">
        <v>370</v>
      </c>
      <c r="BC54" s="178" t="s">
        <v>199</v>
      </c>
      <c r="BD54" s="178" t="s">
        <v>58</v>
      </c>
      <c r="BE54" s="180">
        <v>44593</v>
      </c>
      <c r="BF54" s="180">
        <v>44926</v>
      </c>
      <c r="BG54" s="178" t="s">
        <v>220</v>
      </c>
      <c r="BH54" s="178" t="s">
        <v>60</v>
      </c>
      <c r="BI54" s="178"/>
      <c r="BJ54" s="178"/>
      <c r="BK54" s="146" t="s">
        <v>321</v>
      </c>
      <c r="BL54" s="139" t="s">
        <v>60</v>
      </c>
      <c r="BM54" s="139"/>
      <c r="BN54" s="139"/>
      <c r="BO54" s="146" t="s">
        <v>322</v>
      </c>
      <c r="BP54" s="139" t="s">
        <v>60</v>
      </c>
      <c r="BQ54" s="139"/>
      <c r="BR54" s="146" t="s">
        <v>63</v>
      </c>
      <c r="BS54" s="139"/>
      <c r="BT54" s="139" t="s">
        <v>60</v>
      </c>
      <c r="BU54" s="146" t="s">
        <v>64</v>
      </c>
      <c r="BV54" s="173" t="s">
        <v>417</v>
      </c>
    </row>
    <row r="55" spans="1:74" ht="65.25" customHeight="1">
      <c r="A55" s="140"/>
      <c r="B55" s="140"/>
      <c r="C55" s="143"/>
      <c r="D55" s="143"/>
      <c r="E55" s="66" t="s">
        <v>137</v>
      </c>
      <c r="F55" s="65" t="s">
        <v>221</v>
      </c>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34">
        <v>2</v>
      </c>
      <c r="AK55" s="34" t="s">
        <v>222</v>
      </c>
      <c r="AL55" s="35" t="str">
        <f t="shared" si="11"/>
        <v>Probabilidad</v>
      </c>
      <c r="AM55" s="36" t="s">
        <v>66</v>
      </c>
      <c r="AN55" s="37">
        <f t="shared" si="12"/>
        <v>0.25</v>
      </c>
      <c r="AO55" s="36" t="s">
        <v>50</v>
      </c>
      <c r="AP55" s="37">
        <f t="shared" si="13"/>
        <v>0.15</v>
      </c>
      <c r="AQ55" s="38">
        <f t="shared" si="14"/>
        <v>0.4</v>
      </c>
      <c r="AR55" s="36" t="s">
        <v>51</v>
      </c>
      <c r="AS55" s="36" t="s">
        <v>52</v>
      </c>
      <c r="AT55" s="36" t="s">
        <v>53</v>
      </c>
      <c r="AU55" s="38">
        <f>IFERROR(IF(AND(AL54="Probabilidad",AL55="Probabilidad"),(AU54-(+AU54*AQ55)),IF(AL55="Probabilidad",(L54-(+L54*AQ55)),IF(AL55="Impacto",AU54,""))),"")</f>
        <v>0.28799999999999998</v>
      </c>
      <c r="AV55" s="39" t="str">
        <f t="shared" si="15"/>
        <v>Baja</v>
      </c>
      <c r="AW55" s="38">
        <f>IF(AL55="Impacto",(AW54-(+AW54*AQ55)),AW54)</f>
        <v>1</v>
      </c>
      <c r="AX55" s="39" t="str">
        <f t="shared" si="16"/>
        <v>Catastrófico</v>
      </c>
      <c r="AY55" s="40" t="s">
        <v>54</v>
      </c>
      <c r="AZ55" s="128"/>
      <c r="BA55" s="128"/>
      <c r="BB55" s="159"/>
      <c r="BC55" s="164"/>
      <c r="BD55" s="164"/>
      <c r="BE55" s="164"/>
      <c r="BF55" s="164"/>
      <c r="BG55" s="164"/>
      <c r="BH55" s="164"/>
      <c r="BI55" s="164"/>
      <c r="BJ55" s="164"/>
      <c r="BK55" s="159"/>
      <c r="BL55" s="166"/>
      <c r="BM55" s="166"/>
      <c r="BN55" s="166"/>
      <c r="BO55" s="159"/>
      <c r="BP55" s="166"/>
      <c r="BQ55" s="166"/>
      <c r="BR55" s="159"/>
      <c r="BS55" s="166"/>
      <c r="BT55" s="166"/>
      <c r="BU55" s="159"/>
      <c r="BV55" s="176"/>
    </row>
    <row r="56" spans="1:74" ht="1.5" customHeight="1">
      <c r="A56" s="140"/>
      <c r="B56" s="140"/>
      <c r="C56" s="143"/>
      <c r="D56" s="143"/>
      <c r="E56" s="66" t="s">
        <v>137</v>
      </c>
      <c r="F56" s="65" t="s">
        <v>223</v>
      </c>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34">
        <v>3</v>
      </c>
      <c r="AK56" s="34" t="s">
        <v>224</v>
      </c>
      <c r="AL56" s="35" t="str">
        <f t="shared" si="11"/>
        <v>Probabilidad</v>
      </c>
      <c r="AM56" s="36" t="s">
        <v>66</v>
      </c>
      <c r="AN56" s="37">
        <f t="shared" si="12"/>
        <v>0.25</v>
      </c>
      <c r="AO56" s="36" t="s">
        <v>50</v>
      </c>
      <c r="AP56" s="37">
        <f t="shared" si="13"/>
        <v>0.15</v>
      </c>
      <c r="AQ56" s="38">
        <f t="shared" si="14"/>
        <v>0.4</v>
      </c>
      <c r="AR56" s="36" t="s">
        <v>51</v>
      </c>
      <c r="AS56" s="36" t="s">
        <v>52</v>
      </c>
      <c r="AT56" s="36" t="s">
        <v>53</v>
      </c>
      <c r="AU56" s="38">
        <f t="shared" ref="AU56:AU57" si="29">IFERROR(IF(AND(AL55="Probabilidad",AL56="Probabilidad"),(AU55-(+AU55*AQ56)),IF(AND(AL55="Impacto",AL56="Probabilidad"),(AU54-(+AU54*AQ56)),IF(AL56="Impacto",AU55,""))),"")</f>
        <v>0.17279999999999998</v>
      </c>
      <c r="AV56" s="41" t="str">
        <f t="shared" si="15"/>
        <v>Muy Baja</v>
      </c>
      <c r="AW56" s="38">
        <f t="shared" ref="AW56:AW57" si="30">IFERROR(IF(AND(AL55="Impacto",AL56="Impacto"),(AW55-(+AW55*AQ56)),IF(AND(AL55="Impacto",AL56="Probabilidad"),(AW54-(+AW54*AQ56)),IF(AL56="Probabilidad",AW55,""))),"")</f>
        <v>1</v>
      </c>
      <c r="AX56" s="39" t="str">
        <f t="shared" si="16"/>
        <v>Catastrófico</v>
      </c>
      <c r="AY56" s="40" t="s">
        <v>54</v>
      </c>
      <c r="AZ56" s="128"/>
      <c r="BA56" s="128"/>
      <c r="BB56" s="159"/>
      <c r="BC56" s="164"/>
      <c r="BD56" s="164"/>
      <c r="BE56" s="164"/>
      <c r="BF56" s="164"/>
      <c r="BG56" s="164"/>
      <c r="BH56" s="164"/>
      <c r="BI56" s="164"/>
      <c r="BJ56" s="164"/>
      <c r="BK56" s="159"/>
      <c r="BL56" s="166"/>
      <c r="BM56" s="166"/>
      <c r="BN56" s="166"/>
      <c r="BO56" s="159"/>
      <c r="BP56" s="166"/>
      <c r="BQ56" s="166"/>
      <c r="BR56" s="159"/>
      <c r="BS56" s="166"/>
      <c r="BT56" s="166"/>
      <c r="BU56" s="159"/>
      <c r="BV56" s="176"/>
    </row>
    <row r="57" spans="1:74" ht="21.75" customHeight="1">
      <c r="A57" s="141"/>
      <c r="B57" s="141"/>
      <c r="C57" s="144"/>
      <c r="D57" s="144"/>
      <c r="E57" s="66" t="s">
        <v>137</v>
      </c>
      <c r="F57" s="65" t="s">
        <v>225</v>
      </c>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34">
        <v>4</v>
      </c>
      <c r="AK57" s="34" t="s">
        <v>226</v>
      </c>
      <c r="AL57" s="35" t="str">
        <f t="shared" si="11"/>
        <v>Probabilidad</v>
      </c>
      <c r="AM57" s="36" t="s">
        <v>66</v>
      </c>
      <c r="AN57" s="37">
        <f t="shared" si="12"/>
        <v>0.25</v>
      </c>
      <c r="AO57" s="36" t="s">
        <v>50</v>
      </c>
      <c r="AP57" s="37">
        <f t="shared" si="13"/>
        <v>0.15</v>
      </c>
      <c r="AQ57" s="38">
        <f t="shared" si="14"/>
        <v>0.4</v>
      </c>
      <c r="AR57" s="36" t="s">
        <v>51</v>
      </c>
      <c r="AS57" s="36" t="s">
        <v>52</v>
      </c>
      <c r="AT57" s="36" t="s">
        <v>53</v>
      </c>
      <c r="AU57" s="38">
        <f t="shared" si="29"/>
        <v>0.10367999999999998</v>
      </c>
      <c r="AV57" s="41" t="str">
        <f t="shared" si="15"/>
        <v>Muy Baja</v>
      </c>
      <c r="AW57" s="38">
        <f t="shared" si="30"/>
        <v>1</v>
      </c>
      <c r="AX57" s="39" t="str">
        <f t="shared" si="16"/>
        <v>Catastrófico</v>
      </c>
      <c r="AY57" s="36" t="s">
        <v>54</v>
      </c>
      <c r="AZ57" s="129"/>
      <c r="BA57" s="129"/>
      <c r="BB57" s="160"/>
      <c r="BC57" s="165"/>
      <c r="BD57" s="165"/>
      <c r="BE57" s="165"/>
      <c r="BF57" s="165"/>
      <c r="BG57" s="165"/>
      <c r="BH57" s="165"/>
      <c r="BI57" s="165"/>
      <c r="BJ57" s="165"/>
      <c r="BK57" s="160"/>
      <c r="BL57" s="167"/>
      <c r="BM57" s="167"/>
      <c r="BN57" s="167"/>
      <c r="BO57" s="160"/>
      <c r="BP57" s="167"/>
      <c r="BQ57" s="167"/>
      <c r="BR57" s="160"/>
      <c r="BS57" s="167"/>
      <c r="BT57" s="167"/>
      <c r="BU57" s="160"/>
      <c r="BV57" s="177"/>
    </row>
    <row r="58" spans="1:74" ht="65.25" customHeight="1">
      <c r="A58" s="139">
        <v>11</v>
      </c>
      <c r="B58" s="142" t="s">
        <v>227</v>
      </c>
      <c r="C58" s="171" t="s">
        <v>161</v>
      </c>
      <c r="D58" s="171" t="s">
        <v>228</v>
      </c>
      <c r="E58" s="66" t="s">
        <v>97</v>
      </c>
      <c r="F58" s="65" t="s">
        <v>229</v>
      </c>
      <c r="G58" s="145" t="s">
        <v>371</v>
      </c>
      <c r="H58" s="146" t="s">
        <v>393</v>
      </c>
      <c r="I58" s="127" t="s">
        <v>83</v>
      </c>
      <c r="J58" s="146" t="s">
        <v>230</v>
      </c>
      <c r="K58" s="146" t="str">
        <f>IF(J58="Máximo 2 veces por año","Muy Baja",IF(J58="De 3 a 24 veces por año","Baja",IF(J58="De 24 a 500 veces por año","Media",IF(J58="De 500 veces al año y máximo 5000 veces por año","Alta",IF(J58="Más de 5000 veces por año","Muy Alta",";")))))</f>
        <v>Baja</v>
      </c>
      <c r="L58" s="169">
        <f>IF(K58="Muy Baja",20%,IF(K58="Baja",40%,IF(K58="Media",60%,IF(K58="Alta",80%,IF(K58="Muy Alta",100%,"")))))</f>
        <v>0.4</v>
      </c>
      <c r="M58" s="127" t="s">
        <v>46</v>
      </c>
      <c r="N58" s="127" t="s">
        <v>46</v>
      </c>
      <c r="O58" s="127" t="s">
        <v>47</v>
      </c>
      <c r="P58" s="127" t="s">
        <v>47</v>
      </c>
      <c r="Q58" s="127" t="s">
        <v>47</v>
      </c>
      <c r="R58" s="127" t="s">
        <v>46</v>
      </c>
      <c r="S58" s="127" t="s">
        <v>47</v>
      </c>
      <c r="T58" s="127" t="s">
        <v>47</v>
      </c>
      <c r="U58" s="127" t="s">
        <v>47</v>
      </c>
      <c r="V58" s="127" t="s">
        <v>46</v>
      </c>
      <c r="W58" s="127" t="s">
        <v>46</v>
      </c>
      <c r="X58" s="127" t="s">
        <v>46</v>
      </c>
      <c r="Y58" s="127" t="s">
        <v>46</v>
      </c>
      <c r="Z58" s="127" t="s">
        <v>46</v>
      </c>
      <c r="AA58" s="127" t="s">
        <v>46</v>
      </c>
      <c r="AB58" s="127" t="s">
        <v>47</v>
      </c>
      <c r="AC58" s="127" t="s">
        <v>46</v>
      </c>
      <c r="AD58" s="127" t="s">
        <v>46</v>
      </c>
      <c r="AE58" s="127" t="s">
        <v>46</v>
      </c>
      <c r="AF58" s="130">
        <f>COUNTIF(M58:AE58,"SI")</f>
        <v>12</v>
      </c>
      <c r="AG58" s="131" t="str">
        <f>IF(AF58&lt;=5,"Moderado",IF(AF58&lt;=11,"Mayor","Catastrófico"))</f>
        <v>Catastrófico</v>
      </c>
      <c r="AH58" s="168">
        <f>IF(AG58="Leve",20%,IF(AG58="Menor",40%,IF(AG58="Moderado",60%,IF(AG58="Mayor",80%,IF(AG58="Catastrófico",100%,"")))))</f>
        <v>1</v>
      </c>
      <c r="AI58" s="127" t="e">
        <f>IF(AND(K58&lt;&gt;"",AG58&lt;&gt;""),VLOOKUP(K58&amp;AG58,'[1]No Eliminar'!$N$3:$O$27,2,FALSE),"")</f>
        <v>#N/A</v>
      </c>
      <c r="AJ58" s="34">
        <v>1</v>
      </c>
      <c r="AK58" s="69" t="s">
        <v>231</v>
      </c>
      <c r="AL58" s="35" t="str">
        <f t="shared" si="11"/>
        <v>Probabilidad</v>
      </c>
      <c r="AM58" s="36" t="s">
        <v>66</v>
      </c>
      <c r="AN58" s="37">
        <f t="shared" si="12"/>
        <v>0.25</v>
      </c>
      <c r="AO58" s="36" t="s">
        <v>50</v>
      </c>
      <c r="AP58" s="37">
        <f t="shared" si="13"/>
        <v>0.15</v>
      </c>
      <c r="AQ58" s="38">
        <f t="shared" si="14"/>
        <v>0.4</v>
      </c>
      <c r="AR58" s="36" t="s">
        <v>51</v>
      </c>
      <c r="AS58" s="36" t="s">
        <v>52</v>
      </c>
      <c r="AT58" s="36" t="s">
        <v>53</v>
      </c>
      <c r="AU58" s="38">
        <f>IFERROR(IF(AL58="Probabilidad",(L58-(+L58*AQ58)),IF(AL58="Impacto",L58,"")),"")</f>
        <v>0.24</v>
      </c>
      <c r="AV58" s="39" t="str">
        <f t="shared" si="15"/>
        <v>Baja</v>
      </c>
      <c r="AW58" s="38">
        <f>IF(AL58="Impacto",(AH58-(+AH58*AQ58)),AH58)</f>
        <v>1</v>
      </c>
      <c r="AX58" s="39" t="str">
        <f t="shared" si="16"/>
        <v>Catastrófico</v>
      </c>
      <c r="AY58" s="40" t="s">
        <v>54</v>
      </c>
      <c r="AZ58" s="170" t="s">
        <v>114</v>
      </c>
      <c r="BA58" s="146" t="s">
        <v>232</v>
      </c>
      <c r="BB58" s="127" t="s">
        <v>372</v>
      </c>
      <c r="BC58" s="178" t="s">
        <v>233</v>
      </c>
      <c r="BD58" s="178" t="s">
        <v>58</v>
      </c>
      <c r="BE58" s="180">
        <v>44593</v>
      </c>
      <c r="BF58" s="180">
        <v>44926</v>
      </c>
      <c r="BG58" s="171" t="s">
        <v>234</v>
      </c>
      <c r="BH58" s="171" t="s">
        <v>60</v>
      </c>
      <c r="BI58" s="171"/>
      <c r="BJ58" s="171"/>
      <c r="BK58" s="127" t="s">
        <v>321</v>
      </c>
      <c r="BL58" s="142" t="s">
        <v>60</v>
      </c>
      <c r="BM58" s="142"/>
      <c r="BN58" s="142"/>
      <c r="BO58" s="127" t="s">
        <v>322</v>
      </c>
      <c r="BP58" s="142" t="s">
        <v>60</v>
      </c>
      <c r="BQ58" s="142"/>
      <c r="BR58" s="127" t="s">
        <v>63</v>
      </c>
      <c r="BS58" s="142"/>
      <c r="BT58" s="142" t="s">
        <v>60</v>
      </c>
      <c r="BU58" s="127" t="s">
        <v>64</v>
      </c>
      <c r="BV58" s="173" t="s">
        <v>418</v>
      </c>
    </row>
    <row r="59" spans="1:74" ht="1.5" customHeight="1">
      <c r="A59" s="140"/>
      <c r="B59" s="140"/>
      <c r="C59" s="143"/>
      <c r="D59" s="143"/>
      <c r="E59" s="66" t="s">
        <v>137</v>
      </c>
      <c r="F59" s="65" t="s">
        <v>235</v>
      </c>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34">
        <v>2</v>
      </c>
      <c r="AK59" s="46" t="s">
        <v>236</v>
      </c>
      <c r="AL59" s="35" t="str">
        <f t="shared" si="11"/>
        <v>Probabilidad</v>
      </c>
      <c r="AM59" s="36" t="s">
        <v>66</v>
      </c>
      <c r="AN59" s="37">
        <f t="shared" si="12"/>
        <v>0.25</v>
      </c>
      <c r="AO59" s="36" t="s">
        <v>50</v>
      </c>
      <c r="AP59" s="37">
        <f t="shared" si="13"/>
        <v>0.15</v>
      </c>
      <c r="AQ59" s="38">
        <f t="shared" si="14"/>
        <v>0.4</v>
      </c>
      <c r="AR59" s="36" t="s">
        <v>86</v>
      </c>
      <c r="AS59" s="36" t="s">
        <v>52</v>
      </c>
      <c r="AT59" s="36" t="s">
        <v>53</v>
      </c>
      <c r="AU59" s="38">
        <f>IFERROR(IF(AND(AL58="Probabilidad",AL59="Probabilidad"),(AU58-(+AU58*AQ59)),IF(AL59="Probabilidad",(L58-(+L58*AQ59)),IF(AL59="Impacto",AU58,""))),"")</f>
        <v>0.14399999999999999</v>
      </c>
      <c r="AV59" s="39" t="str">
        <f t="shared" si="15"/>
        <v>Muy Baja</v>
      </c>
      <c r="AW59" s="38">
        <f>IF(AL59="Impacto",(AW58-(+AW58*AQ59)),AW58)</f>
        <v>1</v>
      </c>
      <c r="AX59" s="39" t="str">
        <f t="shared" si="16"/>
        <v>Catastrófico</v>
      </c>
      <c r="AY59" s="40" t="s">
        <v>54</v>
      </c>
      <c r="AZ59" s="128"/>
      <c r="BA59" s="128"/>
      <c r="BB59" s="159"/>
      <c r="BC59" s="164"/>
      <c r="BD59" s="164"/>
      <c r="BE59" s="164"/>
      <c r="BF59" s="164"/>
      <c r="BG59" s="164"/>
      <c r="BH59" s="164"/>
      <c r="BI59" s="164"/>
      <c r="BJ59" s="164"/>
      <c r="BK59" s="159"/>
      <c r="BL59" s="166"/>
      <c r="BM59" s="166"/>
      <c r="BN59" s="166"/>
      <c r="BO59" s="159"/>
      <c r="BP59" s="166"/>
      <c r="BQ59" s="166"/>
      <c r="BR59" s="159"/>
      <c r="BS59" s="166"/>
      <c r="BT59" s="166"/>
      <c r="BU59" s="159"/>
      <c r="BV59" s="176"/>
    </row>
    <row r="60" spans="1:74" ht="1.5" customHeight="1">
      <c r="A60" s="140"/>
      <c r="B60" s="140"/>
      <c r="C60" s="143"/>
      <c r="D60" s="143"/>
      <c r="E60" s="66" t="s">
        <v>97</v>
      </c>
      <c r="F60" s="65" t="s">
        <v>237</v>
      </c>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34">
        <v>3</v>
      </c>
      <c r="AK60" s="46" t="s">
        <v>238</v>
      </c>
      <c r="AL60" s="35" t="str">
        <f t="shared" si="11"/>
        <v>Probabilidad</v>
      </c>
      <c r="AM60" s="36" t="s">
        <v>66</v>
      </c>
      <c r="AN60" s="37">
        <f t="shared" si="12"/>
        <v>0.25</v>
      </c>
      <c r="AO60" s="36" t="s">
        <v>50</v>
      </c>
      <c r="AP60" s="37">
        <f t="shared" si="13"/>
        <v>0.15</v>
      </c>
      <c r="AQ60" s="38">
        <f t="shared" si="14"/>
        <v>0.4</v>
      </c>
      <c r="AR60" s="36" t="s">
        <v>51</v>
      </c>
      <c r="AS60" s="36" t="s">
        <v>52</v>
      </c>
      <c r="AT60" s="36" t="s">
        <v>53</v>
      </c>
      <c r="AU60" s="38">
        <f t="shared" ref="AU60:AU61" si="31">IFERROR(IF(AND(AL59="Probabilidad",AL60="Probabilidad"),(AU59-(+AU59*AQ60)),IF(AND(AL59="Impacto",AL60="Probabilidad"),(AU58-(+AU58*AQ60)),IF(AL60="Impacto",AU59,""))),"")</f>
        <v>8.6399999999999991E-2</v>
      </c>
      <c r="AV60" s="41" t="str">
        <f t="shared" si="15"/>
        <v>Muy Baja</v>
      </c>
      <c r="AW60" s="38">
        <f t="shared" ref="AW60:AW61" si="32">IFERROR(IF(AND(AL59="Impacto",AL60="Impacto"),(AW59-(+AW59*AQ60)),IF(AND(AL59="Impacto",AL60="Probabilidad"),(AW58-(+AW58*AQ60)),IF(AL60="Probabilidad",AW59,""))),"")</f>
        <v>1</v>
      </c>
      <c r="AX60" s="39" t="str">
        <f t="shared" si="16"/>
        <v>Catastrófico</v>
      </c>
      <c r="AY60" s="40" t="s">
        <v>54</v>
      </c>
      <c r="AZ60" s="128"/>
      <c r="BA60" s="128"/>
      <c r="BB60" s="159"/>
      <c r="BC60" s="164"/>
      <c r="BD60" s="164"/>
      <c r="BE60" s="164"/>
      <c r="BF60" s="164"/>
      <c r="BG60" s="164"/>
      <c r="BH60" s="164"/>
      <c r="BI60" s="164"/>
      <c r="BJ60" s="164"/>
      <c r="BK60" s="159"/>
      <c r="BL60" s="166"/>
      <c r="BM60" s="166"/>
      <c r="BN60" s="166"/>
      <c r="BO60" s="159"/>
      <c r="BP60" s="166"/>
      <c r="BQ60" s="166"/>
      <c r="BR60" s="159"/>
      <c r="BS60" s="166"/>
      <c r="BT60" s="166"/>
      <c r="BU60" s="159"/>
      <c r="BV60" s="176"/>
    </row>
    <row r="61" spans="1:74" ht="1.5" customHeight="1">
      <c r="A61" s="140"/>
      <c r="B61" s="140"/>
      <c r="C61" s="143"/>
      <c r="D61" s="143"/>
      <c r="E61" s="66" t="s">
        <v>97</v>
      </c>
      <c r="F61" s="65" t="s">
        <v>239</v>
      </c>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34">
        <v>4</v>
      </c>
      <c r="AK61" s="46" t="s">
        <v>240</v>
      </c>
      <c r="AL61" s="35" t="str">
        <f t="shared" si="11"/>
        <v>Probabilidad</v>
      </c>
      <c r="AM61" s="36" t="s">
        <v>78</v>
      </c>
      <c r="AN61" s="37">
        <f t="shared" si="12"/>
        <v>0.15</v>
      </c>
      <c r="AO61" s="36" t="s">
        <v>50</v>
      </c>
      <c r="AP61" s="37">
        <f t="shared" si="13"/>
        <v>0.15</v>
      </c>
      <c r="AQ61" s="38">
        <f t="shared" si="14"/>
        <v>0.3</v>
      </c>
      <c r="AR61" s="36" t="s">
        <v>51</v>
      </c>
      <c r="AS61" s="36" t="s">
        <v>52</v>
      </c>
      <c r="AT61" s="36" t="s">
        <v>53</v>
      </c>
      <c r="AU61" s="38">
        <f t="shared" si="31"/>
        <v>6.0479999999999992E-2</v>
      </c>
      <c r="AV61" s="41" t="str">
        <f t="shared" si="15"/>
        <v>Muy Baja</v>
      </c>
      <c r="AW61" s="38">
        <f t="shared" si="32"/>
        <v>1</v>
      </c>
      <c r="AX61" s="39" t="str">
        <f t="shared" si="16"/>
        <v>Catastrófico</v>
      </c>
      <c r="AY61" s="40" t="s">
        <v>54</v>
      </c>
      <c r="AZ61" s="128"/>
      <c r="BA61" s="128"/>
      <c r="BB61" s="159"/>
      <c r="BC61" s="164"/>
      <c r="BD61" s="164"/>
      <c r="BE61" s="164"/>
      <c r="BF61" s="164"/>
      <c r="BG61" s="164"/>
      <c r="BH61" s="164"/>
      <c r="BI61" s="164"/>
      <c r="BJ61" s="164"/>
      <c r="BK61" s="159"/>
      <c r="BL61" s="166"/>
      <c r="BM61" s="166"/>
      <c r="BN61" s="166"/>
      <c r="BO61" s="159"/>
      <c r="BP61" s="166"/>
      <c r="BQ61" s="166"/>
      <c r="BR61" s="159"/>
      <c r="BS61" s="166"/>
      <c r="BT61" s="166"/>
      <c r="BU61" s="159"/>
      <c r="BV61" s="176"/>
    </row>
    <row r="62" spans="1:74" ht="108" customHeight="1">
      <c r="A62" s="140"/>
      <c r="B62" s="140"/>
      <c r="C62" s="143"/>
      <c r="D62" s="143"/>
      <c r="E62" s="66"/>
      <c r="F62" s="65"/>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34">
        <v>5</v>
      </c>
      <c r="AK62" s="34" t="s">
        <v>241</v>
      </c>
      <c r="AL62" s="35" t="str">
        <f t="shared" si="11"/>
        <v>Probabilidad</v>
      </c>
      <c r="AM62" s="36" t="s">
        <v>78</v>
      </c>
      <c r="AN62" s="37">
        <f t="shared" si="12"/>
        <v>0.15</v>
      </c>
      <c r="AO62" s="36" t="s">
        <v>50</v>
      </c>
      <c r="AP62" s="37">
        <f t="shared" si="13"/>
        <v>0.15</v>
      </c>
      <c r="AQ62" s="38">
        <f t="shared" si="14"/>
        <v>0.3</v>
      </c>
      <c r="AR62" s="36" t="s">
        <v>51</v>
      </c>
      <c r="AS62" s="36" t="s">
        <v>52</v>
      </c>
      <c r="AT62" s="36" t="s">
        <v>53</v>
      </c>
      <c r="AU62" s="38">
        <f t="shared" ref="AU62:AU63" si="33">IFERROR(IF(AND(AL60="Probabilidad",AL62="Probabilidad"),(AU60-(+AU60*AQ62)),IF(AND(AL60="Impacto",AL62="Probabilidad"),(AU59-(+AU59*AQ62)),IF(AL62="Impacto",AU60,""))),"")</f>
        <v>6.0479999999999992E-2</v>
      </c>
      <c r="AV62" s="41" t="str">
        <f t="shared" si="15"/>
        <v>Muy Baja</v>
      </c>
      <c r="AW62" s="38">
        <f t="shared" ref="AW62:AW63" si="34">IFERROR(IF(AND(AL60="Impacto",AL62="Impacto"),(AW60-(+AW60*AQ62)),IF(AND(AL60="Impacto",AL62="Probabilidad"),(AW59-(+AW59*AQ62)),IF(AL62="Probabilidad",AW60,""))),"")</f>
        <v>1</v>
      </c>
      <c r="AX62" s="39" t="str">
        <f t="shared" si="16"/>
        <v>Catastrófico</v>
      </c>
      <c r="AY62" s="36" t="s">
        <v>54</v>
      </c>
      <c r="AZ62" s="128"/>
      <c r="BA62" s="128"/>
      <c r="BB62" s="159"/>
      <c r="BC62" s="164"/>
      <c r="BD62" s="164"/>
      <c r="BE62" s="164"/>
      <c r="BF62" s="164"/>
      <c r="BG62" s="164"/>
      <c r="BH62" s="164"/>
      <c r="BI62" s="164"/>
      <c r="BJ62" s="164"/>
      <c r="BK62" s="159"/>
      <c r="BL62" s="166"/>
      <c r="BM62" s="166"/>
      <c r="BN62" s="166"/>
      <c r="BO62" s="159"/>
      <c r="BP62" s="166"/>
      <c r="BQ62" s="166"/>
      <c r="BR62" s="159"/>
      <c r="BS62" s="166"/>
      <c r="BT62" s="166"/>
      <c r="BU62" s="159"/>
      <c r="BV62" s="176"/>
    </row>
    <row r="63" spans="1:74" ht="1.5" customHeight="1">
      <c r="A63" s="141"/>
      <c r="B63" s="141"/>
      <c r="C63" s="144"/>
      <c r="D63" s="144"/>
      <c r="E63" s="66" t="s">
        <v>97</v>
      </c>
      <c r="F63" s="65" t="s">
        <v>242</v>
      </c>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68">
        <v>6</v>
      </c>
      <c r="AK63" s="68" t="s">
        <v>243</v>
      </c>
      <c r="AL63" s="70" t="str">
        <f t="shared" si="11"/>
        <v>Probabilidad</v>
      </c>
      <c r="AM63" s="40" t="s">
        <v>78</v>
      </c>
      <c r="AN63" s="37">
        <f t="shared" si="12"/>
        <v>0.15</v>
      </c>
      <c r="AO63" s="36" t="s">
        <v>50</v>
      </c>
      <c r="AP63" s="37">
        <f t="shared" si="13"/>
        <v>0.15</v>
      </c>
      <c r="AQ63" s="38">
        <f t="shared" si="14"/>
        <v>0.3</v>
      </c>
      <c r="AR63" s="36" t="s">
        <v>51</v>
      </c>
      <c r="AS63" s="36" t="s">
        <v>52</v>
      </c>
      <c r="AT63" s="36" t="s">
        <v>53</v>
      </c>
      <c r="AU63" s="38">
        <f t="shared" si="33"/>
        <v>4.2335999999999999E-2</v>
      </c>
      <c r="AV63" s="41" t="str">
        <f t="shared" si="15"/>
        <v>Muy Baja</v>
      </c>
      <c r="AW63" s="38">
        <f t="shared" si="34"/>
        <v>1</v>
      </c>
      <c r="AX63" s="39" t="str">
        <f t="shared" si="16"/>
        <v>Catastrófico</v>
      </c>
      <c r="AY63" s="36" t="s">
        <v>54</v>
      </c>
      <c r="AZ63" s="129"/>
      <c r="BA63" s="129"/>
      <c r="BB63" s="160"/>
      <c r="BC63" s="165"/>
      <c r="BD63" s="165"/>
      <c r="BE63" s="165"/>
      <c r="BF63" s="165"/>
      <c r="BG63" s="165"/>
      <c r="BH63" s="165"/>
      <c r="BI63" s="165"/>
      <c r="BJ63" s="165"/>
      <c r="BK63" s="160"/>
      <c r="BL63" s="167"/>
      <c r="BM63" s="167"/>
      <c r="BN63" s="167"/>
      <c r="BO63" s="160"/>
      <c r="BP63" s="167"/>
      <c r="BQ63" s="167"/>
      <c r="BR63" s="160"/>
      <c r="BS63" s="167"/>
      <c r="BT63" s="167"/>
      <c r="BU63" s="160"/>
      <c r="BV63" s="177"/>
    </row>
    <row r="64" spans="1:74" ht="65.25" customHeight="1">
      <c r="A64" s="139">
        <v>12</v>
      </c>
      <c r="B64" s="142" t="s">
        <v>227</v>
      </c>
      <c r="C64" s="171" t="s">
        <v>161</v>
      </c>
      <c r="D64" s="171" t="s">
        <v>244</v>
      </c>
      <c r="E64" s="66" t="s">
        <v>97</v>
      </c>
      <c r="F64" s="65" t="s">
        <v>245</v>
      </c>
      <c r="G64" s="146" t="s">
        <v>373</v>
      </c>
      <c r="H64" s="146" t="s">
        <v>392</v>
      </c>
      <c r="I64" s="127" t="s">
        <v>131</v>
      </c>
      <c r="J64" s="146" t="s">
        <v>230</v>
      </c>
      <c r="K64" s="146" t="str">
        <f>IF(J64="Máximo 2 veces por año","Muy Baja",IF(J64="De 3 a 24 veces por año","Baja",IF(J64="De 24 a 500 veces por año","Media",IF(J64="De 500 veces al año y máximo 5000 veces por año","Alta",IF(J64="Más de 5000 veces por año","Muy Alta",";")))))</f>
        <v>Baja</v>
      </c>
      <c r="L64" s="169">
        <f>IF(K64="Muy Baja",20%,IF(K64="Baja",40%,IF(K64="Media",60%,IF(K64="Alta",80%,IF(K64="Muy Alta",100%,"")))))</f>
        <v>0.4</v>
      </c>
      <c r="M64" s="127" t="s">
        <v>46</v>
      </c>
      <c r="N64" s="127" t="s">
        <v>46</v>
      </c>
      <c r="O64" s="127" t="s">
        <v>47</v>
      </c>
      <c r="P64" s="127" t="s">
        <v>47</v>
      </c>
      <c r="Q64" s="127" t="s">
        <v>47</v>
      </c>
      <c r="R64" s="127" t="s">
        <v>46</v>
      </c>
      <c r="S64" s="127" t="s">
        <v>46</v>
      </c>
      <c r="T64" s="127" t="s">
        <v>46</v>
      </c>
      <c r="U64" s="127" t="s">
        <v>47</v>
      </c>
      <c r="V64" s="127" t="s">
        <v>46</v>
      </c>
      <c r="W64" s="127" t="s">
        <v>46</v>
      </c>
      <c r="X64" s="127" t="s">
        <v>46</v>
      </c>
      <c r="Y64" s="127" t="s">
        <v>46</v>
      </c>
      <c r="Z64" s="127" t="s">
        <v>46</v>
      </c>
      <c r="AA64" s="127" t="s">
        <v>47</v>
      </c>
      <c r="AB64" s="127" t="s">
        <v>47</v>
      </c>
      <c r="AC64" s="127" t="s">
        <v>46</v>
      </c>
      <c r="AD64" s="127" t="s">
        <v>46</v>
      </c>
      <c r="AE64" s="127" t="s">
        <v>47</v>
      </c>
      <c r="AF64" s="130">
        <f>COUNTIF(M64:AE64,"SI")</f>
        <v>12</v>
      </c>
      <c r="AG64" s="131" t="str">
        <f>IF(AF64&lt;=5,"Moderado",IF(AF64&lt;=11,"Mayor","Catastrófico"))</f>
        <v>Catastrófico</v>
      </c>
      <c r="AH64" s="168">
        <f>IF(AG64="Leve",20%,IF(AG64="Menor",40%,IF(AG64="Moderado",60%,IF(AG64="Mayor",80%,IF(AG64="Catastrófico",100%,"")))))</f>
        <v>1</v>
      </c>
      <c r="AI64" s="127" t="e">
        <f>IF(AND(K64&lt;&gt;"",AG64&lt;&gt;""),VLOOKUP(K64&amp;AG64,'[1]No Eliminar'!$N$3:$O$27,2,FALSE),"")</f>
        <v>#N/A</v>
      </c>
      <c r="AJ64" s="33">
        <v>1</v>
      </c>
      <c r="AK64" s="46" t="s">
        <v>246</v>
      </c>
      <c r="AL64" s="35" t="str">
        <f t="shared" si="11"/>
        <v>Probabilidad</v>
      </c>
      <c r="AM64" s="36" t="s">
        <v>66</v>
      </c>
      <c r="AN64" s="37">
        <f t="shared" si="12"/>
        <v>0.25</v>
      </c>
      <c r="AO64" s="36" t="s">
        <v>50</v>
      </c>
      <c r="AP64" s="37">
        <f t="shared" si="13"/>
        <v>0.15</v>
      </c>
      <c r="AQ64" s="38">
        <f t="shared" si="14"/>
        <v>0.4</v>
      </c>
      <c r="AR64" s="36" t="s">
        <v>51</v>
      </c>
      <c r="AS64" s="36" t="s">
        <v>52</v>
      </c>
      <c r="AT64" s="36" t="s">
        <v>53</v>
      </c>
      <c r="AU64" s="38">
        <f>IFERROR(IF(AL64="Probabilidad",(L64-(+L64*AQ64)),IF(AL64="Impacto",L64,"")),"")</f>
        <v>0.24</v>
      </c>
      <c r="AV64" s="39" t="str">
        <f t="shared" si="15"/>
        <v>Baja</v>
      </c>
      <c r="AW64" s="38">
        <f>IF(AL64="Impacto",(AH64-(+AH64*AQ64)),AH64)</f>
        <v>1</v>
      </c>
      <c r="AX64" s="39" t="str">
        <f t="shared" si="16"/>
        <v>Catastrófico</v>
      </c>
      <c r="AY64" s="40" t="s">
        <v>54</v>
      </c>
      <c r="AZ64" s="170" t="s">
        <v>114</v>
      </c>
      <c r="BA64" s="146" t="s">
        <v>247</v>
      </c>
      <c r="BB64" s="127" t="s">
        <v>374</v>
      </c>
      <c r="BC64" s="178" t="s">
        <v>233</v>
      </c>
      <c r="BD64" s="178" t="s">
        <v>58</v>
      </c>
      <c r="BE64" s="180">
        <v>44593</v>
      </c>
      <c r="BF64" s="180">
        <v>44926</v>
      </c>
      <c r="BG64" s="171" t="s">
        <v>248</v>
      </c>
      <c r="BH64" s="171" t="s">
        <v>60</v>
      </c>
      <c r="BI64" s="171"/>
      <c r="BJ64" s="171"/>
      <c r="BK64" s="127" t="s">
        <v>321</v>
      </c>
      <c r="BL64" s="142" t="s">
        <v>60</v>
      </c>
      <c r="BM64" s="142"/>
      <c r="BN64" s="142"/>
      <c r="BO64" s="127" t="s">
        <v>322</v>
      </c>
      <c r="BP64" s="142" t="s">
        <v>60</v>
      </c>
      <c r="BQ64" s="142"/>
      <c r="BR64" s="127" t="s">
        <v>63</v>
      </c>
      <c r="BS64" s="142"/>
      <c r="BT64" s="142" t="s">
        <v>60</v>
      </c>
      <c r="BU64" s="127" t="s">
        <v>64</v>
      </c>
      <c r="BV64" s="173" t="s">
        <v>419</v>
      </c>
    </row>
    <row r="65" spans="1:74" ht="7.5" customHeight="1">
      <c r="A65" s="140"/>
      <c r="B65" s="140"/>
      <c r="C65" s="143"/>
      <c r="D65" s="143"/>
      <c r="E65" s="66"/>
      <c r="F65" s="65"/>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33">
        <v>2</v>
      </c>
      <c r="AK65" s="46" t="s">
        <v>249</v>
      </c>
      <c r="AL65" s="35" t="str">
        <f t="shared" si="11"/>
        <v>Probabilidad</v>
      </c>
      <c r="AM65" s="36" t="s">
        <v>66</v>
      </c>
      <c r="AN65" s="37">
        <f t="shared" si="12"/>
        <v>0.25</v>
      </c>
      <c r="AO65" s="36" t="s">
        <v>50</v>
      </c>
      <c r="AP65" s="37">
        <f t="shared" si="13"/>
        <v>0.15</v>
      </c>
      <c r="AQ65" s="38">
        <f t="shared" si="14"/>
        <v>0.4</v>
      </c>
      <c r="AR65" s="36" t="s">
        <v>51</v>
      </c>
      <c r="AS65" s="36" t="s">
        <v>52</v>
      </c>
      <c r="AT65" s="36" t="s">
        <v>53</v>
      </c>
      <c r="AU65" s="38">
        <v>0.14000000000000001</v>
      </c>
      <c r="AV65" s="39" t="str">
        <f t="shared" si="15"/>
        <v>Muy Baja</v>
      </c>
      <c r="AW65" s="38">
        <f t="shared" ref="AW65:AW66" si="35">IF(AL65="Impacto",(AW63-(+AW63*AQ65)),AW63)</f>
        <v>1</v>
      </c>
      <c r="AX65" s="39" t="str">
        <f t="shared" si="16"/>
        <v>Catastrófico</v>
      </c>
      <c r="AY65" s="40" t="s">
        <v>54</v>
      </c>
      <c r="AZ65" s="128"/>
      <c r="BA65" s="128"/>
      <c r="BB65" s="159"/>
      <c r="BC65" s="164"/>
      <c r="BD65" s="164"/>
      <c r="BE65" s="164"/>
      <c r="BF65" s="164"/>
      <c r="BG65" s="164"/>
      <c r="BH65" s="164"/>
      <c r="BI65" s="164"/>
      <c r="BJ65" s="164"/>
      <c r="BK65" s="159"/>
      <c r="BL65" s="166"/>
      <c r="BM65" s="166"/>
      <c r="BN65" s="166"/>
      <c r="BO65" s="159"/>
      <c r="BP65" s="166"/>
      <c r="BQ65" s="166"/>
      <c r="BR65" s="159"/>
      <c r="BS65" s="166"/>
      <c r="BT65" s="166"/>
      <c r="BU65" s="159"/>
      <c r="BV65" s="176"/>
    </row>
    <row r="66" spans="1:74" ht="59.25" customHeight="1">
      <c r="A66" s="182"/>
      <c r="B66" s="140"/>
      <c r="C66" s="143"/>
      <c r="D66" s="143"/>
      <c r="E66" s="71" t="s">
        <v>97</v>
      </c>
      <c r="F66" s="72" t="s">
        <v>250</v>
      </c>
      <c r="G66" s="181"/>
      <c r="H66" s="181"/>
      <c r="I66" s="128"/>
      <c r="J66" s="181"/>
      <c r="K66" s="181"/>
      <c r="L66" s="181"/>
      <c r="M66" s="128"/>
      <c r="N66" s="128"/>
      <c r="O66" s="128"/>
      <c r="P66" s="128"/>
      <c r="Q66" s="128"/>
      <c r="R66" s="128"/>
      <c r="S66" s="128"/>
      <c r="T66" s="128"/>
      <c r="U66" s="128"/>
      <c r="V66" s="128"/>
      <c r="W66" s="128"/>
      <c r="X66" s="128"/>
      <c r="Y66" s="128"/>
      <c r="Z66" s="128"/>
      <c r="AA66" s="128"/>
      <c r="AB66" s="128"/>
      <c r="AC66" s="128"/>
      <c r="AD66" s="128"/>
      <c r="AE66" s="128"/>
      <c r="AF66" s="181"/>
      <c r="AG66" s="181"/>
      <c r="AH66" s="181"/>
      <c r="AI66" s="128"/>
      <c r="AJ66" s="73">
        <v>3</v>
      </c>
      <c r="AK66" s="68" t="s">
        <v>251</v>
      </c>
      <c r="AL66" s="70" t="str">
        <f t="shared" si="11"/>
        <v>Probabilidad</v>
      </c>
      <c r="AM66" s="40" t="s">
        <v>66</v>
      </c>
      <c r="AN66" s="74">
        <f t="shared" si="12"/>
        <v>0.25</v>
      </c>
      <c r="AO66" s="40" t="s">
        <v>50</v>
      </c>
      <c r="AP66" s="74">
        <f t="shared" si="13"/>
        <v>0.15</v>
      </c>
      <c r="AQ66" s="75">
        <f t="shared" si="14"/>
        <v>0.4</v>
      </c>
      <c r="AR66" s="40" t="s">
        <v>51</v>
      </c>
      <c r="AS66" s="40" t="s">
        <v>52</v>
      </c>
      <c r="AT66" s="40" t="s">
        <v>53</v>
      </c>
      <c r="AU66" s="75">
        <v>0.03</v>
      </c>
      <c r="AV66" s="76" t="str">
        <f t="shared" si="15"/>
        <v>Muy Baja</v>
      </c>
      <c r="AW66" s="75">
        <f t="shared" si="35"/>
        <v>1</v>
      </c>
      <c r="AX66" s="76" t="str">
        <f t="shared" si="16"/>
        <v>Catastrófico</v>
      </c>
      <c r="AY66" s="40" t="s">
        <v>54</v>
      </c>
      <c r="AZ66" s="128"/>
      <c r="BA66" s="181"/>
      <c r="BB66" s="159"/>
      <c r="BC66" s="179"/>
      <c r="BD66" s="179"/>
      <c r="BE66" s="179"/>
      <c r="BF66" s="179"/>
      <c r="BG66" s="164"/>
      <c r="BH66" s="165"/>
      <c r="BI66" s="165"/>
      <c r="BJ66" s="165"/>
      <c r="BK66" s="160"/>
      <c r="BL66" s="167"/>
      <c r="BM66" s="167"/>
      <c r="BN66" s="167"/>
      <c r="BO66" s="160"/>
      <c r="BP66" s="167"/>
      <c r="BQ66" s="167"/>
      <c r="BR66" s="160"/>
      <c r="BS66" s="167"/>
      <c r="BT66" s="167"/>
      <c r="BU66" s="160"/>
      <c r="BV66" s="177"/>
    </row>
    <row r="67" spans="1:74" ht="68.25" customHeight="1">
      <c r="A67" s="139">
        <v>13</v>
      </c>
      <c r="B67" s="142" t="s">
        <v>252</v>
      </c>
      <c r="C67" s="142" t="s">
        <v>143</v>
      </c>
      <c r="D67" s="142" t="s">
        <v>253</v>
      </c>
      <c r="E67" s="53" t="s">
        <v>137</v>
      </c>
      <c r="F67" s="77" t="s">
        <v>42</v>
      </c>
      <c r="G67" s="146" t="s">
        <v>375</v>
      </c>
      <c r="H67" s="146" t="s">
        <v>393</v>
      </c>
      <c r="I67" s="127" t="s">
        <v>83</v>
      </c>
      <c r="J67" s="146" t="s">
        <v>196</v>
      </c>
      <c r="K67" s="146" t="str">
        <f>IF(J67="Máximo 2 veces por año","Muy Baja",IF(J67="De 3 a 24 veces por año","Baja",IF(J67="De 24 a 500 veces por año","Media",IF(J67="De 500 veces al año y máximo 5000 veces por año","Alta",IF(J67="Más de 5000 veces por año","Muy Alta",";")))))</f>
        <v>Alta</v>
      </c>
      <c r="L67" s="169">
        <f>IF(K67="Muy Baja",20%,IF(K67="Baja",40%,IF(K67="Media",60%,IF(K67="Alta",80%,IF(K67="Muy Alta",100%,"")))))</f>
        <v>0.8</v>
      </c>
      <c r="M67" s="127" t="s">
        <v>46</v>
      </c>
      <c r="N67" s="127" t="s">
        <v>46</v>
      </c>
      <c r="O67" s="127" t="s">
        <v>47</v>
      </c>
      <c r="P67" s="127" t="s">
        <v>47</v>
      </c>
      <c r="Q67" s="127" t="s">
        <v>46</v>
      </c>
      <c r="R67" s="127" t="s">
        <v>46</v>
      </c>
      <c r="S67" s="127" t="s">
        <v>46</v>
      </c>
      <c r="T67" s="127" t="s">
        <v>47</v>
      </c>
      <c r="U67" s="127" t="s">
        <v>47</v>
      </c>
      <c r="V67" s="127" t="s">
        <v>46</v>
      </c>
      <c r="W67" s="127" t="s">
        <v>46</v>
      </c>
      <c r="X67" s="127" t="s">
        <v>46</v>
      </c>
      <c r="Y67" s="127" t="s">
        <v>46</v>
      </c>
      <c r="Z67" s="127" t="s">
        <v>46</v>
      </c>
      <c r="AA67" s="127" t="s">
        <v>46</v>
      </c>
      <c r="AB67" s="127" t="s">
        <v>47</v>
      </c>
      <c r="AC67" s="127" t="s">
        <v>46</v>
      </c>
      <c r="AD67" s="127" t="s">
        <v>46</v>
      </c>
      <c r="AE67" s="127" t="s">
        <v>47</v>
      </c>
      <c r="AF67" s="130">
        <f>COUNTIF(M67:AE67,"SI")</f>
        <v>13</v>
      </c>
      <c r="AG67" s="131" t="str">
        <f>IF(AF67&lt;=5,"Moderado",IF(AF67&lt;=11,"Mayor","Catastrófico"))</f>
        <v>Catastrófico</v>
      </c>
      <c r="AH67" s="168">
        <f>IF(AG67="Leve",20%,IF(AG67="Menor",40%,IF(AG67="Moderado",60%,IF(AG67="Mayor",80%,IF(AG67="Catastrófico",100%,"")))))</f>
        <v>1</v>
      </c>
      <c r="AI67" s="127" t="e">
        <f>IF(AND(K67&lt;&gt;"",AG67&lt;&gt;""),VLOOKUP(K67&amp;AG67,'[1]No Eliminar'!$N$3:$O$27,2,FALSE),"")</f>
        <v>#N/A</v>
      </c>
      <c r="AJ67" s="34">
        <v>1</v>
      </c>
      <c r="AK67" s="34" t="s">
        <v>254</v>
      </c>
      <c r="AL67" s="35" t="str">
        <f t="shared" si="11"/>
        <v>Probabilidad</v>
      </c>
      <c r="AM67" s="36" t="s">
        <v>66</v>
      </c>
      <c r="AN67" s="37">
        <f t="shared" si="12"/>
        <v>0.25</v>
      </c>
      <c r="AO67" s="36" t="s">
        <v>50</v>
      </c>
      <c r="AP67" s="37">
        <f t="shared" si="13"/>
        <v>0.15</v>
      </c>
      <c r="AQ67" s="38">
        <f t="shared" si="14"/>
        <v>0.4</v>
      </c>
      <c r="AR67" s="36" t="s">
        <v>51</v>
      </c>
      <c r="AS67" s="36" t="s">
        <v>52</v>
      </c>
      <c r="AT67" s="36" t="s">
        <v>53</v>
      </c>
      <c r="AU67" s="38">
        <f>IFERROR(IF(AL67="Probabilidad",(L67-(+L67*AQ67)),IF(AL67="Impacto",L67,"")),"")</f>
        <v>0.48</v>
      </c>
      <c r="AV67" s="39" t="str">
        <f t="shared" si="15"/>
        <v>Media</v>
      </c>
      <c r="AW67" s="38">
        <f>IF(AL67="Impacto",(AH67-(+AH67*AQ67)),AH67)</f>
        <v>1</v>
      </c>
      <c r="AX67" s="39" t="str">
        <f t="shared" si="16"/>
        <v>Catastrófico</v>
      </c>
      <c r="AY67" s="36" t="s">
        <v>54</v>
      </c>
      <c r="AZ67" s="170" t="s">
        <v>114</v>
      </c>
      <c r="BA67" s="146" t="s">
        <v>255</v>
      </c>
      <c r="BB67" s="146" t="s">
        <v>376</v>
      </c>
      <c r="BC67" s="78"/>
      <c r="BD67" s="78"/>
      <c r="BE67" s="78"/>
      <c r="BF67" s="78"/>
      <c r="BG67" s="142" t="s">
        <v>256</v>
      </c>
      <c r="BH67" s="142"/>
      <c r="BI67" s="142" t="s">
        <v>60</v>
      </c>
      <c r="BJ67" s="142"/>
      <c r="BK67" s="127" t="s">
        <v>324</v>
      </c>
      <c r="BL67" s="142" t="s">
        <v>60</v>
      </c>
      <c r="BM67" s="142"/>
      <c r="BN67" s="142"/>
      <c r="BO67" s="127" t="s">
        <v>322</v>
      </c>
      <c r="BP67" s="142" t="s">
        <v>60</v>
      </c>
      <c r="BQ67" s="142"/>
      <c r="BR67" s="127" t="s">
        <v>63</v>
      </c>
      <c r="BS67" s="142"/>
      <c r="BT67" s="142" t="s">
        <v>60</v>
      </c>
      <c r="BU67" s="127" t="s">
        <v>64</v>
      </c>
      <c r="BV67" s="173" t="s">
        <v>420</v>
      </c>
    </row>
    <row r="68" spans="1:74" ht="68.25" customHeight="1">
      <c r="A68" s="140"/>
      <c r="B68" s="140"/>
      <c r="C68" s="143"/>
      <c r="D68" s="143"/>
      <c r="E68" s="53" t="s">
        <v>97</v>
      </c>
      <c r="F68" s="77" t="s">
        <v>258</v>
      </c>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34">
        <v>2</v>
      </c>
      <c r="AK68" s="34" t="s">
        <v>259</v>
      </c>
      <c r="AL68" s="35" t="str">
        <f t="shared" si="11"/>
        <v>Probabilidad</v>
      </c>
      <c r="AM68" s="36" t="s">
        <v>66</v>
      </c>
      <c r="AN68" s="37">
        <f t="shared" si="12"/>
        <v>0.25</v>
      </c>
      <c r="AO68" s="36" t="s">
        <v>50</v>
      </c>
      <c r="AP68" s="37">
        <f t="shared" si="13"/>
        <v>0.15</v>
      </c>
      <c r="AQ68" s="38">
        <f t="shared" si="14"/>
        <v>0.4</v>
      </c>
      <c r="AR68" s="36" t="s">
        <v>51</v>
      </c>
      <c r="AS68" s="36" t="s">
        <v>52</v>
      </c>
      <c r="AT68" s="36" t="s">
        <v>53</v>
      </c>
      <c r="AU68" s="38">
        <f>IFERROR(IF(AND(AL67="Probabilidad",AL68="Probabilidad"),(AU67-(+AU67*AQ68)),IF(AL68="Probabilidad",(L67-(+L67*AQ68)),IF(AL68="Impacto",AU67,""))),"")</f>
        <v>0.28799999999999998</v>
      </c>
      <c r="AV68" s="39" t="str">
        <f t="shared" si="15"/>
        <v>Baja</v>
      </c>
      <c r="AW68" s="38">
        <f>IF(AL68="Impacto",(AW67-(+AW67*AQ68)),AW67)</f>
        <v>1</v>
      </c>
      <c r="AX68" s="39" t="str">
        <f t="shared" si="16"/>
        <v>Catastrófico</v>
      </c>
      <c r="AY68" s="36" t="s">
        <v>54</v>
      </c>
      <c r="AZ68" s="128"/>
      <c r="BA68" s="128"/>
      <c r="BB68" s="159"/>
      <c r="BC68" s="78"/>
      <c r="BD68" s="78"/>
      <c r="BE68" s="78"/>
      <c r="BF68" s="78"/>
      <c r="BG68" s="164"/>
      <c r="BH68" s="164"/>
      <c r="BI68" s="164"/>
      <c r="BJ68" s="164"/>
      <c r="BK68" s="159"/>
      <c r="BL68" s="166"/>
      <c r="BM68" s="166"/>
      <c r="BN68" s="166"/>
      <c r="BO68" s="159"/>
      <c r="BP68" s="166"/>
      <c r="BQ68" s="166"/>
      <c r="BR68" s="159"/>
      <c r="BS68" s="166"/>
      <c r="BT68" s="166"/>
      <c r="BU68" s="159"/>
      <c r="BV68" s="174"/>
    </row>
    <row r="69" spans="1:74" ht="38.25" customHeight="1">
      <c r="A69" s="141"/>
      <c r="B69" s="141"/>
      <c r="C69" s="144"/>
      <c r="D69" s="144"/>
      <c r="E69" s="53" t="s">
        <v>137</v>
      </c>
      <c r="F69" s="77" t="s">
        <v>260</v>
      </c>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34">
        <v>3</v>
      </c>
      <c r="AK69" s="34" t="s">
        <v>261</v>
      </c>
      <c r="AL69" s="35" t="str">
        <f t="shared" si="11"/>
        <v>Probabilidad</v>
      </c>
      <c r="AM69" s="36" t="s">
        <v>66</v>
      </c>
      <c r="AN69" s="37">
        <f t="shared" si="12"/>
        <v>0.25</v>
      </c>
      <c r="AO69" s="36" t="s">
        <v>50</v>
      </c>
      <c r="AP69" s="37">
        <f t="shared" si="13"/>
        <v>0.15</v>
      </c>
      <c r="AQ69" s="38">
        <f t="shared" si="14"/>
        <v>0.4</v>
      </c>
      <c r="AR69" s="36" t="s">
        <v>51</v>
      </c>
      <c r="AS69" s="36" t="s">
        <v>52</v>
      </c>
      <c r="AT69" s="36" t="s">
        <v>53</v>
      </c>
      <c r="AU69" s="38">
        <f>IFERROR(IF(AND(AL68="Probabilidad",AL69="Probabilidad"),(AU68-(+AU68*AQ69)),IF(AND(AL68="Impacto",AL69="Probabilidad"),(AU67-(+AU67*AQ69)),IF(AL69="Impacto",AU68,""))),"")</f>
        <v>0.17279999999999998</v>
      </c>
      <c r="AV69" s="41" t="str">
        <f t="shared" si="15"/>
        <v>Muy Baja</v>
      </c>
      <c r="AW69" s="38">
        <f>IFERROR(IF(AND(AL68="Impacto",AL69="Impacto"),(AW68-(+AW68*AQ69)),IF(AND(AL68="Impacto",AL69="Probabilidad"),(AW67-(+AW67*AQ69)),IF(AL69="Probabilidad",AW68,""))),"")</f>
        <v>1</v>
      </c>
      <c r="AX69" s="39" t="str">
        <f t="shared" si="16"/>
        <v>Catastrófico</v>
      </c>
      <c r="AY69" s="36" t="s">
        <v>54</v>
      </c>
      <c r="AZ69" s="129"/>
      <c r="BA69" s="129"/>
      <c r="BB69" s="160"/>
      <c r="BC69" s="78"/>
      <c r="BD69" s="78"/>
      <c r="BE69" s="78"/>
      <c r="BF69" s="78"/>
      <c r="BG69" s="165"/>
      <c r="BH69" s="165"/>
      <c r="BI69" s="165"/>
      <c r="BJ69" s="165"/>
      <c r="BK69" s="160"/>
      <c r="BL69" s="167"/>
      <c r="BM69" s="167"/>
      <c r="BN69" s="167"/>
      <c r="BO69" s="160"/>
      <c r="BP69" s="167"/>
      <c r="BQ69" s="167"/>
      <c r="BR69" s="160"/>
      <c r="BS69" s="167"/>
      <c r="BT69" s="167"/>
      <c r="BU69" s="160"/>
      <c r="BV69" s="175"/>
    </row>
    <row r="70" spans="1:74" ht="33.75" customHeight="1">
      <c r="A70" s="139">
        <v>14</v>
      </c>
      <c r="B70" s="142" t="s">
        <v>252</v>
      </c>
      <c r="C70" s="142" t="s">
        <v>143</v>
      </c>
      <c r="D70" s="142" t="s">
        <v>262</v>
      </c>
      <c r="E70" s="53" t="s">
        <v>137</v>
      </c>
      <c r="F70" s="77" t="s">
        <v>42</v>
      </c>
      <c r="G70" s="145" t="s">
        <v>377</v>
      </c>
      <c r="H70" s="146" t="s">
        <v>393</v>
      </c>
      <c r="I70" s="127" t="s">
        <v>83</v>
      </c>
      <c r="J70" s="146" t="s">
        <v>196</v>
      </c>
      <c r="K70" s="146" t="str">
        <f>IF(J70="Máximo 2 veces por año","Muy Baja",IF(J70="De 3 a 24 veces por año","Baja",IF(J70="De 24 a 500 veces por año","Media",IF(J70="De 500 veces al año y máximo 5000 veces por año","Alta",IF(J70="Más de 5000 veces por año","Muy Alta",";")))))</f>
        <v>Alta</v>
      </c>
      <c r="L70" s="169">
        <f>IF(K70="Muy Baja",20%,IF(K70="Baja",40%,IF(K70="Media",60%,IF(K70="Alta",80%,IF(K70="Muy Alta",100%,"")))))</f>
        <v>0.8</v>
      </c>
      <c r="M70" s="127" t="s">
        <v>46</v>
      </c>
      <c r="N70" s="127" t="s">
        <v>46</v>
      </c>
      <c r="O70" s="127" t="s">
        <v>46</v>
      </c>
      <c r="P70" s="127" t="s">
        <v>46</v>
      </c>
      <c r="Q70" s="127" t="s">
        <v>46</v>
      </c>
      <c r="R70" s="127" t="s">
        <v>46</v>
      </c>
      <c r="S70" s="127" t="s">
        <v>46</v>
      </c>
      <c r="T70" s="127" t="s">
        <v>47</v>
      </c>
      <c r="U70" s="127" t="s">
        <v>46</v>
      </c>
      <c r="V70" s="127" t="s">
        <v>46</v>
      </c>
      <c r="W70" s="127" t="s">
        <v>46</v>
      </c>
      <c r="X70" s="127" t="s">
        <v>46</v>
      </c>
      <c r="Y70" s="127" t="s">
        <v>46</v>
      </c>
      <c r="Z70" s="127" t="s">
        <v>46</v>
      </c>
      <c r="AA70" s="127" t="s">
        <v>46</v>
      </c>
      <c r="AB70" s="127" t="s">
        <v>47</v>
      </c>
      <c r="AC70" s="127" t="s">
        <v>46</v>
      </c>
      <c r="AD70" s="127" t="s">
        <v>46</v>
      </c>
      <c r="AE70" s="127" t="s">
        <v>47</v>
      </c>
      <c r="AF70" s="130">
        <f>COUNTIF(M70:AE70,"SI")</f>
        <v>16</v>
      </c>
      <c r="AG70" s="131" t="str">
        <f>IF(AF70&lt;=5,"Moderado",IF(AF70&lt;=11,"Mayor","Catastrófico"))</f>
        <v>Catastrófico</v>
      </c>
      <c r="AH70" s="168">
        <f>IF(AG70="Leve",20%,IF(AG70="Menor",40%,IF(AG70="Moderado",60%,IF(AG70="Mayor",80%,IF(AG70="Catastrófico",100%,"")))))</f>
        <v>1</v>
      </c>
      <c r="AI70" s="127" t="e">
        <f>IF(AND(K70&lt;&gt;"",AG70&lt;&gt;""),VLOOKUP(K70&amp;AG70,'[1]No Eliminar'!$N$3:$O$27,2,FALSE),"")</f>
        <v>#N/A</v>
      </c>
      <c r="AJ70" s="34">
        <v>1</v>
      </c>
      <c r="AK70" s="34" t="s">
        <v>263</v>
      </c>
      <c r="AL70" s="35" t="str">
        <f t="shared" si="11"/>
        <v>Probabilidad</v>
      </c>
      <c r="AM70" s="36" t="s">
        <v>66</v>
      </c>
      <c r="AN70" s="37">
        <f t="shared" si="12"/>
        <v>0.25</v>
      </c>
      <c r="AO70" s="36" t="s">
        <v>50</v>
      </c>
      <c r="AP70" s="37">
        <f t="shared" si="13"/>
        <v>0.15</v>
      </c>
      <c r="AQ70" s="38">
        <f t="shared" si="14"/>
        <v>0.4</v>
      </c>
      <c r="AR70" s="36" t="s">
        <v>51</v>
      </c>
      <c r="AS70" s="36" t="s">
        <v>52</v>
      </c>
      <c r="AT70" s="36" t="s">
        <v>53</v>
      </c>
      <c r="AU70" s="38">
        <f>IFERROR(IF(AL70="Probabilidad",(L70-(+L70*AQ70)),IF(AL70="Impacto",L70,"")),"")</f>
        <v>0.48</v>
      </c>
      <c r="AV70" s="39" t="str">
        <f t="shared" si="15"/>
        <v>Media</v>
      </c>
      <c r="AW70" s="38">
        <f>IF(AL70="Impacto",(AH70-(+AH70*AQ70)),AH70)</f>
        <v>1</v>
      </c>
      <c r="AX70" s="39" t="str">
        <f t="shared" si="16"/>
        <v>Catastrófico</v>
      </c>
      <c r="AY70" s="36" t="s">
        <v>54</v>
      </c>
      <c r="AZ70" s="170" t="s">
        <v>114</v>
      </c>
      <c r="BA70" s="146" t="s">
        <v>264</v>
      </c>
      <c r="BB70" s="146" t="s">
        <v>378</v>
      </c>
      <c r="BC70" s="139" t="s">
        <v>265</v>
      </c>
      <c r="BD70" s="139" t="s">
        <v>58</v>
      </c>
      <c r="BE70" s="172">
        <v>44593</v>
      </c>
      <c r="BF70" s="172">
        <v>44926</v>
      </c>
      <c r="BG70" s="139" t="s">
        <v>266</v>
      </c>
      <c r="BH70" s="139" t="s">
        <v>60</v>
      </c>
      <c r="BI70" s="139"/>
      <c r="BJ70" s="139"/>
      <c r="BK70" s="146" t="s">
        <v>321</v>
      </c>
      <c r="BL70" s="139" t="s">
        <v>60</v>
      </c>
      <c r="BM70" s="139"/>
      <c r="BN70" s="139"/>
      <c r="BO70" s="146" t="s">
        <v>322</v>
      </c>
      <c r="BP70" s="139" t="s">
        <v>60</v>
      </c>
      <c r="BQ70" s="139"/>
      <c r="BR70" s="146" t="s">
        <v>63</v>
      </c>
      <c r="BS70" s="139"/>
      <c r="BT70" s="139" t="s">
        <v>60</v>
      </c>
      <c r="BU70" s="146" t="s">
        <v>64</v>
      </c>
      <c r="BV70" s="161" t="s">
        <v>421</v>
      </c>
    </row>
    <row r="71" spans="1:74" ht="33.75" customHeight="1">
      <c r="A71" s="140"/>
      <c r="B71" s="140"/>
      <c r="C71" s="143"/>
      <c r="D71" s="143"/>
      <c r="E71" s="53" t="s">
        <v>97</v>
      </c>
      <c r="F71" s="77" t="s">
        <v>258</v>
      </c>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34">
        <v>2</v>
      </c>
      <c r="AK71" s="34" t="s">
        <v>259</v>
      </c>
      <c r="AL71" s="35" t="str">
        <f t="shared" si="11"/>
        <v>Probabilidad</v>
      </c>
      <c r="AM71" s="36" t="s">
        <v>66</v>
      </c>
      <c r="AN71" s="37">
        <f t="shared" si="12"/>
        <v>0.25</v>
      </c>
      <c r="AO71" s="36" t="s">
        <v>50</v>
      </c>
      <c r="AP71" s="37">
        <f t="shared" si="13"/>
        <v>0.15</v>
      </c>
      <c r="AQ71" s="38">
        <f t="shared" si="14"/>
        <v>0.4</v>
      </c>
      <c r="AR71" s="36" t="s">
        <v>51</v>
      </c>
      <c r="AS71" s="36" t="s">
        <v>52</v>
      </c>
      <c r="AT71" s="36" t="s">
        <v>53</v>
      </c>
      <c r="AU71" s="38">
        <f>IFERROR(IF(AND(AL70="Probabilidad",AL71="Probabilidad"),(AU70-(+AU70*AQ71)),IF(AL71="Probabilidad",(L70-(+L70*AQ71)),IF(AL71="Impacto",AU70,""))),"")</f>
        <v>0.28799999999999998</v>
      </c>
      <c r="AV71" s="39" t="str">
        <f t="shared" si="15"/>
        <v>Baja</v>
      </c>
      <c r="AW71" s="38">
        <f>IF(AL71="Impacto",(AW70-(+AW70*AQ71)),AW70)</f>
        <v>1</v>
      </c>
      <c r="AX71" s="39" t="str">
        <f t="shared" si="16"/>
        <v>Catastrófico</v>
      </c>
      <c r="AY71" s="36" t="s">
        <v>54</v>
      </c>
      <c r="AZ71" s="128"/>
      <c r="BA71" s="128"/>
      <c r="BB71" s="159"/>
      <c r="BC71" s="164"/>
      <c r="BD71" s="164"/>
      <c r="BE71" s="164"/>
      <c r="BF71" s="164"/>
      <c r="BG71" s="164"/>
      <c r="BH71" s="164"/>
      <c r="BI71" s="164"/>
      <c r="BJ71" s="164"/>
      <c r="BK71" s="159"/>
      <c r="BL71" s="166"/>
      <c r="BM71" s="166"/>
      <c r="BN71" s="166"/>
      <c r="BO71" s="159"/>
      <c r="BP71" s="166"/>
      <c r="BQ71" s="166"/>
      <c r="BR71" s="159"/>
      <c r="BS71" s="166"/>
      <c r="BT71" s="166"/>
      <c r="BU71" s="159"/>
      <c r="BV71" s="162"/>
    </row>
    <row r="72" spans="1:74" ht="33.75" customHeight="1">
      <c r="A72" s="140"/>
      <c r="B72" s="140"/>
      <c r="C72" s="143"/>
      <c r="D72" s="143"/>
      <c r="E72" s="53" t="s">
        <v>137</v>
      </c>
      <c r="F72" s="77" t="s">
        <v>260</v>
      </c>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34">
        <v>3</v>
      </c>
      <c r="AK72" s="34" t="s">
        <v>261</v>
      </c>
      <c r="AL72" s="35" t="str">
        <f t="shared" si="11"/>
        <v>Probabilidad</v>
      </c>
      <c r="AM72" s="36" t="s">
        <v>66</v>
      </c>
      <c r="AN72" s="37">
        <f t="shared" si="12"/>
        <v>0.25</v>
      </c>
      <c r="AO72" s="36" t="s">
        <v>50</v>
      </c>
      <c r="AP72" s="37">
        <f t="shared" si="13"/>
        <v>0.15</v>
      </c>
      <c r="AQ72" s="38">
        <f t="shared" si="14"/>
        <v>0.4</v>
      </c>
      <c r="AR72" s="36" t="s">
        <v>51</v>
      </c>
      <c r="AS72" s="36" t="s">
        <v>52</v>
      </c>
      <c r="AT72" s="36" t="s">
        <v>53</v>
      </c>
      <c r="AU72" s="38">
        <f t="shared" ref="AU72:AU74" si="36">IFERROR(IF(AND(AL71="Probabilidad",AL72="Probabilidad"),(AU71-(+AU71*AQ72)),IF(AND(AL71="Impacto",AL72="Probabilidad"),(AU70-(+AU70*AQ72)),IF(AL72="Impacto",AU71,""))),"")</f>
        <v>0.17279999999999998</v>
      </c>
      <c r="AV72" s="41" t="str">
        <f t="shared" si="15"/>
        <v>Muy Baja</v>
      </c>
      <c r="AW72" s="38">
        <f t="shared" ref="AW72:AW74" si="37">IFERROR(IF(AND(AL71="Impacto",AL72="Impacto"),(AW71-(+AW71*AQ72)),IF(AND(AL71="Impacto",AL72="Probabilidad"),(AW70-(+AW70*AQ72)),IF(AL72="Probabilidad",AW71,""))),"")</f>
        <v>1</v>
      </c>
      <c r="AX72" s="39" t="str">
        <f t="shared" si="16"/>
        <v>Catastrófico</v>
      </c>
      <c r="AY72" s="36" t="s">
        <v>54</v>
      </c>
      <c r="AZ72" s="128"/>
      <c r="BA72" s="128"/>
      <c r="BB72" s="159"/>
      <c r="BC72" s="164"/>
      <c r="BD72" s="164"/>
      <c r="BE72" s="164"/>
      <c r="BF72" s="164"/>
      <c r="BG72" s="164"/>
      <c r="BH72" s="164"/>
      <c r="BI72" s="164"/>
      <c r="BJ72" s="164"/>
      <c r="BK72" s="159"/>
      <c r="BL72" s="166"/>
      <c r="BM72" s="166"/>
      <c r="BN72" s="166"/>
      <c r="BO72" s="159"/>
      <c r="BP72" s="166"/>
      <c r="BQ72" s="166"/>
      <c r="BR72" s="159"/>
      <c r="BS72" s="166"/>
      <c r="BT72" s="166"/>
      <c r="BU72" s="159"/>
      <c r="BV72" s="162"/>
    </row>
    <row r="73" spans="1:74" ht="33.75" customHeight="1">
      <c r="A73" s="140"/>
      <c r="B73" s="140"/>
      <c r="C73" s="143"/>
      <c r="D73" s="143"/>
      <c r="E73" s="53" t="s">
        <v>137</v>
      </c>
      <c r="F73" s="77" t="s">
        <v>267</v>
      </c>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34">
        <v>4</v>
      </c>
      <c r="AK73" s="34" t="s">
        <v>268</v>
      </c>
      <c r="AL73" s="35" t="str">
        <f t="shared" si="11"/>
        <v>Probabilidad</v>
      </c>
      <c r="AM73" s="36" t="s">
        <v>66</v>
      </c>
      <c r="AN73" s="37">
        <f t="shared" si="12"/>
        <v>0.25</v>
      </c>
      <c r="AO73" s="36" t="s">
        <v>50</v>
      </c>
      <c r="AP73" s="37">
        <f t="shared" si="13"/>
        <v>0.15</v>
      </c>
      <c r="AQ73" s="38">
        <f t="shared" si="14"/>
        <v>0.4</v>
      </c>
      <c r="AR73" s="36" t="s">
        <v>51</v>
      </c>
      <c r="AS73" s="36" t="s">
        <v>52</v>
      </c>
      <c r="AT73" s="36" t="s">
        <v>53</v>
      </c>
      <c r="AU73" s="38">
        <f t="shared" si="36"/>
        <v>0.10367999999999998</v>
      </c>
      <c r="AV73" s="41" t="str">
        <f t="shared" si="15"/>
        <v>Muy Baja</v>
      </c>
      <c r="AW73" s="38">
        <f t="shared" si="37"/>
        <v>1</v>
      </c>
      <c r="AX73" s="39" t="str">
        <f t="shared" si="16"/>
        <v>Catastrófico</v>
      </c>
      <c r="AY73" s="36" t="s">
        <v>54</v>
      </c>
      <c r="AZ73" s="128"/>
      <c r="BA73" s="128"/>
      <c r="BB73" s="159"/>
      <c r="BC73" s="164"/>
      <c r="BD73" s="164"/>
      <c r="BE73" s="164"/>
      <c r="BF73" s="164"/>
      <c r="BG73" s="164"/>
      <c r="BH73" s="164"/>
      <c r="BI73" s="164"/>
      <c r="BJ73" s="164"/>
      <c r="BK73" s="159"/>
      <c r="BL73" s="166"/>
      <c r="BM73" s="166"/>
      <c r="BN73" s="166"/>
      <c r="BO73" s="159"/>
      <c r="BP73" s="166"/>
      <c r="BQ73" s="166"/>
      <c r="BR73" s="159"/>
      <c r="BS73" s="166"/>
      <c r="BT73" s="166"/>
      <c r="BU73" s="159"/>
      <c r="BV73" s="162"/>
    </row>
    <row r="74" spans="1:74" ht="33.75" customHeight="1">
      <c r="A74" s="141"/>
      <c r="B74" s="141"/>
      <c r="C74" s="144"/>
      <c r="D74" s="144"/>
      <c r="E74" s="53" t="s">
        <v>137</v>
      </c>
      <c r="F74" s="77" t="s">
        <v>269</v>
      </c>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34">
        <v>5</v>
      </c>
      <c r="AK74" s="34" t="s">
        <v>270</v>
      </c>
      <c r="AL74" s="35" t="str">
        <f t="shared" si="11"/>
        <v>Probabilidad</v>
      </c>
      <c r="AM74" s="36" t="s">
        <v>78</v>
      </c>
      <c r="AN74" s="37">
        <f t="shared" si="12"/>
        <v>0.15</v>
      </c>
      <c r="AO74" s="36" t="s">
        <v>50</v>
      </c>
      <c r="AP74" s="37">
        <f t="shared" si="13"/>
        <v>0.15</v>
      </c>
      <c r="AQ74" s="38">
        <f t="shared" si="14"/>
        <v>0.3</v>
      </c>
      <c r="AR74" s="36" t="s">
        <v>51</v>
      </c>
      <c r="AS74" s="36" t="s">
        <v>52</v>
      </c>
      <c r="AT74" s="36" t="s">
        <v>53</v>
      </c>
      <c r="AU74" s="38">
        <f t="shared" si="36"/>
        <v>7.2575999999999988E-2</v>
      </c>
      <c r="AV74" s="41" t="str">
        <f t="shared" si="15"/>
        <v>Muy Baja</v>
      </c>
      <c r="AW74" s="38">
        <f t="shared" si="37"/>
        <v>1</v>
      </c>
      <c r="AX74" s="39" t="str">
        <f t="shared" si="16"/>
        <v>Catastrófico</v>
      </c>
      <c r="AY74" s="36" t="s">
        <v>54</v>
      </c>
      <c r="AZ74" s="129"/>
      <c r="BA74" s="129"/>
      <c r="BB74" s="160"/>
      <c r="BC74" s="165"/>
      <c r="BD74" s="165"/>
      <c r="BE74" s="165"/>
      <c r="BF74" s="165"/>
      <c r="BG74" s="165"/>
      <c r="BH74" s="165"/>
      <c r="BI74" s="165"/>
      <c r="BJ74" s="165"/>
      <c r="BK74" s="160"/>
      <c r="BL74" s="167"/>
      <c r="BM74" s="167"/>
      <c r="BN74" s="167"/>
      <c r="BO74" s="160"/>
      <c r="BP74" s="167"/>
      <c r="BQ74" s="167"/>
      <c r="BR74" s="160"/>
      <c r="BS74" s="167"/>
      <c r="BT74" s="167"/>
      <c r="BU74" s="160"/>
      <c r="BV74" s="163"/>
    </row>
    <row r="75" spans="1:74" ht="51.75" customHeight="1">
      <c r="A75" s="139">
        <v>15</v>
      </c>
      <c r="B75" s="142" t="s">
        <v>252</v>
      </c>
      <c r="C75" s="142" t="s">
        <v>161</v>
      </c>
      <c r="D75" s="142" t="s">
        <v>271</v>
      </c>
      <c r="E75" s="53" t="s">
        <v>137</v>
      </c>
      <c r="F75" s="77" t="s">
        <v>42</v>
      </c>
      <c r="G75" s="146" t="s">
        <v>379</v>
      </c>
      <c r="H75" s="146" t="s">
        <v>393</v>
      </c>
      <c r="I75" s="127" t="s">
        <v>131</v>
      </c>
      <c r="J75" s="146" t="s">
        <v>196</v>
      </c>
      <c r="K75" s="146" t="str">
        <f>IF(J75="Máximo 2 veces por año","Muy Baja",IF(J75="De 3 a 24 veces por año","Baja",IF(J75="De 24 a 500 veces por año","Media",IF(J75="De 500 veces al año y máximo 5000 veces por año","Alta",IF(J75="Más de 5000 veces por año","Muy Alta",";")))))</f>
        <v>Alta</v>
      </c>
      <c r="L75" s="169">
        <f>IF(K75="Muy Baja",20%,IF(K75="Baja",40%,IF(K75="Media",60%,IF(K75="Alta",80%,IF(K75="Muy Alta",100%,"")))))</f>
        <v>0.8</v>
      </c>
      <c r="M75" s="127" t="s">
        <v>46</v>
      </c>
      <c r="N75" s="127" t="s">
        <v>46</v>
      </c>
      <c r="O75" s="127" t="s">
        <v>46</v>
      </c>
      <c r="P75" s="127" t="s">
        <v>46</v>
      </c>
      <c r="Q75" s="127" t="s">
        <v>46</v>
      </c>
      <c r="R75" s="127" t="s">
        <v>46</v>
      </c>
      <c r="S75" s="127" t="s">
        <v>46</v>
      </c>
      <c r="T75" s="127" t="s">
        <v>47</v>
      </c>
      <c r="U75" s="127" t="s">
        <v>46</v>
      </c>
      <c r="V75" s="127" t="s">
        <v>46</v>
      </c>
      <c r="W75" s="127" t="s">
        <v>46</v>
      </c>
      <c r="X75" s="127" t="s">
        <v>46</v>
      </c>
      <c r="Y75" s="127" t="s">
        <v>46</v>
      </c>
      <c r="Z75" s="127" t="s">
        <v>46</v>
      </c>
      <c r="AA75" s="127" t="s">
        <v>46</v>
      </c>
      <c r="AB75" s="127" t="s">
        <v>47</v>
      </c>
      <c r="AC75" s="127" t="s">
        <v>46</v>
      </c>
      <c r="AD75" s="127" t="s">
        <v>46</v>
      </c>
      <c r="AE75" s="127" t="s">
        <v>47</v>
      </c>
      <c r="AF75" s="130">
        <f>COUNTIF(M75:AE75,"SI")</f>
        <v>16</v>
      </c>
      <c r="AG75" s="131" t="str">
        <f>IF(AF75&lt;=5,"Moderado",IF(AF75&lt;=11,"Mayor","Catastrófico"))</f>
        <v>Catastrófico</v>
      </c>
      <c r="AH75" s="168">
        <f>IF(AG75="Leve",20%,IF(AG75="Menor",40%,IF(AG75="Moderado",60%,IF(AG75="Mayor",80%,IF(AG75="Catastrófico",100%,"")))))</f>
        <v>1</v>
      </c>
      <c r="AI75" s="127" t="e">
        <f>IF(AND(K75&lt;&gt;"",AG75&lt;&gt;""),VLOOKUP(K75&amp;AG75,'[1]No Eliminar'!$N$3:$O$27,2,FALSE),"")</f>
        <v>#N/A</v>
      </c>
      <c r="AJ75" s="34">
        <v>1</v>
      </c>
      <c r="AK75" s="34" t="s">
        <v>272</v>
      </c>
      <c r="AL75" s="35" t="str">
        <f t="shared" si="11"/>
        <v>Probabilidad</v>
      </c>
      <c r="AM75" s="36" t="s">
        <v>66</v>
      </c>
      <c r="AN75" s="37">
        <f t="shared" si="12"/>
        <v>0.25</v>
      </c>
      <c r="AO75" s="36" t="s">
        <v>50</v>
      </c>
      <c r="AP75" s="37">
        <f t="shared" si="13"/>
        <v>0.15</v>
      </c>
      <c r="AQ75" s="38">
        <f t="shared" si="14"/>
        <v>0.4</v>
      </c>
      <c r="AR75" s="36" t="s">
        <v>51</v>
      </c>
      <c r="AS75" s="36" t="s">
        <v>52</v>
      </c>
      <c r="AT75" s="36" t="s">
        <v>53</v>
      </c>
      <c r="AU75" s="38">
        <f>IFERROR(IF(AL75="Probabilidad",(L75-(+L75*AQ75)),IF(AL75="Impacto",L75,"")),"")</f>
        <v>0.48</v>
      </c>
      <c r="AV75" s="39" t="str">
        <f t="shared" si="15"/>
        <v>Media</v>
      </c>
      <c r="AW75" s="38">
        <f>IF(AL75="Impacto",(AH75-(+AH75*AQ75)),AH75)</f>
        <v>1</v>
      </c>
      <c r="AX75" s="39" t="str">
        <f t="shared" si="16"/>
        <v>Catastrófico</v>
      </c>
      <c r="AY75" s="40" t="s">
        <v>54</v>
      </c>
      <c r="AZ75" s="170" t="s">
        <v>114</v>
      </c>
      <c r="BA75" s="146" t="s">
        <v>273</v>
      </c>
      <c r="BB75" s="127" t="s">
        <v>378</v>
      </c>
      <c r="BC75" s="146" t="s">
        <v>265</v>
      </c>
      <c r="BD75" s="146" t="s">
        <v>58</v>
      </c>
      <c r="BE75" s="196">
        <v>44593</v>
      </c>
      <c r="BF75" s="196" t="s">
        <v>274</v>
      </c>
      <c r="BG75" s="127" t="s">
        <v>275</v>
      </c>
      <c r="BH75" s="142" t="s">
        <v>60</v>
      </c>
      <c r="BI75" s="142"/>
      <c r="BJ75" s="142"/>
      <c r="BK75" s="127" t="s">
        <v>321</v>
      </c>
      <c r="BL75" s="142" t="s">
        <v>60</v>
      </c>
      <c r="BM75" s="142"/>
      <c r="BN75" s="142"/>
      <c r="BO75" s="127" t="s">
        <v>322</v>
      </c>
      <c r="BP75" s="142" t="s">
        <v>60</v>
      </c>
      <c r="BQ75" s="142"/>
      <c r="BR75" s="127" t="s">
        <v>63</v>
      </c>
      <c r="BS75" s="142"/>
      <c r="BT75" s="142" t="s">
        <v>60</v>
      </c>
      <c r="BU75" s="127" t="s">
        <v>64</v>
      </c>
      <c r="BV75" s="173" t="s">
        <v>422</v>
      </c>
    </row>
    <row r="76" spans="1:74" ht="51.75" customHeight="1">
      <c r="A76" s="140"/>
      <c r="B76" s="140"/>
      <c r="C76" s="143"/>
      <c r="D76" s="143"/>
      <c r="E76" s="53" t="s">
        <v>97</v>
      </c>
      <c r="F76" s="77" t="s">
        <v>258</v>
      </c>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34">
        <v>2</v>
      </c>
      <c r="AK76" s="34" t="s">
        <v>276</v>
      </c>
      <c r="AL76" s="35" t="str">
        <f t="shared" si="11"/>
        <v>Probabilidad</v>
      </c>
      <c r="AM76" s="36" t="s">
        <v>66</v>
      </c>
      <c r="AN76" s="37">
        <f t="shared" si="12"/>
        <v>0.25</v>
      </c>
      <c r="AO76" s="36" t="s">
        <v>50</v>
      </c>
      <c r="AP76" s="37">
        <f t="shared" si="13"/>
        <v>0.15</v>
      </c>
      <c r="AQ76" s="38">
        <f t="shared" si="14"/>
        <v>0.4</v>
      </c>
      <c r="AR76" s="36" t="s">
        <v>51</v>
      </c>
      <c r="AS76" s="36" t="s">
        <v>52</v>
      </c>
      <c r="AT76" s="36" t="s">
        <v>53</v>
      </c>
      <c r="AU76" s="38">
        <f>IFERROR(IF(AND(AL75="Probabilidad",AL76="Probabilidad"),(AU75-(+AU75*AQ76)),IF(AL76="Probabilidad",(L75-(+L75*AQ76)),IF(AL76="Impacto",AU75,""))),"")</f>
        <v>0.28799999999999998</v>
      </c>
      <c r="AV76" s="39" t="str">
        <f t="shared" si="15"/>
        <v>Baja</v>
      </c>
      <c r="AW76" s="38">
        <f>IF(AL76="Impacto",(AW75-(+AW75*AQ76)),AW75)</f>
        <v>1</v>
      </c>
      <c r="AX76" s="39" t="str">
        <f t="shared" si="16"/>
        <v>Catastrófico</v>
      </c>
      <c r="AY76" s="40" t="s">
        <v>54</v>
      </c>
      <c r="AZ76" s="128"/>
      <c r="BA76" s="128"/>
      <c r="BB76" s="159"/>
      <c r="BC76" s="197"/>
      <c r="BD76" s="197"/>
      <c r="BE76" s="197"/>
      <c r="BF76" s="197"/>
      <c r="BG76" s="197"/>
      <c r="BH76" s="164"/>
      <c r="BI76" s="164"/>
      <c r="BJ76" s="164"/>
      <c r="BK76" s="159"/>
      <c r="BL76" s="166"/>
      <c r="BM76" s="166"/>
      <c r="BN76" s="166"/>
      <c r="BO76" s="159"/>
      <c r="BP76" s="166"/>
      <c r="BQ76" s="166"/>
      <c r="BR76" s="159"/>
      <c r="BS76" s="166"/>
      <c r="BT76" s="166"/>
      <c r="BU76" s="159"/>
      <c r="BV76" s="202"/>
    </row>
    <row r="77" spans="1:74" ht="51.75" customHeight="1">
      <c r="A77" s="140"/>
      <c r="B77" s="140"/>
      <c r="C77" s="143"/>
      <c r="D77" s="143"/>
      <c r="E77" s="53" t="s">
        <v>137</v>
      </c>
      <c r="F77" s="77" t="s">
        <v>267</v>
      </c>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34">
        <v>3</v>
      </c>
      <c r="AK77" s="34" t="s">
        <v>277</v>
      </c>
      <c r="AL77" s="35" t="str">
        <f t="shared" si="11"/>
        <v>Probabilidad</v>
      </c>
      <c r="AM77" s="36" t="s">
        <v>66</v>
      </c>
      <c r="AN77" s="37">
        <f t="shared" si="12"/>
        <v>0.25</v>
      </c>
      <c r="AO77" s="36" t="s">
        <v>50</v>
      </c>
      <c r="AP77" s="37">
        <f t="shared" si="13"/>
        <v>0.15</v>
      </c>
      <c r="AQ77" s="38">
        <f t="shared" si="14"/>
        <v>0.4</v>
      </c>
      <c r="AR77" s="36" t="s">
        <v>51</v>
      </c>
      <c r="AS77" s="36" t="s">
        <v>52</v>
      </c>
      <c r="AT77" s="36" t="s">
        <v>53</v>
      </c>
      <c r="AU77" s="38">
        <f t="shared" ref="AU77:AU78" si="38">IFERROR(IF(AND(AL76="Probabilidad",AL77="Probabilidad"),(AU76-(+AU76*AQ77)),IF(AND(AL76="Impacto",AL77="Probabilidad"),(AU75-(+AU75*AQ77)),IF(AL77="Impacto",AU76,""))),"")</f>
        <v>0.17279999999999998</v>
      </c>
      <c r="AV77" s="41" t="str">
        <f t="shared" si="15"/>
        <v>Muy Baja</v>
      </c>
      <c r="AW77" s="38">
        <f t="shared" ref="AW77:AW78" si="39">IFERROR(IF(AND(AL76="Impacto",AL77="Impacto"),(AW76-(+AW76*AQ77)),IF(AND(AL76="Impacto",AL77="Probabilidad"),(AW75-(+AW75*AQ77)),IF(AL77="Probabilidad",AW76,""))),"")</f>
        <v>1</v>
      </c>
      <c r="AX77" s="39" t="str">
        <f t="shared" si="16"/>
        <v>Catastrófico</v>
      </c>
      <c r="AY77" s="40" t="s">
        <v>54</v>
      </c>
      <c r="AZ77" s="128"/>
      <c r="BA77" s="128"/>
      <c r="BB77" s="159"/>
      <c r="BC77" s="197"/>
      <c r="BD77" s="197"/>
      <c r="BE77" s="197"/>
      <c r="BF77" s="197"/>
      <c r="BG77" s="197"/>
      <c r="BH77" s="164"/>
      <c r="BI77" s="164"/>
      <c r="BJ77" s="164"/>
      <c r="BK77" s="159"/>
      <c r="BL77" s="166"/>
      <c r="BM77" s="166"/>
      <c r="BN77" s="166"/>
      <c r="BO77" s="159"/>
      <c r="BP77" s="166"/>
      <c r="BQ77" s="166"/>
      <c r="BR77" s="159"/>
      <c r="BS77" s="166"/>
      <c r="BT77" s="166"/>
      <c r="BU77" s="159"/>
      <c r="BV77" s="202"/>
    </row>
    <row r="78" spans="1:74" ht="19.5" customHeight="1">
      <c r="A78" s="141"/>
      <c r="B78" s="141"/>
      <c r="C78" s="144"/>
      <c r="D78" s="144"/>
      <c r="E78" s="53" t="s">
        <v>137</v>
      </c>
      <c r="F78" s="77" t="s">
        <v>278</v>
      </c>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34">
        <v>4</v>
      </c>
      <c r="AK78" s="34" t="s">
        <v>279</v>
      </c>
      <c r="AL78" s="35" t="str">
        <f t="shared" si="11"/>
        <v>Probabilidad</v>
      </c>
      <c r="AM78" s="36" t="s">
        <v>78</v>
      </c>
      <c r="AN78" s="37">
        <f t="shared" si="12"/>
        <v>0.15</v>
      </c>
      <c r="AO78" s="36" t="s">
        <v>50</v>
      </c>
      <c r="AP78" s="37">
        <f t="shared" si="13"/>
        <v>0.15</v>
      </c>
      <c r="AQ78" s="38">
        <f t="shared" si="14"/>
        <v>0.3</v>
      </c>
      <c r="AR78" s="36" t="s">
        <v>51</v>
      </c>
      <c r="AS78" s="36" t="s">
        <v>52</v>
      </c>
      <c r="AT78" s="36" t="s">
        <v>53</v>
      </c>
      <c r="AU78" s="38">
        <f t="shared" si="38"/>
        <v>0.12095999999999998</v>
      </c>
      <c r="AV78" s="41" t="str">
        <f t="shared" si="15"/>
        <v>Muy Baja</v>
      </c>
      <c r="AW78" s="38">
        <f t="shared" si="39"/>
        <v>1</v>
      </c>
      <c r="AX78" s="39" t="str">
        <f t="shared" si="16"/>
        <v>Catastrófico</v>
      </c>
      <c r="AY78" s="36" t="s">
        <v>54</v>
      </c>
      <c r="AZ78" s="129"/>
      <c r="BA78" s="129"/>
      <c r="BB78" s="160"/>
      <c r="BC78" s="198"/>
      <c r="BD78" s="198"/>
      <c r="BE78" s="198"/>
      <c r="BF78" s="198"/>
      <c r="BG78" s="198"/>
      <c r="BH78" s="165"/>
      <c r="BI78" s="165"/>
      <c r="BJ78" s="165"/>
      <c r="BK78" s="160"/>
      <c r="BL78" s="167"/>
      <c r="BM78" s="167"/>
      <c r="BN78" s="167"/>
      <c r="BO78" s="160"/>
      <c r="BP78" s="167"/>
      <c r="BQ78" s="167"/>
      <c r="BR78" s="160"/>
      <c r="BS78" s="167"/>
      <c r="BT78" s="167"/>
      <c r="BU78" s="160"/>
      <c r="BV78" s="203"/>
    </row>
    <row r="79" spans="1:74" ht="100.5" customHeight="1">
      <c r="A79" s="139">
        <v>16</v>
      </c>
      <c r="B79" s="142" t="s">
        <v>280</v>
      </c>
      <c r="C79" s="263" t="s">
        <v>143</v>
      </c>
      <c r="D79" s="263" t="s">
        <v>281</v>
      </c>
      <c r="E79" s="79" t="s">
        <v>137</v>
      </c>
      <c r="F79" s="77" t="s">
        <v>282</v>
      </c>
      <c r="G79" s="146" t="s">
        <v>380</v>
      </c>
      <c r="H79" s="146" t="s">
        <v>394</v>
      </c>
      <c r="I79" s="127" t="s">
        <v>131</v>
      </c>
      <c r="J79" s="146" t="s">
        <v>230</v>
      </c>
      <c r="K79" s="146" t="str">
        <f>IF(J79="Máximo 2 veces por año","Muy Baja",IF(J79="De 3 a 24 veces por año","Baja",IF(J79="De 24 a 500 veces por año","Media",IF(J79="De 500 veces al año y máximo 5000 veces por año","Alta",IF(J79="Más de 5000 veces por año","Muy Alta",";")))))</f>
        <v>Baja</v>
      </c>
      <c r="L79" s="169">
        <f>IF(K79="Muy Baja",20%,IF(K79="Baja",40%,IF(K79="Media",60%,IF(K79="Alta",80%,IF(K79="Muy Alta",100%,"")))))</f>
        <v>0.4</v>
      </c>
      <c r="M79" s="127" t="s">
        <v>46</v>
      </c>
      <c r="N79" s="127" t="s">
        <v>46</v>
      </c>
      <c r="O79" s="127" t="s">
        <v>46</v>
      </c>
      <c r="P79" s="127" t="s">
        <v>46</v>
      </c>
      <c r="Q79" s="127" t="s">
        <v>46</v>
      </c>
      <c r="R79" s="127" t="s">
        <v>47</v>
      </c>
      <c r="S79" s="127" t="s">
        <v>46</v>
      </c>
      <c r="T79" s="127" t="s">
        <v>46</v>
      </c>
      <c r="U79" s="127" t="s">
        <v>46</v>
      </c>
      <c r="V79" s="127" t="s">
        <v>46</v>
      </c>
      <c r="W79" s="127" t="s">
        <v>46</v>
      </c>
      <c r="X79" s="127" t="s">
        <v>46</v>
      </c>
      <c r="Y79" s="127" t="s">
        <v>46</v>
      </c>
      <c r="Z79" s="127" t="s">
        <v>46</v>
      </c>
      <c r="AA79" s="127" t="s">
        <v>46</v>
      </c>
      <c r="AB79" s="127" t="s">
        <v>47</v>
      </c>
      <c r="AC79" s="127" t="s">
        <v>46</v>
      </c>
      <c r="AD79" s="127" t="s">
        <v>46</v>
      </c>
      <c r="AE79" s="127" t="s">
        <v>47</v>
      </c>
      <c r="AF79" s="130">
        <f>COUNTIF(M79:AE79,"SI")</f>
        <v>16</v>
      </c>
      <c r="AG79" s="131" t="str">
        <f>IF(AF79&lt;=5,"Moderado",IF(AF79&lt;=11,"Mayor","Catastrófico"))</f>
        <v>Catastrófico</v>
      </c>
      <c r="AH79" s="168">
        <f>IF(AG79="Leve",20%,IF(AG79="Menor",40%,IF(AG79="Moderado",60%,IF(AG79="Mayor",80%,IF(AG79="Catastrófico",100%,"")))))</f>
        <v>1</v>
      </c>
      <c r="AI79" s="127" t="e">
        <f>IF(AND(K79&lt;&gt;"",AG79&lt;&gt;""),VLOOKUP(K79&amp;AG79,'[1]No Eliminar'!$N$3:$O$27,2,FALSE),"")</f>
        <v>#N/A</v>
      </c>
      <c r="AJ79" s="33">
        <v>1</v>
      </c>
      <c r="AK79" s="34" t="s">
        <v>283</v>
      </c>
      <c r="AL79" s="35" t="str">
        <f t="shared" si="11"/>
        <v>Probabilidad</v>
      </c>
      <c r="AM79" s="36" t="s">
        <v>66</v>
      </c>
      <c r="AN79" s="37">
        <f t="shared" si="12"/>
        <v>0.25</v>
      </c>
      <c r="AO79" s="36" t="s">
        <v>50</v>
      </c>
      <c r="AP79" s="37">
        <f t="shared" si="13"/>
        <v>0.15</v>
      </c>
      <c r="AQ79" s="38">
        <f t="shared" si="14"/>
        <v>0.4</v>
      </c>
      <c r="AR79" s="36" t="s">
        <v>51</v>
      </c>
      <c r="AS79" s="36" t="s">
        <v>52</v>
      </c>
      <c r="AT79" s="36" t="s">
        <v>53</v>
      </c>
      <c r="AU79" s="38">
        <f>IFERROR(IF(AL79="Probabilidad",(L79-(+L79*AQ79)),IF(AL79="Impacto",L79,"")),"")</f>
        <v>0.24</v>
      </c>
      <c r="AV79" s="39" t="str">
        <f t="shared" si="15"/>
        <v>Baja</v>
      </c>
      <c r="AW79" s="38">
        <f>IF(AL79="Impacto",(AH79-(+AH79*AQ79)),AH79)</f>
        <v>1</v>
      </c>
      <c r="AX79" s="39" t="str">
        <f t="shared" si="16"/>
        <v>Catastrófico</v>
      </c>
      <c r="AY79" s="40" t="s">
        <v>54</v>
      </c>
      <c r="AZ79" s="170" t="s">
        <v>114</v>
      </c>
      <c r="BA79" s="146" t="s">
        <v>284</v>
      </c>
      <c r="BB79" s="146" t="s">
        <v>381</v>
      </c>
      <c r="BC79" s="146" t="s">
        <v>285</v>
      </c>
      <c r="BD79" s="146" t="s">
        <v>58</v>
      </c>
      <c r="BE79" s="196">
        <v>44593</v>
      </c>
      <c r="BF79" s="196">
        <v>44926</v>
      </c>
      <c r="BG79" s="146" t="s">
        <v>286</v>
      </c>
      <c r="BH79" s="139" t="s">
        <v>60</v>
      </c>
      <c r="BI79" s="139"/>
      <c r="BJ79" s="139"/>
      <c r="BK79" s="146" t="s">
        <v>321</v>
      </c>
      <c r="BL79" s="139" t="s">
        <v>60</v>
      </c>
      <c r="BM79" s="139"/>
      <c r="BN79" s="139"/>
      <c r="BO79" s="146" t="s">
        <v>322</v>
      </c>
      <c r="BP79" s="139" t="s">
        <v>60</v>
      </c>
      <c r="BQ79" s="139"/>
      <c r="BR79" s="146" t="s">
        <v>63</v>
      </c>
      <c r="BS79" s="139"/>
      <c r="BT79" s="139" t="s">
        <v>60</v>
      </c>
      <c r="BU79" s="146" t="s">
        <v>64</v>
      </c>
      <c r="BV79" s="161" t="s">
        <v>423</v>
      </c>
    </row>
    <row r="80" spans="1:74" ht="68.25" customHeight="1">
      <c r="A80" s="141"/>
      <c r="B80" s="141"/>
      <c r="C80" s="144"/>
      <c r="D80" s="144"/>
      <c r="E80" s="79" t="s">
        <v>155</v>
      </c>
      <c r="F80" s="77" t="s">
        <v>287</v>
      </c>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33">
        <v>2</v>
      </c>
      <c r="AK80" s="34" t="s">
        <v>288</v>
      </c>
      <c r="AL80" s="35" t="str">
        <f t="shared" si="11"/>
        <v>Probabilidad</v>
      </c>
      <c r="AM80" s="36" t="s">
        <v>78</v>
      </c>
      <c r="AN80" s="37">
        <f t="shared" si="12"/>
        <v>0.15</v>
      </c>
      <c r="AO80" s="36" t="s">
        <v>50</v>
      </c>
      <c r="AP80" s="37">
        <f t="shared" si="13"/>
        <v>0.15</v>
      </c>
      <c r="AQ80" s="38">
        <f t="shared" si="14"/>
        <v>0.3</v>
      </c>
      <c r="AR80" s="36" t="s">
        <v>51</v>
      </c>
      <c r="AS80" s="36" t="s">
        <v>52</v>
      </c>
      <c r="AT80" s="36" t="s">
        <v>53</v>
      </c>
      <c r="AU80" s="38">
        <f>IFERROR(IF(AND(AL79="Probabilidad",AL80="Probabilidad"),(AU79-(+AU79*AQ80)),IF(AL80="Probabilidad",(L79-(+L79*AQ80)),IF(AL80="Impacto",AU79,""))),"")</f>
        <v>0.16799999999999998</v>
      </c>
      <c r="AV80" s="39" t="str">
        <f t="shared" si="15"/>
        <v>Muy Baja</v>
      </c>
      <c r="AW80" s="38">
        <f>IF(AL80="Impacto",(AW79-(+AW79*AQ80)),AW79)</f>
        <v>1</v>
      </c>
      <c r="AX80" s="39" t="str">
        <f t="shared" si="16"/>
        <v>Catastrófico</v>
      </c>
      <c r="AY80" s="36" t="s">
        <v>54</v>
      </c>
      <c r="AZ80" s="129"/>
      <c r="BA80" s="129"/>
      <c r="BB80" s="160"/>
      <c r="BC80" s="198"/>
      <c r="BD80" s="198"/>
      <c r="BE80" s="198"/>
      <c r="BF80" s="198"/>
      <c r="BG80" s="198"/>
      <c r="BH80" s="165"/>
      <c r="BI80" s="165"/>
      <c r="BJ80" s="165"/>
      <c r="BK80" s="160"/>
      <c r="BL80" s="167"/>
      <c r="BM80" s="167"/>
      <c r="BN80" s="167"/>
      <c r="BO80" s="160"/>
      <c r="BP80" s="167"/>
      <c r="BQ80" s="167"/>
      <c r="BR80" s="160"/>
      <c r="BS80" s="167"/>
      <c r="BT80" s="167"/>
      <c r="BU80" s="160"/>
      <c r="BV80" s="203"/>
    </row>
    <row r="81" spans="1:74" ht="54" customHeight="1">
      <c r="A81" s="139">
        <v>17</v>
      </c>
      <c r="B81" s="142" t="s">
        <v>289</v>
      </c>
      <c r="C81" s="260" t="s">
        <v>290</v>
      </c>
      <c r="D81" s="139" t="s">
        <v>291</v>
      </c>
      <c r="E81" s="139" t="s">
        <v>137</v>
      </c>
      <c r="F81" s="139" t="s">
        <v>292</v>
      </c>
      <c r="G81" s="146" t="s">
        <v>382</v>
      </c>
      <c r="H81" s="146" t="s">
        <v>130</v>
      </c>
      <c r="I81" s="127" t="s">
        <v>83</v>
      </c>
      <c r="J81" s="146" t="s">
        <v>196</v>
      </c>
      <c r="K81" s="146" t="str">
        <f>IF(J81="Máximo 2 veces por año","Muy Baja",IF(J81="De 3 a 24 veces por año","Baja",IF(J81="De 24 a 500 veces por año","Media",IF(J81="De 500 veces al año y máximo 5000 veces por año","Alta",IF(J81="Más de 5000 veces por año","Muy Alta",";")))))</f>
        <v>Alta</v>
      </c>
      <c r="L81" s="169">
        <f>IF(K81="Muy Baja",20%,IF(K81="Baja",40%,IF(K81="Media",60%,IF(K81="Alta",80%,IF(K81="Muy Alta",100%,"")))))</f>
        <v>0.8</v>
      </c>
      <c r="M81" s="127" t="s">
        <v>46</v>
      </c>
      <c r="N81" s="127" t="s">
        <v>46</v>
      </c>
      <c r="O81" s="127" t="s">
        <v>46</v>
      </c>
      <c r="P81" s="127" t="s">
        <v>46</v>
      </c>
      <c r="Q81" s="127" t="s">
        <v>46</v>
      </c>
      <c r="R81" s="127" t="s">
        <v>46</v>
      </c>
      <c r="S81" s="127" t="s">
        <v>46</v>
      </c>
      <c r="T81" s="127" t="s">
        <v>46</v>
      </c>
      <c r="U81" s="127" t="s">
        <v>46</v>
      </c>
      <c r="V81" s="127" t="s">
        <v>46</v>
      </c>
      <c r="W81" s="127" t="s">
        <v>46</v>
      </c>
      <c r="X81" s="127" t="s">
        <v>46</v>
      </c>
      <c r="Y81" s="127" t="s">
        <v>46</v>
      </c>
      <c r="Z81" s="127" t="s">
        <v>46</v>
      </c>
      <c r="AA81" s="127" t="s">
        <v>46</v>
      </c>
      <c r="AB81" s="127" t="s">
        <v>47</v>
      </c>
      <c r="AC81" s="127" t="s">
        <v>46</v>
      </c>
      <c r="AD81" s="127" t="s">
        <v>46</v>
      </c>
      <c r="AE81" s="127" t="s">
        <v>47</v>
      </c>
      <c r="AF81" s="130">
        <f>COUNTIF(M81:AE81,"SI")</f>
        <v>17</v>
      </c>
      <c r="AG81" s="131" t="str">
        <f>IF(AF81&lt;=5,"Moderado",IF(AF81&lt;=11,"Mayor","Catastrófico"))</f>
        <v>Catastrófico</v>
      </c>
      <c r="AH81" s="168">
        <f>IF(AG81="Leve",20%,IF(AG81="Menor",40%,IF(AG81="Moderado",60%,IF(AG81="Mayor",80%,IF(AG81="Catastrófico",100%,"")))))</f>
        <v>1</v>
      </c>
      <c r="AI81" s="127" t="e">
        <f>IF(AND(K81&lt;&gt;"",AG81&lt;&gt;""),VLOOKUP(K81&amp;AG81,'[1]No Eliminar'!$N$3:$O$27,2,FALSE),"")</f>
        <v>#N/A</v>
      </c>
      <c r="AJ81" s="33">
        <v>1</v>
      </c>
      <c r="AK81" s="34" t="s">
        <v>293</v>
      </c>
      <c r="AL81" s="35" t="str">
        <f t="shared" si="11"/>
        <v>Probabilidad</v>
      </c>
      <c r="AM81" s="36" t="s">
        <v>66</v>
      </c>
      <c r="AN81" s="55">
        <f t="shared" si="12"/>
        <v>0.25</v>
      </c>
      <c r="AO81" s="36" t="s">
        <v>50</v>
      </c>
      <c r="AP81" s="55">
        <f t="shared" si="13"/>
        <v>0.15</v>
      </c>
      <c r="AQ81" s="38">
        <f t="shared" si="14"/>
        <v>0.4</v>
      </c>
      <c r="AR81" s="36" t="s">
        <v>51</v>
      </c>
      <c r="AS81" s="36" t="s">
        <v>52</v>
      </c>
      <c r="AT81" s="36" t="s">
        <v>53</v>
      </c>
      <c r="AU81" s="38">
        <f>IFERROR(IF(AL81="Probabilidad",(L81-(+L81*AQ81)),IF(AL81="Impacto",L81,"")),"")</f>
        <v>0.48</v>
      </c>
      <c r="AV81" s="39" t="str">
        <f t="shared" si="15"/>
        <v>Media</v>
      </c>
      <c r="AW81" s="38">
        <f>IF(AL81="Impacto",(AH81-(+AH81*AQ81)),AH81)</f>
        <v>1</v>
      </c>
      <c r="AX81" s="39" t="str">
        <f t="shared" si="16"/>
        <v>Catastrófico</v>
      </c>
      <c r="AY81" s="36" t="s">
        <v>54</v>
      </c>
      <c r="AZ81" s="170" t="s">
        <v>55</v>
      </c>
      <c r="BA81" s="146" t="s">
        <v>294</v>
      </c>
      <c r="BB81" s="146" t="s">
        <v>295</v>
      </c>
      <c r="BC81" s="146" t="s">
        <v>296</v>
      </c>
      <c r="BD81" s="146" t="s">
        <v>58</v>
      </c>
      <c r="BE81" s="196">
        <v>44593</v>
      </c>
      <c r="BF81" s="196">
        <v>44926</v>
      </c>
      <c r="BG81" s="146" t="s">
        <v>297</v>
      </c>
      <c r="BH81" s="139" t="s">
        <v>60</v>
      </c>
      <c r="BI81" s="139"/>
      <c r="BJ81" s="139"/>
      <c r="BK81" s="146" t="s">
        <v>61</v>
      </c>
      <c r="BL81" s="139" t="s">
        <v>60</v>
      </c>
      <c r="BM81" s="139"/>
      <c r="BN81" s="139"/>
      <c r="BO81" s="146" t="s">
        <v>61</v>
      </c>
      <c r="BP81" s="139" t="s">
        <v>60</v>
      </c>
      <c r="BQ81" s="139"/>
      <c r="BR81" s="146" t="s">
        <v>63</v>
      </c>
      <c r="BS81" s="139"/>
      <c r="BT81" s="139" t="s">
        <v>60</v>
      </c>
      <c r="BU81" s="146" t="s">
        <v>64</v>
      </c>
      <c r="BV81" s="161" t="s">
        <v>330</v>
      </c>
    </row>
    <row r="82" spans="1:74" ht="54" customHeight="1">
      <c r="A82" s="140"/>
      <c r="B82" s="140"/>
      <c r="C82" s="261"/>
      <c r="D82" s="143"/>
      <c r="E82" s="144"/>
      <c r="F82" s="144"/>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80">
        <v>2</v>
      </c>
      <c r="AK82" s="81" t="s">
        <v>298</v>
      </c>
      <c r="AL82" s="27" t="str">
        <f t="shared" si="11"/>
        <v>Probabilidad</v>
      </c>
      <c r="AM82" s="82" t="s">
        <v>66</v>
      </c>
      <c r="AN82" s="37">
        <f t="shared" si="12"/>
        <v>0.25</v>
      </c>
      <c r="AO82" s="82" t="s">
        <v>50</v>
      </c>
      <c r="AP82" s="37">
        <f t="shared" si="13"/>
        <v>0.15</v>
      </c>
      <c r="AQ82" s="30">
        <f t="shared" si="14"/>
        <v>0.4</v>
      </c>
      <c r="AR82" s="82" t="s">
        <v>51</v>
      </c>
      <c r="AS82" s="82" t="s">
        <v>52</v>
      </c>
      <c r="AT82" s="82" t="s">
        <v>53</v>
      </c>
      <c r="AU82" s="30">
        <f>IFERROR(IF(AND(AL81="Probabilidad",AL82="Probabilidad"),(AU81-(+AU81*AQ82)),IF(AL82="Probabilidad",(L81-(+L81*AQ82)),IF(AL82="Impacto",AU81,""))),"")</f>
        <v>0.28799999999999998</v>
      </c>
      <c r="AV82" s="31" t="str">
        <f t="shared" si="15"/>
        <v>Baja</v>
      </c>
      <c r="AW82" s="30">
        <f>IF(AL82="Impacto",(AW81-(+AW81*AQ82)),AW81)</f>
        <v>1</v>
      </c>
      <c r="AX82" s="31" t="str">
        <f t="shared" si="16"/>
        <v>Catastrófico</v>
      </c>
      <c r="AY82" s="83" t="s">
        <v>54</v>
      </c>
      <c r="AZ82" s="128"/>
      <c r="BA82" s="128"/>
      <c r="BB82" s="159"/>
      <c r="BC82" s="197"/>
      <c r="BD82" s="197"/>
      <c r="BE82" s="197"/>
      <c r="BF82" s="197"/>
      <c r="BG82" s="197"/>
      <c r="BH82" s="164"/>
      <c r="BI82" s="164"/>
      <c r="BJ82" s="164"/>
      <c r="BK82" s="159"/>
      <c r="BL82" s="166"/>
      <c r="BM82" s="166"/>
      <c r="BN82" s="166"/>
      <c r="BO82" s="159"/>
      <c r="BP82" s="166"/>
      <c r="BQ82" s="166"/>
      <c r="BR82" s="159"/>
      <c r="BS82" s="166"/>
      <c r="BT82" s="166"/>
      <c r="BU82" s="159"/>
      <c r="BV82" s="202"/>
    </row>
    <row r="83" spans="1:74" ht="54" customHeight="1">
      <c r="A83" s="140"/>
      <c r="B83" s="140"/>
      <c r="C83" s="261"/>
      <c r="D83" s="143"/>
      <c r="E83" s="139" t="s">
        <v>97</v>
      </c>
      <c r="F83" s="139" t="s">
        <v>299</v>
      </c>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33">
        <v>3</v>
      </c>
      <c r="AK83" s="34" t="s">
        <v>300</v>
      </c>
      <c r="AL83" s="35" t="str">
        <f t="shared" si="11"/>
        <v>Probabilidad</v>
      </c>
      <c r="AM83" s="36" t="s">
        <v>66</v>
      </c>
      <c r="AN83" s="37">
        <f t="shared" si="12"/>
        <v>0.25</v>
      </c>
      <c r="AO83" s="36" t="s">
        <v>50</v>
      </c>
      <c r="AP83" s="37">
        <f t="shared" si="13"/>
        <v>0.15</v>
      </c>
      <c r="AQ83" s="38">
        <f t="shared" si="14"/>
        <v>0.4</v>
      </c>
      <c r="AR83" s="36" t="s">
        <v>51</v>
      </c>
      <c r="AS83" s="36" t="s">
        <v>52</v>
      </c>
      <c r="AT83" s="36" t="s">
        <v>53</v>
      </c>
      <c r="AU83" s="38">
        <f t="shared" ref="AU83:AU84" si="40">IFERROR(IF(AND(AL82="Probabilidad",AL83="Probabilidad"),(AU82-(+AU82*AQ83)),IF(AND(AL82="Impacto",AL83="Probabilidad"),(AU81-(+AU81*AQ83)),IF(AL83="Impacto",AU82,""))),"")</f>
        <v>0.17279999999999998</v>
      </c>
      <c r="AV83" s="41" t="str">
        <f t="shared" si="15"/>
        <v>Muy Baja</v>
      </c>
      <c r="AW83" s="38">
        <f t="shared" ref="AW83:AW84" si="41">IFERROR(IF(AND(AL82="Impacto",AL83="Impacto"),(AW82-(+AW82*AQ83)),IF(AND(AL82="Impacto",AL83="Probabilidad"),(AW81-(+AW81*AQ83)),IF(AL83="Probabilidad",AW82,""))),"")</f>
        <v>1</v>
      </c>
      <c r="AX83" s="39" t="str">
        <f t="shared" si="16"/>
        <v>Catastrófico</v>
      </c>
      <c r="AY83" s="40" t="s">
        <v>54</v>
      </c>
      <c r="AZ83" s="128"/>
      <c r="BA83" s="128"/>
      <c r="BB83" s="159"/>
      <c r="BC83" s="197"/>
      <c r="BD83" s="197"/>
      <c r="BE83" s="197"/>
      <c r="BF83" s="197"/>
      <c r="BG83" s="197"/>
      <c r="BH83" s="164"/>
      <c r="BI83" s="164"/>
      <c r="BJ83" s="164"/>
      <c r="BK83" s="159"/>
      <c r="BL83" s="166"/>
      <c r="BM83" s="166"/>
      <c r="BN83" s="166"/>
      <c r="BO83" s="159"/>
      <c r="BP83" s="166"/>
      <c r="BQ83" s="166"/>
      <c r="BR83" s="159"/>
      <c r="BS83" s="166"/>
      <c r="BT83" s="166"/>
      <c r="BU83" s="159"/>
      <c r="BV83" s="202"/>
    </row>
    <row r="84" spans="1:74" ht="7.5" customHeight="1">
      <c r="A84" s="141"/>
      <c r="B84" s="141"/>
      <c r="C84" s="262"/>
      <c r="D84" s="144"/>
      <c r="E84" s="144"/>
      <c r="F84" s="144"/>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33">
        <v>4</v>
      </c>
      <c r="AK84" s="34" t="s">
        <v>301</v>
      </c>
      <c r="AL84" s="35" t="str">
        <f t="shared" si="11"/>
        <v>Probabilidad</v>
      </c>
      <c r="AM84" s="36" t="s">
        <v>66</v>
      </c>
      <c r="AN84" s="37">
        <f t="shared" si="12"/>
        <v>0.25</v>
      </c>
      <c r="AO84" s="36" t="s">
        <v>50</v>
      </c>
      <c r="AP84" s="37">
        <f t="shared" si="13"/>
        <v>0.15</v>
      </c>
      <c r="AQ84" s="38">
        <f t="shared" si="14"/>
        <v>0.4</v>
      </c>
      <c r="AR84" s="36" t="s">
        <v>51</v>
      </c>
      <c r="AS84" s="36" t="s">
        <v>52</v>
      </c>
      <c r="AT84" s="36" t="s">
        <v>53</v>
      </c>
      <c r="AU84" s="38">
        <f t="shared" si="40"/>
        <v>0.10367999999999998</v>
      </c>
      <c r="AV84" s="41" t="str">
        <f t="shared" si="15"/>
        <v>Muy Baja</v>
      </c>
      <c r="AW84" s="38">
        <f t="shared" si="41"/>
        <v>1</v>
      </c>
      <c r="AX84" s="39" t="str">
        <f t="shared" si="16"/>
        <v>Catastrófico</v>
      </c>
      <c r="AY84" s="36" t="s">
        <v>54</v>
      </c>
      <c r="AZ84" s="129"/>
      <c r="BA84" s="129"/>
      <c r="BB84" s="160"/>
      <c r="BC84" s="198"/>
      <c r="BD84" s="198"/>
      <c r="BE84" s="198"/>
      <c r="BF84" s="198"/>
      <c r="BG84" s="198"/>
      <c r="BH84" s="165"/>
      <c r="BI84" s="165"/>
      <c r="BJ84" s="165"/>
      <c r="BK84" s="160"/>
      <c r="BL84" s="167"/>
      <c r="BM84" s="167"/>
      <c r="BN84" s="167"/>
      <c r="BO84" s="160"/>
      <c r="BP84" s="167"/>
      <c r="BQ84" s="167"/>
      <c r="BR84" s="160"/>
      <c r="BS84" s="167"/>
      <c r="BT84" s="167"/>
      <c r="BU84" s="160"/>
      <c r="BV84" s="203"/>
    </row>
    <row r="85" spans="1:74" ht="54" hidden="1" customHeight="1">
      <c r="A85" s="84"/>
      <c r="B85" s="84"/>
      <c r="C85" s="85"/>
      <c r="D85" s="86"/>
      <c r="E85" s="87" t="s">
        <v>137</v>
      </c>
      <c r="F85" s="88" t="s">
        <v>304</v>
      </c>
      <c r="G85" s="89"/>
      <c r="H85" s="90"/>
      <c r="I85" s="90"/>
      <c r="J85" s="90"/>
      <c r="K85" s="89"/>
      <c r="L85" s="89"/>
      <c r="M85" s="90"/>
      <c r="N85" s="90"/>
      <c r="O85" s="90"/>
      <c r="P85" s="90"/>
      <c r="Q85" s="90"/>
      <c r="R85" s="90"/>
      <c r="S85" s="90"/>
      <c r="T85" s="90"/>
      <c r="U85" s="90"/>
      <c r="V85" s="90"/>
      <c r="W85" s="90"/>
      <c r="X85" s="90"/>
      <c r="Y85" s="90"/>
      <c r="Z85" s="90"/>
      <c r="AA85" s="90"/>
      <c r="AB85" s="90"/>
      <c r="AC85" s="90"/>
      <c r="AD85" s="90"/>
      <c r="AE85" s="90"/>
      <c r="AF85" s="89"/>
      <c r="AG85" s="89"/>
      <c r="AH85" s="89"/>
      <c r="AI85" s="90"/>
      <c r="AJ85" s="33">
        <v>5</v>
      </c>
      <c r="AK85" s="34" t="s">
        <v>305</v>
      </c>
      <c r="AL85" s="35" t="str">
        <f t="shared" si="11"/>
        <v>Probabilidad</v>
      </c>
      <c r="AM85" s="36" t="s">
        <v>66</v>
      </c>
      <c r="AN85" s="37">
        <f t="shared" si="12"/>
        <v>0.25</v>
      </c>
      <c r="AO85" s="36" t="s">
        <v>50</v>
      </c>
      <c r="AP85" s="37">
        <f t="shared" si="13"/>
        <v>0.15</v>
      </c>
      <c r="AQ85" s="38">
        <f t="shared" si="14"/>
        <v>0.4</v>
      </c>
      <c r="AR85" s="36" t="s">
        <v>51</v>
      </c>
      <c r="AS85" s="36" t="s">
        <v>87</v>
      </c>
      <c r="AT85" s="36" t="s">
        <v>53</v>
      </c>
      <c r="AU85" s="38" t="str">
        <f>IFERROR(IF(AND(#REF!="Probabilidad",AL85="Probabilidad"),(#REF!-(+#REF!*AQ85)),IF(AND(#REF!="Impacto",AL85="Probabilidad"),(#REF!-(+#REF!*AQ85)),IF(AL85="Impacto",#REF!,""))),"")</f>
        <v/>
      </c>
      <c r="AV85" s="41" t="str">
        <f t="shared" si="15"/>
        <v>Muy Alta</v>
      </c>
      <c r="AW85" s="38" t="str">
        <f>IFERROR(IF(AND(#REF!="Impacto",AL85="Impacto"),(#REF!-(+#REF!*AQ85)),IF(AND(#REF!="Impacto",AL85="Probabilidad"),(#REF!-(+#REF!*AQ85)),IF(AL85="Probabilidad",#REF!,""))),"")</f>
        <v/>
      </c>
      <c r="AX85" s="39" t="str">
        <f t="shared" si="16"/>
        <v>Catastrófico</v>
      </c>
      <c r="AY85" s="40" t="s">
        <v>54</v>
      </c>
      <c r="AZ85" s="90"/>
      <c r="BA85" s="90"/>
      <c r="BB85" s="91"/>
      <c r="BC85" s="92"/>
      <c r="BD85" s="92"/>
      <c r="BE85" s="92"/>
      <c r="BF85" s="92"/>
      <c r="BG85" s="93"/>
      <c r="BH85" s="94"/>
      <c r="BI85" s="94"/>
      <c r="BJ85" s="94"/>
      <c r="BK85" s="112"/>
      <c r="BL85" s="95"/>
      <c r="BM85" s="95"/>
      <c r="BN85" s="95"/>
      <c r="BO85" s="95"/>
      <c r="BP85" s="95"/>
      <c r="BQ85" s="95"/>
      <c r="BR85" s="95"/>
      <c r="BS85" s="95"/>
      <c r="BT85" s="95"/>
      <c r="BU85" s="95"/>
      <c r="BV85" s="96"/>
    </row>
    <row r="86" spans="1:74" ht="175.5" customHeight="1">
      <c r="A86" s="79">
        <v>18</v>
      </c>
      <c r="B86" s="53" t="s">
        <v>306</v>
      </c>
      <c r="C86" s="53" t="s">
        <v>143</v>
      </c>
      <c r="D86" s="53" t="s">
        <v>395</v>
      </c>
      <c r="E86" s="53" t="s">
        <v>137</v>
      </c>
      <c r="F86" s="97" t="s">
        <v>307</v>
      </c>
      <c r="G86" s="69" t="s">
        <v>396</v>
      </c>
      <c r="H86" s="98" t="s">
        <v>397</v>
      </c>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100"/>
      <c r="AH86" s="100"/>
      <c r="AI86" s="100"/>
      <c r="AJ86" s="100"/>
      <c r="AK86" s="99"/>
      <c r="AL86" s="99"/>
      <c r="AM86" s="99"/>
      <c r="AN86" s="99"/>
      <c r="AO86" s="99"/>
      <c r="AP86" s="99"/>
      <c r="AQ86" s="99"/>
      <c r="AR86" s="99"/>
      <c r="AS86" s="99"/>
      <c r="AT86" s="99"/>
      <c r="AU86" s="99"/>
      <c r="AV86" s="99"/>
      <c r="AW86" s="99"/>
      <c r="AX86" s="101"/>
      <c r="AY86" s="99"/>
      <c r="AZ86" s="99"/>
      <c r="BA86" s="99"/>
      <c r="BB86" s="102" t="s">
        <v>398</v>
      </c>
      <c r="BC86" s="103"/>
      <c r="BD86" s="103"/>
      <c r="BE86" s="103"/>
      <c r="BF86" s="103"/>
      <c r="BG86" s="34" t="s">
        <v>308</v>
      </c>
      <c r="BH86" s="104" t="s">
        <v>60</v>
      </c>
      <c r="BI86" s="104"/>
      <c r="BJ86" s="104"/>
      <c r="BK86" s="105" t="s">
        <v>325</v>
      </c>
      <c r="BL86" s="104" t="s">
        <v>60</v>
      </c>
      <c r="BM86" s="104"/>
      <c r="BN86" s="121"/>
      <c r="BO86" s="105" t="s">
        <v>326</v>
      </c>
      <c r="BP86" s="122" t="s">
        <v>60</v>
      </c>
      <c r="BQ86" s="104"/>
      <c r="BR86" s="105" t="s">
        <v>327</v>
      </c>
      <c r="BS86" s="104"/>
      <c r="BT86" s="104" t="s">
        <v>60</v>
      </c>
      <c r="BU86" s="105" t="s">
        <v>64</v>
      </c>
      <c r="BV86" s="126" t="s">
        <v>424</v>
      </c>
    </row>
    <row r="87" spans="1:74" ht="166.5" customHeight="1">
      <c r="A87" s="79">
        <v>19</v>
      </c>
      <c r="B87" s="53" t="s">
        <v>309</v>
      </c>
      <c r="C87" s="53" t="s">
        <v>143</v>
      </c>
      <c r="D87" s="106" t="s">
        <v>399</v>
      </c>
      <c r="E87" s="53" t="s">
        <v>137</v>
      </c>
      <c r="F87" s="97" t="s">
        <v>310</v>
      </c>
      <c r="G87" s="102" t="s">
        <v>400</v>
      </c>
      <c r="H87" s="98" t="s">
        <v>397</v>
      </c>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100"/>
      <c r="AH87" s="100"/>
      <c r="AI87" s="100"/>
      <c r="AJ87" s="100"/>
      <c r="AK87" s="99"/>
      <c r="AL87" s="99"/>
      <c r="AM87" s="99"/>
      <c r="AN87" s="99"/>
      <c r="AO87" s="99"/>
      <c r="AP87" s="99"/>
      <c r="AQ87" s="99"/>
      <c r="AR87" s="99"/>
      <c r="AS87" s="99"/>
      <c r="AT87" s="99"/>
      <c r="AU87" s="99"/>
      <c r="AV87" s="99"/>
      <c r="AW87" s="99"/>
      <c r="AX87" s="101"/>
      <c r="AY87" s="99"/>
      <c r="AZ87" s="99"/>
      <c r="BA87" s="99"/>
      <c r="BB87" s="102" t="s">
        <v>401</v>
      </c>
      <c r="BC87" s="103"/>
      <c r="BD87" s="103"/>
      <c r="BE87" s="103"/>
      <c r="BF87" s="103"/>
      <c r="BG87" s="34" t="s">
        <v>311</v>
      </c>
      <c r="BH87" s="104" t="s">
        <v>60</v>
      </c>
      <c r="BI87" s="104"/>
      <c r="BJ87" s="104"/>
      <c r="BK87" s="125" t="s">
        <v>325</v>
      </c>
      <c r="BL87" s="104"/>
      <c r="BM87" s="104" t="s">
        <v>60</v>
      </c>
      <c r="BN87" s="123"/>
      <c r="BO87" s="125" t="s">
        <v>328</v>
      </c>
      <c r="BP87" s="122" t="s">
        <v>60</v>
      </c>
      <c r="BQ87" s="104"/>
      <c r="BR87" s="125" t="s">
        <v>327</v>
      </c>
      <c r="BS87" s="104"/>
      <c r="BT87" s="104" t="s">
        <v>60</v>
      </c>
      <c r="BU87" s="125" t="s">
        <v>64</v>
      </c>
      <c r="BV87" s="126" t="s">
        <v>425</v>
      </c>
    </row>
    <row r="88" spans="1:74" ht="170.25" customHeight="1">
      <c r="A88" s="107">
        <v>21</v>
      </c>
      <c r="B88" s="107" t="s">
        <v>312</v>
      </c>
      <c r="C88" s="107" t="s">
        <v>143</v>
      </c>
      <c r="D88" s="107" t="s">
        <v>313</v>
      </c>
      <c r="E88" s="107" t="s">
        <v>97</v>
      </c>
      <c r="F88" s="77" t="s">
        <v>314</v>
      </c>
      <c r="G88" s="46" t="s">
        <v>402</v>
      </c>
      <c r="H88" s="108" t="s">
        <v>315</v>
      </c>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100"/>
      <c r="AH88" s="100"/>
      <c r="AI88" s="100"/>
      <c r="AJ88" s="100"/>
      <c r="AK88" s="99"/>
      <c r="AL88" s="99"/>
      <c r="AM88" s="99"/>
      <c r="AN88" s="99"/>
      <c r="AO88" s="99"/>
      <c r="AP88" s="99"/>
      <c r="AQ88" s="99"/>
      <c r="AR88" s="99"/>
      <c r="AS88" s="99"/>
      <c r="AT88" s="99"/>
      <c r="AU88" s="99"/>
      <c r="AV88" s="99"/>
      <c r="AW88" s="99"/>
      <c r="AX88" s="101"/>
      <c r="AY88" s="99"/>
      <c r="AZ88" s="99"/>
      <c r="BA88" s="99"/>
      <c r="BB88" s="102" t="s">
        <v>403</v>
      </c>
      <c r="BC88" s="103"/>
      <c r="BD88" s="103"/>
      <c r="BE88" s="103"/>
      <c r="BF88" s="103"/>
      <c r="BG88" s="34" t="s">
        <v>316</v>
      </c>
      <c r="BH88" s="104" t="s">
        <v>60</v>
      </c>
      <c r="BI88" s="104"/>
      <c r="BJ88" s="104"/>
      <c r="BK88" s="34" t="s">
        <v>405</v>
      </c>
      <c r="BL88" s="67"/>
      <c r="BM88" s="104" t="s">
        <v>60</v>
      </c>
      <c r="BN88" s="124"/>
      <c r="BO88" s="34" t="s">
        <v>329</v>
      </c>
      <c r="BP88" s="122" t="s">
        <v>60</v>
      </c>
      <c r="BQ88" s="67"/>
      <c r="BR88" s="34" t="s">
        <v>63</v>
      </c>
      <c r="BS88" s="67"/>
      <c r="BT88" s="104" t="s">
        <v>60</v>
      </c>
      <c r="BU88" s="34" t="s">
        <v>64</v>
      </c>
      <c r="BV88" s="126" t="s">
        <v>426</v>
      </c>
    </row>
    <row r="89" spans="1:74" ht="13.5" customHeight="1">
      <c r="A89" s="2"/>
      <c r="B89" s="5"/>
      <c r="C89" s="5"/>
      <c r="D89" s="5"/>
      <c r="E89" s="4"/>
      <c r="F89" s="5"/>
      <c r="G89" s="4"/>
      <c r="H89" s="4"/>
      <c r="I89" s="4"/>
      <c r="J89" s="4"/>
      <c r="K89" s="4"/>
      <c r="L89" s="4"/>
      <c r="M89" s="5"/>
      <c r="N89" s="5"/>
      <c r="O89" s="5"/>
      <c r="P89" s="5"/>
      <c r="Q89" s="5"/>
      <c r="R89" s="5"/>
      <c r="S89" s="5"/>
      <c r="T89" s="5"/>
      <c r="U89" s="5"/>
      <c r="V89" s="5"/>
      <c r="W89" s="5"/>
      <c r="X89" s="5"/>
      <c r="Y89" s="5"/>
      <c r="Z89" s="5"/>
      <c r="AA89" s="5"/>
      <c r="AB89" s="5"/>
      <c r="AC89" s="5"/>
      <c r="AD89" s="5"/>
      <c r="AE89" s="5"/>
      <c r="AF89" s="5"/>
      <c r="AG89" s="6"/>
      <c r="AH89" s="6"/>
      <c r="AI89" s="6"/>
      <c r="AJ89" s="6"/>
      <c r="AK89" s="5"/>
      <c r="AL89" s="5"/>
      <c r="AM89" s="2"/>
      <c r="AN89" s="5"/>
      <c r="AO89" s="5"/>
      <c r="AP89" s="5"/>
      <c r="AQ89" s="5"/>
      <c r="AR89" s="5"/>
      <c r="AS89" s="5"/>
      <c r="AT89" s="5"/>
      <c r="AU89" s="5"/>
      <c r="AV89" s="5"/>
      <c r="AW89" s="5"/>
      <c r="AX89" s="7"/>
      <c r="AY89" s="5"/>
      <c r="AZ89" s="5"/>
      <c r="BA89" s="5"/>
      <c r="BB89" s="8"/>
      <c r="BC89" s="5"/>
      <c r="BD89" s="5"/>
      <c r="BE89" s="5"/>
      <c r="BF89" s="5"/>
      <c r="BG89" s="1"/>
      <c r="BH89" s="2"/>
      <c r="BI89" s="2"/>
      <c r="BJ89" s="2"/>
      <c r="BK89" s="5"/>
      <c r="BL89" s="2"/>
      <c r="BM89" s="2"/>
      <c r="BN89" s="2"/>
      <c r="BO89" s="5"/>
      <c r="BP89" s="2"/>
      <c r="BQ89" s="2"/>
      <c r="BR89" s="5"/>
      <c r="BS89" s="2"/>
      <c r="BT89" s="2"/>
      <c r="BU89" s="5"/>
      <c r="BV89" s="5"/>
    </row>
    <row r="90" spans="1:74" ht="13.5" customHeight="1">
      <c r="A90" s="2"/>
      <c r="B90" s="5"/>
      <c r="C90" s="5"/>
      <c r="D90" s="5"/>
      <c r="E90" s="4"/>
      <c r="F90" s="5"/>
      <c r="G90" s="4"/>
      <c r="H90" s="4"/>
      <c r="I90" s="4"/>
      <c r="J90" s="4"/>
      <c r="K90" s="4"/>
      <c r="L90" s="4"/>
      <c r="M90" s="5"/>
      <c r="N90" s="5"/>
      <c r="O90" s="5"/>
      <c r="P90" s="5"/>
      <c r="Q90" s="5"/>
      <c r="R90" s="5"/>
      <c r="S90" s="5"/>
      <c r="T90" s="5"/>
      <c r="U90" s="5"/>
      <c r="V90" s="5"/>
      <c r="W90" s="5"/>
      <c r="X90" s="5"/>
      <c r="Y90" s="5"/>
      <c r="Z90" s="5"/>
      <c r="AA90" s="5"/>
      <c r="AB90" s="5"/>
      <c r="AC90" s="5"/>
      <c r="AD90" s="5"/>
      <c r="AE90" s="5"/>
      <c r="AF90" s="5"/>
      <c r="AG90" s="6"/>
      <c r="AH90" s="6"/>
      <c r="AI90" s="6"/>
      <c r="AJ90" s="6"/>
      <c r="AK90" s="5"/>
      <c r="AL90" s="5"/>
      <c r="AM90" s="2"/>
      <c r="AN90" s="5"/>
      <c r="AO90" s="5"/>
      <c r="AP90" s="5"/>
      <c r="AQ90" s="5"/>
      <c r="AR90" s="5"/>
      <c r="AS90" s="5"/>
      <c r="AT90" s="5"/>
      <c r="AU90" s="5"/>
      <c r="AV90" s="5"/>
      <c r="AW90" s="5"/>
      <c r="AX90" s="7"/>
      <c r="AY90" s="5"/>
      <c r="AZ90" s="5"/>
      <c r="BA90" s="5"/>
      <c r="BB90" s="8"/>
      <c r="BC90" s="5"/>
      <c r="BD90" s="5"/>
      <c r="BE90" s="5"/>
      <c r="BF90" s="5"/>
      <c r="BG90" s="1"/>
      <c r="BH90" s="2"/>
      <c r="BI90" s="2"/>
      <c r="BJ90" s="2"/>
      <c r="BK90" s="5"/>
      <c r="BL90" s="2"/>
      <c r="BM90" s="2"/>
      <c r="BN90" s="2"/>
      <c r="BO90" s="5"/>
      <c r="BP90" s="2"/>
      <c r="BQ90" s="2"/>
      <c r="BR90" s="5"/>
      <c r="BS90" s="2"/>
      <c r="BT90" s="2"/>
      <c r="BU90" s="5"/>
      <c r="BV90" s="5"/>
    </row>
    <row r="91" spans="1:74" ht="13.5" customHeight="1">
      <c r="A91" s="2"/>
      <c r="B91" s="5"/>
      <c r="C91" s="5"/>
      <c r="D91" s="5"/>
      <c r="E91" s="4"/>
      <c r="F91" s="5"/>
      <c r="G91" s="4"/>
      <c r="H91" s="4"/>
      <c r="I91" s="4"/>
      <c r="J91" s="4"/>
      <c r="K91" s="4"/>
      <c r="L91" s="4"/>
      <c r="M91" s="5"/>
      <c r="N91" s="5"/>
      <c r="O91" s="5"/>
      <c r="P91" s="5"/>
      <c r="Q91" s="5"/>
      <c r="R91" s="5"/>
      <c r="S91" s="5"/>
      <c r="T91" s="5"/>
      <c r="U91" s="5"/>
      <c r="V91" s="5"/>
      <c r="W91" s="5"/>
      <c r="X91" s="5"/>
      <c r="Y91" s="5"/>
      <c r="Z91" s="5"/>
      <c r="AA91" s="5"/>
      <c r="AB91" s="5"/>
      <c r="AC91" s="5"/>
      <c r="AD91" s="5"/>
      <c r="AE91" s="5"/>
      <c r="AF91" s="5"/>
      <c r="AG91" s="6"/>
      <c r="AH91" s="6"/>
      <c r="AI91" s="6"/>
      <c r="AJ91" s="6"/>
      <c r="AK91" s="5"/>
      <c r="AL91" s="5"/>
      <c r="AM91" s="2"/>
      <c r="AN91" s="5"/>
      <c r="AO91" s="5"/>
      <c r="AP91" s="5"/>
      <c r="AQ91" s="5"/>
      <c r="AR91" s="5"/>
      <c r="AS91" s="5"/>
      <c r="AT91" s="5"/>
      <c r="AU91" s="5"/>
      <c r="AV91" s="5"/>
      <c r="AW91" s="5"/>
      <c r="AX91" s="7"/>
      <c r="AY91" s="5"/>
      <c r="AZ91" s="5"/>
      <c r="BA91" s="5"/>
      <c r="BB91" s="8"/>
      <c r="BC91" s="5"/>
      <c r="BD91" s="5"/>
      <c r="BE91" s="5"/>
      <c r="BF91" s="5"/>
      <c r="BG91" s="1"/>
      <c r="BH91" s="2"/>
      <c r="BI91" s="2"/>
      <c r="BJ91" s="2"/>
      <c r="BK91" s="5"/>
      <c r="BL91" s="2"/>
      <c r="BM91" s="2"/>
      <c r="BN91" s="2"/>
      <c r="BO91" s="5"/>
      <c r="BP91" s="2"/>
      <c r="BQ91" s="2"/>
      <c r="BR91" s="5"/>
      <c r="BS91" s="2"/>
      <c r="BT91" s="2"/>
      <c r="BU91" s="5"/>
      <c r="BV91" s="5"/>
    </row>
    <row r="92" spans="1:74" ht="13.5" customHeight="1">
      <c r="A92" s="2"/>
      <c r="B92" s="5"/>
      <c r="C92" s="5"/>
      <c r="D92" s="5"/>
      <c r="E92" s="4"/>
      <c r="F92" s="5"/>
      <c r="G92" s="4"/>
      <c r="H92" s="4"/>
      <c r="I92" s="4"/>
      <c r="J92" s="4"/>
      <c r="K92" s="4"/>
      <c r="L92" s="4"/>
      <c r="M92" s="5"/>
      <c r="N92" s="5"/>
      <c r="O92" s="5"/>
      <c r="P92" s="5"/>
      <c r="Q92" s="5"/>
      <c r="R92" s="5"/>
      <c r="S92" s="5"/>
      <c r="T92" s="5"/>
      <c r="U92" s="5"/>
      <c r="V92" s="5"/>
      <c r="W92" s="5"/>
      <c r="X92" s="5"/>
      <c r="Y92" s="5"/>
      <c r="Z92" s="5"/>
      <c r="AA92" s="5"/>
      <c r="AB92" s="5"/>
      <c r="AC92" s="5"/>
      <c r="AD92" s="5"/>
      <c r="AE92" s="5"/>
      <c r="AF92" s="5"/>
      <c r="AG92" s="6"/>
      <c r="AH92" s="6"/>
      <c r="AI92" s="6"/>
      <c r="AJ92" s="6"/>
      <c r="AK92" s="5"/>
      <c r="AL92" s="5"/>
      <c r="AM92" s="2"/>
      <c r="AN92" s="5"/>
      <c r="AO92" s="5"/>
      <c r="AP92" s="5"/>
      <c r="AQ92" s="5"/>
      <c r="AR92" s="5"/>
      <c r="AS92" s="5"/>
      <c r="AT92" s="5"/>
      <c r="AU92" s="5"/>
      <c r="AV92" s="5"/>
      <c r="AW92" s="5"/>
      <c r="AX92" s="7"/>
      <c r="AY92" s="5"/>
      <c r="AZ92" s="5"/>
      <c r="BA92" s="5"/>
      <c r="BB92" s="8"/>
      <c r="BC92" s="5"/>
      <c r="BD92" s="5"/>
      <c r="BE92" s="5"/>
      <c r="BF92" s="5"/>
      <c r="BG92" s="1"/>
      <c r="BH92" s="2"/>
      <c r="BI92" s="2"/>
      <c r="BJ92" s="2"/>
      <c r="BK92" s="5"/>
      <c r="BL92" s="2"/>
      <c r="BM92" s="2"/>
      <c r="BN92" s="2"/>
      <c r="BO92" s="5"/>
      <c r="BP92" s="2"/>
      <c r="BQ92" s="2"/>
      <c r="BR92" s="5"/>
      <c r="BS92" s="2"/>
      <c r="BT92" s="2"/>
      <c r="BU92" s="5"/>
      <c r="BV92" s="5"/>
    </row>
    <row r="93" spans="1:74" ht="13.5" customHeight="1">
      <c r="A93" s="2"/>
      <c r="B93" s="5"/>
      <c r="C93" s="5"/>
      <c r="D93" s="5"/>
      <c r="E93" s="4"/>
      <c r="F93" s="5"/>
      <c r="G93" s="4"/>
      <c r="H93" s="4"/>
      <c r="I93" s="4"/>
      <c r="J93" s="4"/>
      <c r="K93" s="4"/>
      <c r="L93" s="4"/>
      <c r="M93" s="5"/>
      <c r="N93" s="5"/>
      <c r="O93" s="5"/>
      <c r="P93" s="5"/>
      <c r="Q93" s="5"/>
      <c r="R93" s="5"/>
      <c r="S93" s="5"/>
      <c r="T93" s="5"/>
      <c r="U93" s="5"/>
      <c r="V93" s="5"/>
      <c r="W93" s="5"/>
      <c r="X93" s="5"/>
      <c r="Y93" s="5"/>
      <c r="Z93" s="5"/>
      <c r="AA93" s="5"/>
      <c r="AB93" s="5"/>
      <c r="AC93" s="5"/>
      <c r="AD93" s="5"/>
      <c r="AE93" s="5"/>
      <c r="AF93" s="5"/>
      <c r="AG93" s="6"/>
      <c r="AH93" s="6"/>
      <c r="AI93" s="6"/>
      <c r="AJ93" s="6"/>
      <c r="AK93" s="5"/>
      <c r="AL93" s="5"/>
      <c r="AM93" s="2"/>
      <c r="AN93" s="5"/>
      <c r="AO93" s="5"/>
      <c r="AP93" s="5"/>
      <c r="AQ93" s="5"/>
      <c r="AR93" s="5"/>
      <c r="AS93" s="5"/>
      <c r="AT93" s="5"/>
      <c r="AU93" s="5"/>
      <c r="AV93" s="5"/>
      <c r="AW93" s="5"/>
      <c r="AX93" s="7"/>
      <c r="AY93" s="5"/>
      <c r="AZ93" s="5"/>
      <c r="BA93" s="5"/>
      <c r="BB93" s="8"/>
      <c r="BC93" s="5"/>
      <c r="BD93" s="5"/>
      <c r="BE93" s="5"/>
      <c r="BF93" s="5"/>
      <c r="BG93" s="1"/>
      <c r="BH93" s="2"/>
      <c r="BI93" s="2"/>
      <c r="BJ93" s="2"/>
      <c r="BK93" s="5"/>
      <c r="BL93" s="2"/>
      <c r="BM93" s="2"/>
      <c r="BN93" s="2"/>
      <c r="BO93" s="5"/>
      <c r="BP93" s="2"/>
      <c r="BQ93" s="2"/>
      <c r="BR93" s="5"/>
      <c r="BS93" s="2"/>
      <c r="BT93" s="2"/>
      <c r="BU93" s="5"/>
      <c r="BV93" s="5"/>
    </row>
    <row r="94" spans="1:74" ht="13.5" customHeight="1">
      <c r="A94" s="2"/>
      <c r="B94" s="5"/>
      <c r="C94" s="5"/>
      <c r="D94" s="5"/>
      <c r="E94" s="4"/>
      <c r="F94" s="5"/>
      <c r="G94" s="4"/>
      <c r="H94" s="4"/>
      <c r="I94" s="4"/>
      <c r="J94" s="4"/>
      <c r="K94" s="4"/>
      <c r="L94" s="4"/>
      <c r="M94" s="5"/>
      <c r="N94" s="5"/>
      <c r="O94" s="5"/>
      <c r="P94" s="5"/>
      <c r="Q94" s="5"/>
      <c r="R94" s="5"/>
      <c r="S94" s="5"/>
      <c r="T94" s="5"/>
      <c r="U94" s="5"/>
      <c r="V94" s="5"/>
      <c r="W94" s="5"/>
      <c r="X94" s="5"/>
      <c r="Y94" s="5"/>
      <c r="Z94" s="5"/>
      <c r="AA94" s="5"/>
      <c r="AB94" s="5"/>
      <c r="AC94" s="5"/>
      <c r="AD94" s="5"/>
      <c r="AE94" s="5"/>
      <c r="AF94" s="5"/>
      <c r="AG94" s="6"/>
      <c r="AH94" s="6"/>
      <c r="AI94" s="6"/>
      <c r="AJ94" s="6"/>
      <c r="AK94" s="5"/>
      <c r="AL94" s="5"/>
      <c r="AM94" s="2"/>
      <c r="AN94" s="5"/>
      <c r="AO94" s="5"/>
      <c r="AP94" s="5"/>
      <c r="AQ94" s="5"/>
      <c r="AR94" s="5"/>
      <c r="AS94" s="5"/>
      <c r="AT94" s="5"/>
      <c r="AU94" s="5"/>
      <c r="AV94" s="5"/>
      <c r="AW94" s="5"/>
      <c r="AX94" s="7"/>
      <c r="AY94" s="5"/>
      <c r="AZ94" s="5"/>
      <c r="BA94" s="5"/>
      <c r="BB94" s="8"/>
      <c r="BC94" s="5"/>
      <c r="BD94" s="5"/>
      <c r="BE94" s="5"/>
      <c r="BF94" s="5"/>
      <c r="BG94" s="1"/>
      <c r="BH94" s="2"/>
      <c r="BI94" s="2"/>
      <c r="BJ94" s="2"/>
      <c r="BK94" s="5"/>
      <c r="BL94" s="2"/>
      <c r="BM94" s="2"/>
      <c r="BN94" s="2"/>
      <c r="BO94" s="5"/>
      <c r="BP94" s="2"/>
      <c r="BQ94" s="2"/>
      <c r="BR94" s="5"/>
      <c r="BS94" s="2"/>
      <c r="BT94" s="2"/>
      <c r="BU94" s="5"/>
      <c r="BV94" s="5"/>
    </row>
    <row r="95" spans="1:74" ht="13.5" customHeight="1">
      <c r="A95" s="2"/>
      <c r="B95" s="5"/>
      <c r="C95" s="5"/>
      <c r="D95" s="5"/>
      <c r="E95" s="4"/>
      <c r="F95" s="5"/>
      <c r="G95" s="4"/>
      <c r="H95" s="4"/>
      <c r="I95" s="4"/>
      <c r="J95" s="4"/>
      <c r="K95" s="4"/>
      <c r="L95" s="4"/>
      <c r="M95" s="5"/>
      <c r="N95" s="5"/>
      <c r="O95" s="5"/>
      <c r="P95" s="5"/>
      <c r="Q95" s="5"/>
      <c r="R95" s="5"/>
      <c r="S95" s="5"/>
      <c r="T95" s="5"/>
      <c r="U95" s="5"/>
      <c r="V95" s="5"/>
      <c r="W95" s="5"/>
      <c r="X95" s="5"/>
      <c r="Y95" s="5"/>
      <c r="Z95" s="5"/>
      <c r="AA95" s="5"/>
      <c r="AB95" s="5"/>
      <c r="AC95" s="5"/>
      <c r="AD95" s="5"/>
      <c r="AE95" s="5"/>
      <c r="AF95" s="5"/>
      <c r="AG95" s="6"/>
      <c r="AH95" s="6"/>
      <c r="AI95" s="6"/>
      <c r="AJ95" s="6"/>
      <c r="AK95" s="5"/>
      <c r="AL95" s="5"/>
      <c r="AM95" s="2"/>
      <c r="AN95" s="5"/>
      <c r="AO95" s="5"/>
      <c r="AP95" s="5"/>
      <c r="AQ95" s="5"/>
      <c r="AR95" s="5"/>
      <c r="AS95" s="5"/>
      <c r="AT95" s="5"/>
      <c r="AU95" s="5"/>
      <c r="AV95" s="5"/>
      <c r="AW95" s="5"/>
      <c r="AX95" s="7"/>
      <c r="AY95" s="5"/>
      <c r="AZ95" s="5"/>
      <c r="BA95" s="5"/>
      <c r="BB95" s="8"/>
      <c r="BC95" s="5"/>
      <c r="BD95" s="5"/>
      <c r="BE95" s="5"/>
      <c r="BF95" s="5"/>
      <c r="BG95" s="1"/>
      <c r="BH95" s="2"/>
      <c r="BI95" s="2"/>
      <c r="BJ95" s="2"/>
      <c r="BK95" s="5"/>
      <c r="BL95" s="2"/>
      <c r="BM95" s="2"/>
      <c r="BN95" s="2"/>
      <c r="BO95" s="5"/>
      <c r="BP95" s="2"/>
      <c r="BQ95" s="2"/>
      <c r="BR95" s="5"/>
      <c r="BS95" s="2"/>
      <c r="BT95" s="2"/>
      <c r="BU95" s="5"/>
      <c r="BV95" s="5"/>
    </row>
    <row r="96" spans="1:74" ht="13.5" customHeight="1">
      <c r="A96" s="2"/>
      <c r="B96" s="5"/>
      <c r="C96" s="5"/>
      <c r="D96" s="5"/>
      <c r="E96" s="4"/>
      <c r="F96" s="5"/>
      <c r="G96" s="4"/>
      <c r="H96" s="4"/>
      <c r="I96" s="4"/>
      <c r="J96" s="4"/>
      <c r="K96" s="4"/>
      <c r="L96" s="4"/>
      <c r="M96" s="5"/>
      <c r="N96" s="5"/>
      <c r="O96" s="5"/>
      <c r="P96" s="5"/>
      <c r="Q96" s="5"/>
      <c r="R96" s="5"/>
      <c r="S96" s="5"/>
      <c r="T96" s="5"/>
      <c r="U96" s="5"/>
      <c r="V96" s="5"/>
      <c r="W96" s="5"/>
      <c r="X96" s="5"/>
      <c r="Y96" s="5"/>
      <c r="Z96" s="5"/>
      <c r="AA96" s="5"/>
      <c r="AB96" s="5"/>
      <c r="AC96" s="5"/>
      <c r="AD96" s="5"/>
      <c r="AE96" s="5"/>
      <c r="AF96" s="5"/>
      <c r="AG96" s="6"/>
      <c r="AH96" s="6"/>
      <c r="AI96" s="6"/>
      <c r="AJ96" s="6"/>
      <c r="AK96" s="5"/>
      <c r="AL96" s="5"/>
      <c r="AM96" s="2"/>
      <c r="AN96" s="5"/>
      <c r="AO96" s="5"/>
      <c r="AP96" s="5"/>
      <c r="AQ96" s="5"/>
      <c r="AR96" s="5"/>
      <c r="AS96" s="5"/>
      <c r="AT96" s="5"/>
      <c r="AU96" s="5"/>
      <c r="AV96" s="5"/>
      <c r="AW96" s="5"/>
      <c r="AX96" s="7"/>
      <c r="AY96" s="5"/>
      <c r="AZ96" s="5"/>
      <c r="BA96" s="5"/>
      <c r="BB96" s="8"/>
      <c r="BC96" s="5"/>
      <c r="BD96" s="5"/>
      <c r="BE96" s="5"/>
      <c r="BF96" s="5"/>
      <c r="BG96" s="1"/>
      <c r="BH96" s="2"/>
      <c r="BI96" s="2"/>
      <c r="BJ96" s="2"/>
      <c r="BK96" s="5"/>
      <c r="BL96" s="2"/>
      <c r="BM96" s="2"/>
      <c r="BN96" s="2"/>
      <c r="BO96" s="5"/>
      <c r="BP96" s="2"/>
      <c r="BQ96" s="2"/>
      <c r="BR96" s="5"/>
      <c r="BS96" s="2"/>
      <c r="BT96" s="2"/>
      <c r="BU96" s="5"/>
      <c r="BV96" s="5"/>
    </row>
    <row r="97" spans="1:74" ht="13.5" customHeight="1">
      <c r="A97" s="2"/>
      <c r="B97" s="5"/>
      <c r="C97" s="5"/>
      <c r="D97" s="5"/>
      <c r="E97" s="4"/>
      <c r="F97" s="5"/>
      <c r="G97" s="4"/>
      <c r="H97" s="4"/>
      <c r="I97" s="4"/>
      <c r="J97" s="4"/>
      <c r="K97" s="4"/>
      <c r="L97" s="4"/>
      <c r="M97" s="5"/>
      <c r="N97" s="5"/>
      <c r="O97" s="5"/>
      <c r="P97" s="5"/>
      <c r="Q97" s="5"/>
      <c r="R97" s="5"/>
      <c r="S97" s="5"/>
      <c r="T97" s="5"/>
      <c r="U97" s="5"/>
      <c r="V97" s="5"/>
      <c r="W97" s="5"/>
      <c r="X97" s="5"/>
      <c r="Y97" s="5"/>
      <c r="Z97" s="5"/>
      <c r="AA97" s="5"/>
      <c r="AB97" s="5"/>
      <c r="AC97" s="5"/>
      <c r="AD97" s="5"/>
      <c r="AE97" s="5"/>
      <c r="AF97" s="5"/>
      <c r="AG97" s="6"/>
      <c r="AH97" s="6"/>
      <c r="AI97" s="6"/>
      <c r="AJ97" s="6"/>
      <c r="AK97" s="5"/>
      <c r="AL97" s="5"/>
      <c r="AM97" s="2"/>
      <c r="AN97" s="5"/>
      <c r="AO97" s="5"/>
      <c r="AP97" s="5"/>
      <c r="AQ97" s="5"/>
      <c r="AR97" s="5"/>
      <c r="AS97" s="5"/>
      <c r="AT97" s="5"/>
      <c r="AU97" s="5"/>
      <c r="AV97" s="5"/>
      <c r="AW97" s="5"/>
      <c r="AX97" s="7"/>
      <c r="AY97" s="5"/>
      <c r="AZ97" s="5"/>
      <c r="BA97" s="5"/>
      <c r="BB97" s="8"/>
      <c r="BC97" s="5"/>
      <c r="BD97" s="5"/>
      <c r="BE97" s="5"/>
      <c r="BF97" s="5"/>
      <c r="BG97" s="1"/>
      <c r="BH97" s="2"/>
      <c r="BI97" s="2"/>
      <c r="BJ97" s="2"/>
      <c r="BK97" s="5"/>
      <c r="BL97" s="2"/>
      <c r="BM97" s="2"/>
      <c r="BN97" s="2"/>
      <c r="BO97" s="5"/>
      <c r="BP97" s="2"/>
      <c r="BQ97" s="2"/>
      <c r="BR97" s="5"/>
      <c r="BS97" s="2"/>
      <c r="BT97" s="2"/>
      <c r="BU97" s="5"/>
      <c r="BV97" s="5"/>
    </row>
    <row r="98" spans="1:74" ht="13.5" customHeight="1">
      <c r="A98" s="2"/>
      <c r="B98" s="5"/>
      <c r="C98" s="5"/>
      <c r="D98" s="5"/>
      <c r="E98" s="4"/>
      <c r="F98" s="5"/>
      <c r="G98" s="4"/>
      <c r="H98" s="4"/>
      <c r="I98" s="4"/>
      <c r="J98" s="4"/>
      <c r="K98" s="4"/>
      <c r="L98" s="4"/>
      <c r="M98" s="5"/>
      <c r="N98" s="5"/>
      <c r="O98" s="5"/>
      <c r="P98" s="5"/>
      <c r="Q98" s="5"/>
      <c r="R98" s="5"/>
      <c r="S98" s="5"/>
      <c r="T98" s="5"/>
      <c r="U98" s="5"/>
      <c r="V98" s="5"/>
      <c r="W98" s="5"/>
      <c r="X98" s="5"/>
      <c r="Y98" s="5"/>
      <c r="Z98" s="5"/>
      <c r="AA98" s="5"/>
      <c r="AB98" s="5"/>
      <c r="AC98" s="5"/>
      <c r="AD98" s="5"/>
      <c r="AE98" s="5"/>
      <c r="AF98" s="5"/>
      <c r="AG98" s="6"/>
      <c r="AH98" s="6"/>
      <c r="AI98" s="6"/>
      <c r="AJ98" s="6"/>
      <c r="AK98" s="5"/>
      <c r="AL98" s="5"/>
      <c r="AM98" s="2"/>
      <c r="AN98" s="5"/>
      <c r="AO98" s="5"/>
      <c r="AP98" s="5"/>
      <c r="AQ98" s="5"/>
      <c r="AR98" s="5"/>
      <c r="AS98" s="5"/>
      <c r="AT98" s="5"/>
      <c r="AU98" s="5"/>
      <c r="AV98" s="5"/>
      <c r="AW98" s="5"/>
      <c r="AX98" s="7"/>
      <c r="AY98" s="5"/>
      <c r="AZ98" s="5"/>
      <c r="BA98" s="5"/>
      <c r="BB98" s="8"/>
      <c r="BC98" s="5"/>
      <c r="BD98" s="5"/>
      <c r="BE98" s="5"/>
      <c r="BF98" s="5"/>
      <c r="BG98" s="1"/>
      <c r="BH98" s="2"/>
      <c r="BI98" s="2"/>
      <c r="BJ98" s="2"/>
      <c r="BK98" s="5"/>
      <c r="BL98" s="2"/>
      <c r="BM98" s="2"/>
      <c r="BN98" s="2"/>
      <c r="BO98" s="5"/>
      <c r="BP98" s="2"/>
      <c r="BQ98" s="2"/>
      <c r="BR98" s="5"/>
      <c r="BS98" s="2"/>
      <c r="BT98" s="2"/>
      <c r="BU98" s="5"/>
      <c r="BV98" s="5"/>
    </row>
    <row r="99" spans="1:74" ht="13.5" customHeight="1">
      <c r="A99" s="2"/>
      <c r="B99" s="5"/>
      <c r="C99" s="5"/>
      <c r="D99" s="5"/>
      <c r="E99" s="4"/>
      <c r="F99" s="5"/>
      <c r="G99" s="4"/>
      <c r="H99" s="4"/>
      <c r="I99" s="4"/>
      <c r="J99" s="4"/>
      <c r="K99" s="4"/>
      <c r="L99" s="4"/>
      <c r="M99" s="5"/>
      <c r="N99" s="5"/>
      <c r="O99" s="5"/>
      <c r="P99" s="5"/>
      <c r="Q99" s="5"/>
      <c r="R99" s="5"/>
      <c r="S99" s="5"/>
      <c r="T99" s="5"/>
      <c r="U99" s="5"/>
      <c r="V99" s="5"/>
      <c r="W99" s="5"/>
      <c r="X99" s="5"/>
      <c r="Y99" s="5"/>
      <c r="Z99" s="5"/>
      <c r="AA99" s="5"/>
      <c r="AB99" s="5"/>
      <c r="AC99" s="5"/>
      <c r="AD99" s="5"/>
      <c r="AE99" s="5"/>
      <c r="AF99" s="5"/>
      <c r="AG99" s="6"/>
      <c r="AH99" s="6"/>
      <c r="AI99" s="6"/>
      <c r="AJ99" s="6"/>
      <c r="AK99" s="5"/>
      <c r="AL99" s="5"/>
      <c r="AM99" s="2"/>
      <c r="AN99" s="5"/>
      <c r="AO99" s="5"/>
      <c r="AP99" s="5"/>
      <c r="AQ99" s="5"/>
      <c r="AR99" s="5"/>
      <c r="AS99" s="5"/>
      <c r="AT99" s="5"/>
      <c r="AU99" s="5"/>
      <c r="AV99" s="5"/>
      <c r="AW99" s="5"/>
      <c r="AX99" s="7"/>
      <c r="AY99" s="5"/>
      <c r="AZ99" s="5"/>
      <c r="BA99" s="5"/>
      <c r="BB99" s="8"/>
      <c r="BC99" s="5"/>
      <c r="BD99" s="5"/>
      <c r="BE99" s="5"/>
      <c r="BF99" s="5"/>
      <c r="BG99" s="1"/>
      <c r="BH99" s="2"/>
      <c r="BI99" s="2"/>
      <c r="BJ99" s="2"/>
      <c r="BK99" s="5"/>
      <c r="BL99" s="2"/>
      <c r="BM99" s="2"/>
      <c r="BN99" s="2"/>
      <c r="BO99" s="5"/>
      <c r="BP99" s="2"/>
      <c r="BQ99" s="2"/>
      <c r="BR99" s="5"/>
      <c r="BS99" s="2"/>
      <c r="BT99" s="2"/>
      <c r="BU99" s="5"/>
      <c r="BV99" s="5"/>
    </row>
    <row r="100" spans="1:74" ht="13.5" customHeight="1">
      <c r="A100" s="2"/>
      <c r="B100" s="5"/>
      <c r="C100" s="5"/>
      <c r="D100" s="5"/>
      <c r="E100" s="4"/>
      <c r="F100" s="5"/>
      <c r="G100" s="4"/>
      <c r="H100" s="4"/>
      <c r="I100" s="4"/>
      <c r="J100" s="4"/>
      <c r="K100" s="4"/>
      <c r="L100" s="4"/>
      <c r="M100" s="5"/>
      <c r="N100" s="5"/>
      <c r="O100" s="5"/>
      <c r="P100" s="5"/>
      <c r="Q100" s="5"/>
      <c r="R100" s="5"/>
      <c r="S100" s="5"/>
      <c r="T100" s="5"/>
      <c r="U100" s="5"/>
      <c r="V100" s="5"/>
      <c r="W100" s="5"/>
      <c r="X100" s="5"/>
      <c r="Y100" s="5"/>
      <c r="Z100" s="5"/>
      <c r="AA100" s="5"/>
      <c r="AB100" s="5"/>
      <c r="AC100" s="5"/>
      <c r="AD100" s="5"/>
      <c r="AE100" s="5"/>
      <c r="AF100" s="5"/>
      <c r="AG100" s="6"/>
      <c r="AH100" s="6"/>
      <c r="AI100" s="6"/>
      <c r="AJ100" s="6"/>
      <c r="AK100" s="5"/>
      <c r="AL100" s="5"/>
      <c r="AM100" s="2"/>
      <c r="AN100" s="5"/>
      <c r="AO100" s="5"/>
      <c r="AP100" s="5"/>
      <c r="AQ100" s="5"/>
      <c r="AR100" s="5"/>
      <c r="AS100" s="5"/>
      <c r="AT100" s="5"/>
      <c r="AU100" s="5"/>
      <c r="AV100" s="5"/>
      <c r="AW100" s="5"/>
      <c r="AX100" s="7"/>
      <c r="AY100" s="5"/>
      <c r="AZ100" s="5"/>
      <c r="BA100" s="5"/>
      <c r="BB100" s="8"/>
      <c r="BC100" s="5"/>
      <c r="BD100" s="5"/>
      <c r="BE100" s="5"/>
      <c r="BF100" s="5"/>
      <c r="BG100" s="1"/>
      <c r="BH100" s="2"/>
      <c r="BI100" s="2"/>
      <c r="BJ100" s="2"/>
      <c r="BK100" s="5"/>
      <c r="BL100" s="2"/>
      <c r="BM100" s="2"/>
      <c r="BN100" s="2"/>
      <c r="BO100" s="5"/>
      <c r="BP100" s="2"/>
      <c r="BQ100" s="2"/>
      <c r="BR100" s="5"/>
      <c r="BS100" s="2"/>
      <c r="BT100" s="2"/>
      <c r="BU100" s="5"/>
      <c r="BV100" s="5"/>
    </row>
    <row r="101" spans="1:74" ht="13.5" customHeight="1">
      <c r="A101" s="2"/>
      <c r="B101" s="5"/>
      <c r="C101" s="5"/>
      <c r="D101" s="5"/>
      <c r="E101" s="4"/>
      <c r="F101" s="5"/>
      <c r="G101" s="4"/>
      <c r="H101" s="4"/>
      <c r="I101" s="4"/>
      <c r="J101" s="4"/>
      <c r="K101" s="4"/>
      <c r="L101" s="4"/>
      <c r="M101" s="5"/>
      <c r="N101" s="5"/>
      <c r="O101" s="5"/>
      <c r="P101" s="5"/>
      <c r="Q101" s="5"/>
      <c r="R101" s="5"/>
      <c r="S101" s="5"/>
      <c r="T101" s="5"/>
      <c r="U101" s="5"/>
      <c r="V101" s="5"/>
      <c r="W101" s="5"/>
      <c r="X101" s="5"/>
      <c r="Y101" s="5"/>
      <c r="Z101" s="5"/>
      <c r="AA101" s="5"/>
      <c r="AB101" s="5"/>
      <c r="AC101" s="5"/>
      <c r="AD101" s="5"/>
      <c r="AE101" s="5"/>
      <c r="AF101" s="5"/>
      <c r="AG101" s="6"/>
      <c r="AH101" s="6"/>
      <c r="AI101" s="6"/>
      <c r="AJ101" s="6"/>
      <c r="AK101" s="5"/>
      <c r="AL101" s="5"/>
      <c r="AM101" s="2"/>
      <c r="AN101" s="5"/>
      <c r="AO101" s="5"/>
      <c r="AP101" s="5"/>
      <c r="AQ101" s="5"/>
      <c r="AR101" s="5"/>
      <c r="AS101" s="5"/>
      <c r="AT101" s="5"/>
      <c r="AU101" s="5"/>
      <c r="AV101" s="5"/>
      <c r="AW101" s="5"/>
      <c r="AX101" s="7"/>
      <c r="AY101" s="5"/>
      <c r="AZ101" s="5"/>
      <c r="BA101" s="5"/>
      <c r="BB101" s="8"/>
      <c r="BC101" s="5"/>
      <c r="BD101" s="5"/>
      <c r="BE101" s="5"/>
      <c r="BF101" s="5"/>
      <c r="BG101" s="1"/>
      <c r="BH101" s="2"/>
      <c r="BI101" s="2"/>
      <c r="BJ101" s="2"/>
      <c r="BK101" s="5"/>
      <c r="BL101" s="2"/>
      <c r="BM101" s="2"/>
      <c r="BN101" s="2"/>
      <c r="BO101" s="5"/>
      <c r="BP101" s="2"/>
      <c r="BQ101" s="2"/>
      <c r="BR101" s="5"/>
      <c r="BS101" s="2"/>
      <c r="BT101" s="2"/>
      <c r="BU101" s="5"/>
      <c r="BV101" s="5"/>
    </row>
    <row r="102" spans="1:74" ht="13.5" customHeight="1">
      <c r="A102" s="2"/>
      <c r="B102" s="5"/>
      <c r="C102" s="5"/>
      <c r="D102" s="5"/>
      <c r="E102" s="4"/>
      <c r="F102" s="5"/>
      <c r="G102" s="4"/>
      <c r="H102" s="4"/>
      <c r="I102" s="4"/>
      <c r="J102" s="4"/>
      <c r="K102" s="4"/>
      <c r="L102" s="4"/>
      <c r="M102" s="5"/>
      <c r="N102" s="5"/>
      <c r="O102" s="5"/>
      <c r="P102" s="5"/>
      <c r="Q102" s="5"/>
      <c r="R102" s="5"/>
      <c r="S102" s="5"/>
      <c r="T102" s="5"/>
      <c r="U102" s="5"/>
      <c r="V102" s="5"/>
      <c r="W102" s="5"/>
      <c r="X102" s="5"/>
      <c r="Y102" s="5"/>
      <c r="Z102" s="5"/>
      <c r="AA102" s="5"/>
      <c r="AB102" s="5"/>
      <c r="AC102" s="5"/>
      <c r="AD102" s="5"/>
      <c r="AE102" s="5"/>
      <c r="AF102" s="5"/>
      <c r="AG102" s="6"/>
      <c r="AH102" s="6"/>
      <c r="AI102" s="6"/>
      <c r="AJ102" s="6"/>
      <c r="AK102" s="5"/>
      <c r="AL102" s="5"/>
      <c r="AM102" s="2"/>
      <c r="AN102" s="5"/>
      <c r="AO102" s="5"/>
      <c r="AP102" s="5"/>
      <c r="AQ102" s="5"/>
      <c r="AR102" s="5"/>
      <c r="AS102" s="5"/>
      <c r="AT102" s="5"/>
      <c r="AU102" s="5"/>
      <c r="AV102" s="5"/>
      <c r="AW102" s="5"/>
      <c r="AX102" s="7"/>
      <c r="AY102" s="5"/>
      <c r="AZ102" s="5"/>
      <c r="BA102" s="5"/>
      <c r="BB102" s="8"/>
      <c r="BC102" s="5"/>
      <c r="BD102" s="5"/>
      <c r="BE102" s="5"/>
      <c r="BF102" s="5"/>
      <c r="BG102" s="1"/>
      <c r="BH102" s="2"/>
      <c r="BI102" s="2"/>
      <c r="BJ102" s="2"/>
      <c r="BK102" s="5"/>
      <c r="BL102" s="2"/>
      <c r="BM102" s="2"/>
      <c r="BN102" s="2"/>
      <c r="BO102" s="5"/>
      <c r="BP102" s="2"/>
      <c r="BQ102" s="2"/>
      <c r="BR102" s="5"/>
      <c r="BS102" s="2"/>
      <c r="BT102" s="2"/>
      <c r="BU102" s="5"/>
      <c r="BV102" s="5"/>
    </row>
    <row r="103" spans="1:74" ht="13.5" customHeight="1">
      <c r="A103" s="2"/>
      <c r="B103" s="5"/>
      <c r="C103" s="5"/>
      <c r="D103" s="5"/>
      <c r="E103" s="4"/>
      <c r="F103" s="5"/>
      <c r="G103" s="4"/>
      <c r="H103" s="4"/>
      <c r="I103" s="4"/>
      <c r="J103" s="4"/>
      <c r="K103" s="4"/>
      <c r="L103" s="4"/>
      <c r="M103" s="5"/>
      <c r="N103" s="5"/>
      <c r="O103" s="5"/>
      <c r="P103" s="5"/>
      <c r="Q103" s="5"/>
      <c r="R103" s="5"/>
      <c r="S103" s="5"/>
      <c r="T103" s="5"/>
      <c r="U103" s="5"/>
      <c r="V103" s="5"/>
      <c r="W103" s="5"/>
      <c r="X103" s="5"/>
      <c r="Y103" s="5"/>
      <c r="Z103" s="5"/>
      <c r="AA103" s="5"/>
      <c r="AB103" s="5"/>
      <c r="AC103" s="5"/>
      <c r="AD103" s="5"/>
      <c r="AE103" s="5"/>
      <c r="AF103" s="5"/>
      <c r="AG103" s="6"/>
      <c r="AH103" s="6"/>
      <c r="AI103" s="6"/>
      <c r="AJ103" s="6"/>
      <c r="AK103" s="5"/>
      <c r="AL103" s="5"/>
      <c r="AM103" s="2"/>
      <c r="AN103" s="5"/>
      <c r="AO103" s="5"/>
      <c r="AP103" s="5"/>
      <c r="AQ103" s="5"/>
      <c r="AR103" s="5"/>
      <c r="AS103" s="5"/>
      <c r="AT103" s="5"/>
      <c r="AU103" s="5"/>
      <c r="AV103" s="5"/>
      <c r="AW103" s="5"/>
      <c r="AX103" s="7"/>
      <c r="AY103" s="5"/>
      <c r="AZ103" s="5"/>
      <c r="BA103" s="5"/>
      <c r="BB103" s="8"/>
      <c r="BC103" s="5"/>
      <c r="BD103" s="5"/>
      <c r="BE103" s="5"/>
      <c r="BF103" s="5"/>
      <c r="BG103" s="1"/>
      <c r="BH103" s="2"/>
      <c r="BI103" s="2"/>
      <c r="BJ103" s="2"/>
      <c r="BK103" s="5"/>
      <c r="BL103" s="2"/>
      <c r="BM103" s="2"/>
      <c r="BN103" s="2"/>
      <c r="BO103" s="5"/>
      <c r="BP103" s="2"/>
      <c r="BQ103" s="2"/>
      <c r="BR103" s="5"/>
      <c r="BS103" s="2"/>
      <c r="BT103" s="2"/>
      <c r="BU103" s="5"/>
      <c r="BV103" s="5"/>
    </row>
    <row r="104" spans="1:74" ht="13.5" customHeight="1">
      <c r="A104" s="2"/>
      <c r="B104" s="5"/>
      <c r="C104" s="5"/>
      <c r="D104" s="5"/>
      <c r="E104" s="4"/>
      <c r="F104" s="5"/>
      <c r="G104" s="4"/>
      <c r="H104" s="4"/>
      <c r="I104" s="4"/>
      <c r="J104" s="4"/>
      <c r="K104" s="4"/>
      <c r="L104" s="4"/>
      <c r="M104" s="5"/>
      <c r="N104" s="5"/>
      <c r="O104" s="5"/>
      <c r="P104" s="5"/>
      <c r="Q104" s="5"/>
      <c r="R104" s="5"/>
      <c r="S104" s="5"/>
      <c r="T104" s="5"/>
      <c r="U104" s="5"/>
      <c r="V104" s="5"/>
      <c r="W104" s="5"/>
      <c r="X104" s="5"/>
      <c r="Y104" s="5"/>
      <c r="Z104" s="5"/>
      <c r="AA104" s="5"/>
      <c r="AB104" s="5"/>
      <c r="AC104" s="5"/>
      <c r="AD104" s="5"/>
      <c r="AE104" s="5"/>
      <c r="AF104" s="5"/>
      <c r="AG104" s="6"/>
      <c r="AH104" s="6"/>
      <c r="AI104" s="6"/>
      <c r="AJ104" s="6"/>
      <c r="AK104" s="5"/>
      <c r="AL104" s="5"/>
      <c r="AM104" s="2"/>
      <c r="AN104" s="5"/>
      <c r="AO104" s="5"/>
      <c r="AP104" s="5"/>
      <c r="AQ104" s="5"/>
      <c r="AR104" s="5"/>
      <c r="AS104" s="5"/>
      <c r="AT104" s="5"/>
      <c r="AU104" s="5"/>
      <c r="AV104" s="5"/>
      <c r="AW104" s="5"/>
      <c r="AX104" s="7"/>
      <c r="AY104" s="5"/>
      <c r="AZ104" s="5"/>
      <c r="BA104" s="5"/>
      <c r="BB104" s="8"/>
      <c r="BC104" s="5"/>
      <c r="BD104" s="5"/>
      <c r="BE104" s="5"/>
      <c r="BF104" s="5"/>
      <c r="BG104" s="1"/>
      <c r="BH104" s="2"/>
      <c r="BI104" s="2"/>
      <c r="BJ104" s="2"/>
      <c r="BK104" s="5"/>
      <c r="BL104" s="2"/>
      <c r="BM104" s="2"/>
      <c r="BN104" s="2"/>
      <c r="BO104" s="5"/>
      <c r="BP104" s="2"/>
      <c r="BQ104" s="2"/>
      <c r="BR104" s="5"/>
      <c r="BS104" s="2"/>
      <c r="BT104" s="2"/>
      <c r="BU104" s="5"/>
      <c r="BV104" s="5"/>
    </row>
    <row r="105" spans="1:74" ht="13.5" customHeight="1">
      <c r="A105" s="2"/>
      <c r="B105" s="5"/>
      <c r="C105" s="5"/>
      <c r="D105" s="5"/>
      <c r="E105" s="4"/>
      <c r="F105" s="5"/>
      <c r="G105" s="4"/>
      <c r="H105" s="4"/>
      <c r="I105" s="4"/>
      <c r="J105" s="4"/>
      <c r="K105" s="4"/>
      <c r="L105" s="4"/>
      <c r="M105" s="5"/>
      <c r="N105" s="5"/>
      <c r="O105" s="5"/>
      <c r="P105" s="5"/>
      <c r="Q105" s="5"/>
      <c r="R105" s="5"/>
      <c r="S105" s="5"/>
      <c r="T105" s="5"/>
      <c r="U105" s="5"/>
      <c r="V105" s="5"/>
      <c r="W105" s="5"/>
      <c r="X105" s="5"/>
      <c r="Y105" s="5"/>
      <c r="Z105" s="5"/>
      <c r="AA105" s="5"/>
      <c r="AB105" s="5"/>
      <c r="AC105" s="5"/>
      <c r="AD105" s="5"/>
      <c r="AE105" s="5"/>
      <c r="AF105" s="5"/>
      <c r="AG105" s="6"/>
      <c r="AH105" s="6"/>
      <c r="AI105" s="6"/>
      <c r="AJ105" s="6"/>
      <c r="AK105" s="5"/>
      <c r="AL105" s="5"/>
      <c r="AM105" s="2"/>
      <c r="AN105" s="5"/>
      <c r="AO105" s="5"/>
      <c r="AP105" s="5"/>
      <c r="AQ105" s="5"/>
      <c r="AR105" s="5"/>
      <c r="AS105" s="5"/>
      <c r="AT105" s="5"/>
      <c r="AU105" s="5"/>
      <c r="AV105" s="5"/>
      <c r="AW105" s="5"/>
      <c r="AX105" s="7"/>
      <c r="AY105" s="5"/>
      <c r="AZ105" s="5"/>
      <c r="BA105" s="5"/>
      <c r="BB105" s="8"/>
      <c r="BC105" s="5"/>
      <c r="BD105" s="5"/>
      <c r="BE105" s="5"/>
      <c r="BF105" s="5"/>
      <c r="BG105" s="1"/>
      <c r="BH105" s="2"/>
      <c r="BI105" s="2"/>
      <c r="BJ105" s="2"/>
      <c r="BK105" s="5"/>
      <c r="BL105" s="2"/>
      <c r="BM105" s="2"/>
      <c r="BN105" s="2"/>
      <c r="BO105" s="5"/>
      <c r="BP105" s="2"/>
      <c r="BQ105" s="2"/>
      <c r="BR105" s="5"/>
      <c r="BS105" s="2"/>
      <c r="BT105" s="2"/>
      <c r="BU105" s="5"/>
      <c r="BV105" s="5"/>
    </row>
    <row r="106" spans="1:74" ht="13.5" customHeight="1">
      <c r="A106" s="2"/>
      <c r="B106" s="5"/>
      <c r="C106" s="5"/>
      <c r="D106" s="5"/>
      <c r="E106" s="4"/>
      <c r="F106" s="5"/>
      <c r="G106" s="4"/>
      <c r="H106" s="4"/>
      <c r="I106" s="4"/>
      <c r="J106" s="4"/>
      <c r="K106" s="4"/>
      <c r="L106" s="4"/>
      <c r="M106" s="5"/>
      <c r="N106" s="5"/>
      <c r="O106" s="5"/>
      <c r="P106" s="5"/>
      <c r="Q106" s="5"/>
      <c r="R106" s="5"/>
      <c r="S106" s="5"/>
      <c r="T106" s="5"/>
      <c r="U106" s="5"/>
      <c r="V106" s="5"/>
      <c r="W106" s="5"/>
      <c r="X106" s="5"/>
      <c r="Y106" s="5"/>
      <c r="Z106" s="5"/>
      <c r="AA106" s="5"/>
      <c r="AB106" s="5"/>
      <c r="AC106" s="5"/>
      <c r="AD106" s="5"/>
      <c r="AE106" s="5"/>
      <c r="AF106" s="5"/>
      <c r="AG106" s="6"/>
      <c r="AH106" s="6"/>
      <c r="AI106" s="6"/>
      <c r="AJ106" s="6"/>
      <c r="AK106" s="5"/>
      <c r="AL106" s="5"/>
      <c r="AM106" s="2"/>
      <c r="AN106" s="5"/>
      <c r="AO106" s="5"/>
      <c r="AP106" s="5"/>
      <c r="AQ106" s="5"/>
      <c r="AR106" s="5"/>
      <c r="AS106" s="5"/>
      <c r="AT106" s="5"/>
      <c r="AU106" s="5"/>
      <c r="AV106" s="5"/>
      <c r="AW106" s="5"/>
      <c r="AX106" s="7"/>
      <c r="AY106" s="5"/>
      <c r="AZ106" s="5"/>
      <c r="BA106" s="5"/>
      <c r="BB106" s="8"/>
      <c r="BC106" s="5"/>
      <c r="BD106" s="5"/>
      <c r="BE106" s="5"/>
      <c r="BF106" s="5"/>
      <c r="BG106" s="1"/>
      <c r="BH106" s="2"/>
      <c r="BI106" s="2"/>
      <c r="BJ106" s="2"/>
      <c r="BK106" s="5"/>
      <c r="BL106" s="2"/>
      <c r="BM106" s="2"/>
      <c r="BN106" s="2"/>
      <c r="BO106" s="5"/>
      <c r="BP106" s="2"/>
      <c r="BQ106" s="2"/>
      <c r="BR106" s="5"/>
      <c r="BS106" s="2"/>
      <c r="BT106" s="2"/>
      <c r="BU106" s="5"/>
      <c r="BV106" s="5"/>
    </row>
    <row r="107" spans="1:74" ht="13.5" customHeight="1">
      <c r="A107" s="2"/>
      <c r="B107" s="5"/>
      <c r="C107" s="5"/>
      <c r="D107" s="5"/>
      <c r="E107" s="4"/>
      <c r="F107" s="5"/>
      <c r="G107" s="4"/>
      <c r="H107" s="4"/>
      <c r="I107" s="4"/>
      <c r="J107" s="4"/>
      <c r="K107" s="4"/>
      <c r="L107" s="4"/>
      <c r="M107" s="5"/>
      <c r="N107" s="5"/>
      <c r="O107" s="5"/>
      <c r="P107" s="5"/>
      <c r="Q107" s="5"/>
      <c r="R107" s="5"/>
      <c r="S107" s="5"/>
      <c r="T107" s="5"/>
      <c r="U107" s="5"/>
      <c r="V107" s="5"/>
      <c r="W107" s="5"/>
      <c r="X107" s="5"/>
      <c r="Y107" s="5"/>
      <c r="Z107" s="5"/>
      <c r="AA107" s="5"/>
      <c r="AB107" s="5"/>
      <c r="AC107" s="5"/>
      <c r="AD107" s="5"/>
      <c r="AE107" s="5"/>
      <c r="AF107" s="5"/>
      <c r="AG107" s="6"/>
      <c r="AH107" s="6"/>
      <c r="AI107" s="6"/>
      <c r="AJ107" s="6"/>
      <c r="AK107" s="5"/>
      <c r="AL107" s="5"/>
      <c r="AM107" s="2"/>
      <c r="AN107" s="5"/>
      <c r="AO107" s="5"/>
      <c r="AP107" s="5"/>
      <c r="AQ107" s="5"/>
      <c r="AR107" s="5"/>
      <c r="AS107" s="5"/>
      <c r="AT107" s="5"/>
      <c r="AU107" s="5"/>
      <c r="AV107" s="5"/>
      <c r="AW107" s="5"/>
      <c r="AX107" s="7"/>
      <c r="AY107" s="5"/>
      <c r="AZ107" s="5"/>
      <c r="BA107" s="5"/>
      <c r="BB107" s="8"/>
      <c r="BC107" s="5"/>
      <c r="BD107" s="5"/>
      <c r="BE107" s="5"/>
      <c r="BF107" s="5"/>
      <c r="BG107" s="1"/>
      <c r="BH107" s="2"/>
      <c r="BI107" s="2"/>
      <c r="BJ107" s="2"/>
      <c r="BK107" s="5"/>
      <c r="BL107" s="2"/>
      <c r="BM107" s="2"/>
      <c r="BN107" s="2"/>
      <c r="BO107" s="5"/>
      <c r="BP107" s="2"/>
      <c r="BQ107" s="2"/>
      <c r="BR107" s="5"/>
      <c r="BS107" s="2"/>
      <c r="BT107" s="2"/>
      <c r="BU107" s="5"/>
      <c r="BV107" s="5"/>
    </row>
    <row r="108" spans="1:74" ht="13.5" customHeight="1">
      <c r="A108" s="2"/>
      <c r="B108" s="5"/>
      <c r="C108" s="5"/>
      <c r="D108" s="5"/>
      <c r="E108" s="4"/>
      <c r="F108" s="5"/>
      <c r="G108" s="4"/>
      <c r="H108" s="4"/>
      <c r="I108" s="4"/>
      <c r="J108" s="4"/>
      <c r="K108" s="4"/>
      <c r="L108" s="4"/>
      <c r="M108" s="5"/>
      <c r="N108" s="5"/>
      <c r="O108" s="5"/>
      <c r="P108" s="5"/>
      <c r="Q108" s="5"/>
      <c r="R108" s="5"/>
      <c r="S108" s="5"/>
      <c r="T108" s="5"/>
      <c r="U108" s="5"/>
      <c r="V108" s="5"/>
      <c r="W108" s="5"/>
      <c r="X108" s="5"/>
      <c r="Y108" s="5"/>
      <c r="Z108" s="5"/>
      <c r="AA108" s="5"/>
      <c r="AB108" s="5"/>
      <c r="AC108" s="5"/>
      <c r="AD108" s="5"/>
      <c r="AE108" s="5"/>
      <c r="AF108" s="5"/>
      <c r="AG108" s="6"/>
      <c r="AH108" s="6"/>
      <c r="AI108" s="6"/>
      <c r="AJ108" s="6"/>
      <c r="AK108" s="5"/>
      <c r="AL108" s="5"/>
      <c r="AM108" s="2"/>
      <c r="AN108" s="5"/>
      <c r="AO108" s="5"/>
      <c r="AP108" s="5"/>
      <c r="AQ108" s="5"/>
      <c r="AR108" s="5"/>
      <c r="AS108" s="5"/>
      <c r="AT108" s="5"/>
      <c r="AU108" s="5"/>
      <c r="AV108" s="5"/>
      <c r="AW108" s="5"/>
      <c r="AX108" s="7"/>
      <c r="AY108" s="5"/>
      <c r="AZ108" s="5"/>
      <c r="BA108" s="5"/>
      <c r="BB108" s="8"/>
      <c r="BC108" s="5"/>
      <c r="BD108" s="5"/>
      <c r="BE108" s="5"/>
      <c r="BF108" s="5"/>
      <c r="BG108" s="1"/>
      <c r="BH108" s="2"/>
      <c r="BI108" s="2"/>
      <c r="BJ108" s="2"/>
      <c r="BK108" s="5"/>
      <c r="BL108" s="2"/>
      <c r="BM108" s="2"/>
      <c r="BN108" s="2"/>
      <c r="BO108" s="5"/>
      <c r="BP108" s="2"/>
      <c r="BQ108" s="2"/>
      <c r="BR108" s="5"/>
      <c r="BS108" s="2"/>
      <c r="BT108" s="2"/>
      <c r="BU108" s="5"/>
      <c r="BV108" s="5"/>
    </row>
    <row r="109" spans="1:74" ht="13.5" customHeight="1">
      <c r="A109" s="2"/>
      <c r="B109" s="5"/>
      <c r="C109" s="5"/>
      <c r="D109" s="5"/>
      <c r="E109" s="4"/>
      <c r="F109" s="5"/>
      <c r="G109" s="4"/>
      <c r="H109" s="4"/>
      <c r="I109" s="4"/>
      <c r="J109" s="4"/>
      <c r="K109" s="4"/>
      <c r="L109" s="4"/>
      <c r="M109" s="5"/>
      <c r="N109" s="5"/>
      <c r="O109" s="5"/>
      <c r="P109" s="5"/>
      <c r="Q109" s="5"/>
      <c r="R109" s="5"/>
      <c r="S109" s="5"/>
      <c r="T109" s="5"/>
      <c r="U109" s="5"/>
      <c r="V109" s="5"/>
      <c r="W109" s="5"/>
      <c r="X109" s="5"/>
      <c r="Y109" s="5"/>
      <c r="Z109" s="5"/>
      <c r="AA109" s="5"/>
      <c r="AB109" s="5"/>
      <c r="AC109" s="5"/>
      <c r="AD109" s="5"/>
      <c r="AE109" s="5"/>
      <c r="AF109" s="5"/>
      <c r="AG109" s="6"/>
      <c r="AH109" s="6"/>
      <c r="AI109" s="6"/>
      <c r="AJ109" s="6"/>
      <c r="AK109" s="5"/>
      <c r="AL109" s="5"/>
      <c r="AM109" s="2"/>
      <c r="AN109" s="5"/>
      <c r="AO109" s="5"/>
      <c r="AP109" s="5"/>
      <c r="AQ109" s="5"/>
      <c r="AR109" s="5"/>
      <c r="AS109" s="5"/>
      <c r="AT109" s="5"/>
      <c r="AU109" s="5"/>
      <c r="AV109" s="5"/>
      <c r="AW109" s="5"/>
      <c r="AX109" s="7"/>
      <c r="AY109" s="5"/>
      <c r="AZ109" s="5"/>
      <c r="BA109" s="5"/>
      <c r="BB109" s="8"/>
      <c r="BC109" s="5"/>
      <c r="BD109" s="5"/>
      <c r="BE109" s="5"/>
      <c r="BF109" s="5"/>
      <c r="BG109" s="1"/>
      <c r="BH109" s="2"/>
      <c r="BI109" s="2"/>
      <c r="BJ109" s="2"/>
      <c r="BK109" s="5"/>
      <c r="BL109" s="2"/>
      <c r="BM109" s="2"/>
      <c r="BN109" s="2"/>
      <c r="BO109" s="5"/>
      <c r="BP109" s="2"/>
      <c r="BQ109" s="2"/>
      <c r="BR109" s="5"/>
      <c r="BS109" s="2"/>
      <c r="BT109" s="2"/>
      <c r="BU109" s="5"/>
      <c r="BV109" s="5"/>
    </row>
    <row r="110" spans="1:74" ht="13.5" customHeight="1">
      <c r="A110" s="2"/>
      <c r="B110" s="5"/>
      <c r="C110" s="5"/>
      <c r="D110" s="5"/>
      <c r="E110" s="4"/>
      <c r="F110" s="5"/>
      <c r="G110" s="4"/>
      <c r="H110" s="4"/>
      <c r="I110" s="4"/>
      <c r="J110" s="4"/>
      <c r="K110" s="4"/>
      <c r="L110" s="4"/>
      <c r="M110" s="5"/>
      <c r="N110" s="5"/>
      <c r="O110" s="5"/>
      <c r="P110" s="5"/>
      <c r="Q110" s="5"/>
      <c r="R110" s="5"/>
      <c r="S110" s="5"/>
      <c r="T110" s="5"/>
      <c r="U110" s="5"/>
      <c r="V110" s="5"/>
      <c r="W110" s="5"/>
      <c r="X110" s="5"/>
      <c r="Y110" s="5"/>
      <c r="Z110" s="5"/>
      <c r="AA110" s="5"/>
      <c r="AB110" s="5"/>
      <c r="AC110" s="5"/>
      <c r="AD110" s="5"/>
      <c r="AE110" s="5"/>
      <c r="AF110" s="5"/>
      <c r="AG110" s="6"/>
      <c r="AH110" s="6"/>
      <c r="AI110" s="6"/>
      <c r="AJ110" s="6"/>
      <c r="AK110" s="5"/>
      <c r="AL110" s="5"/>
      <c r="AM110" s="2"/>
      <c r="AN110" s="5"/>
      <c r="AO110" s="5"/>
      <c r="AP110" s="5"/>
      <c r="AQ110" s="5"/>
      <c r="AR110" s="5"/>
      <c r="AS110" s="5"/>
      <c r="AT110" s="5"/>
      <c r="AU110" s="5"/>
      <c r="AV110" s="5"/>
      <c r="AW110" s="5"/>
      <c r="AX110" s="7"/>
      <c r="AY110" s="5"/>
      <c r="AZ110" s="5"/>
      <c r="BA110" s="5"/>
      <c r="BB110" s="8"/>
      <c r="BC110" s="5"/>
      <c r="BD110" s="5"/>
      <c r="BE110" s="5"/>
      <c r="BF110" s="5"/>
      <c r="BG110" s="1"/>
      <c r="BH110" s="2"/>
      <c r="BI110" s="2"/>
      <c r="BJ110" s="2"/>
      <c r="BK110" s="5"/>
      <c r="BL110" s="2"/>
      <c r="BM110" s="2"/>
      <c r="BN110" s="2"/>
      <c r="BO110" s="5"/>
      <c r="BP110" s="2"/>
      <c r="BQ110" s="2"/>
      <c r="BR110" s="5"/>
      <c r="BS110" s="2"/>
      <c r="BT110" s="2"/>
      <c r="BU110" s="5"/>
      <c r="BV110" s="5"/>
    </row>
    <row r="111" spans="1:74" ht="13.5" customHeight="1">
      <c r="A111" s="2"/>
      <c r="B111" s="5"/>
      <c r="C111" s="5"/>
      <c r="D111" s="5"/>
      <c r="E111" s="4"/>
      <c r="F111" s="5"/>
      <c r="G111" s="4"/>
      <c r="H111" s="4"/>
      <c r="I111" s="4"/>
      <c r="J111" s="4"/>
      <c r="K111" s="4"/>
      <c r="L111" s="4"/>
      <c r="M111" s="5"/>
      <c r="N111" s="5"/>
      <c r="O111" s="5"/>
      <c r="P111" s="5"/>
      <c r="Q111" s="5"/>
      <c r="R111" s="5"/>
      <c r="S111" s="5"/>
      <c r="T111" s="5"/>
      <c r="U111" s="5"/>
      <c r="V111" s="5"/>
      <c r="W111" s="5"/>
      <c r="X111" s="5"/>
      <c r="Y111" s="5"/>
      <c r="Z111" s="5"/>
      <c r="AA111" s="5"/>
      <c r="AB111" s="5"/>
      <c r="AC111" s="5"/>
      <c r="AD111" s="5"/>
      <c r="AE111" s="5"/>
      <c r="AF111" s="5"/>
      <c r="AG111" s="6"/>
      <c r="AH111" s="6"/>
      <c r="AI111" s="6"/>
      <c r="AJ111" s="6"/>
      <c r="AK111" s="5"/>
      <c r="AL111" s="5"/>
      <c r="AM111" s="2"/>
      <c r="AN111" s="5"/>
      <c r="AO111" s="5"/>
      <c r="AP111" s="5"/>
      <c r="AQ111" s="5"/>
      <c r="AR111" s="5"/>
      <c r="AS111" s="5"/>
      <c r="AT111" s="5"/>
      <c r="AU111" s="5"/>
      <c r="AV111" s="5"/>
      <c r="AW111" s="5"/>
      <c r="AX111" s="7"/>
      <c r="AY111" s="5"/>
      <c r="AZ111" s="5"/>
      <c r="BA111" s="5"/>
      <c r="BB111" s="8"/>
      <c r="BC111" s="5"/>
      <c r="BD111" s="5"/>
      <c r="BE111" s="5"/>
      <c r="BF111" s="5"/>
      <c r="BG111" s="1"/>
      <c r="BH111" s="2"/>
      <c r="BI111" s="2"/>
      <c r="BJ111" s="2"/>
      <c r="BK111" s="5"/>
      <c r="BL111" s="2"/>
      <c r="BM111" s="2"/>
      <c r="BN111" s="2"/>
      <c r="BO111" s="5"/>
      <c r="BP111" s="2"/>
      <c r="BQ111" s="2"/>
      <c r="BR111" s="5"/>
      <c r="BS111" s="2"/>
      <c r="BT111" s="2"/>
      <c r="BU111" s="5"/>
      <c r="BV111" s="5"/>
    </row>
    <row r="112" spans="1:74" ht="13.5" customHeight="1">
      <c r="A112" s="2"/>
      <c r="B112" s="5"/>
      <c r="C112" s="5"/>
      <c r="D112" s="5"/>
      <c r="E112" s="4"/>
      <c r="F112" s="5"/>
      <c r="G112" s="4"/>
      <c r="H112" s="4"/>
      <c r="I112" s="4"/>
      <c r="J112" s="4"/>
      <c r="K112" s="4"/>
      <c r="L112" s="4"/>
      <c r="M112" s="5"/>
      <c r="N112" s="5"/>
      <c r="O112" s="5"/>
      <c r="P112" s="5"/>
      <c r="Q112" s="5"/>
      <c r="R112" s="5"/>
      <c r="S112" s="5"/>
      <c r="T112" s="5"/>
      <c r="U112" s="5"/>
      <c r="V112" s="5"/>
      <c r="W112" s="5"/>
      <c r="X112" s="5"/>
      <c r="Y112" s="5"/>
      <c r="Z112" s="5"/>
      <c r="AA112" s="5"/>
      <c r="AB112" s="5"/>
      <c r="AC112" s="5"/>
      <c r="AD112" s="5"/>
      <c r="AE112" s="5"/>
      <c r="AF112" s="5"/>
      <c r="AG112" s="6"/>
      <c r="AH112" s="6"/>
      <c r="AI112" s="6"/>
      <c r="AJ112" s="6"/>
      <c r="AK112" s="5"/>
      <c r="AL112" s="5"/>
      <c r="AM112" s="2"/>
      <c r="AN112" s="5"/>
      <c r="AO112" s="5"/>
      <c r="AP112" s="5"/>
      <c r="AQ112" s="5"/>
      <c r="AR112" s="5"/>
      <c r="AS112" s="5"/>
      <c r="AT112" s="5"/>
      <c r="AU112" s="5"/>
      <c r="AV112" s="5"/>
      <c r="AW112" s="5"/>
      <c r="AX112" s="7"/>
      <c r="AY112" s="5"/>
      <c r="AZ112" s="5"/>
      <c r="BA112" s="5"/>
      <c r="BB112" s="8"/>
      <c r="BC112" s="5"/>
      <c r="BD112" s="5"/>
      <c r="BE112" s="5"/>
      <c r="BF112" s="5"/>
      <c r="BG112" s="1"/>
      <c r="BH112" s="2"/>
      <c r="BI112" s="2"/>
      <c r="BJ112" s="2"/>
      <c r="BK112" s="5"/>
      <c r="BL112" s="2"/>
      <c r="BM112" s="2"/>
      <c r="BN112" s="2"/>
      <c r="BO112" s="5"/>
      <c r="BP112" s="2"/>
      <c r="BQ112" s="2"/>
      <c r="BR112" s="5"/>
      <c r="BS112" s="2"/>
      <c r="BT112" s="2"/>
      <c r="BU112" s="5"/>
      <c r="BV112" s="5"/>
    </row>
    <row r="113" spans="1:74" ht="13.5" customHeight="1">
      <c r="A113" s="2"/>
      <c r="B113" s="5"/>
      <c r="C113" s="5"/>
      <c r="D113" s="5"/>
      <c r="E113" s="4"/>
      <c r="F113" s="5"/>
      <c r="G113" s="4"/>
      <c r="H113" s="4"/>
      <c r="I113" s="4"/>
      <c r="J113" s="4"/>
      <c r="K113" s="4"/>
      <c r="L113" s="4"/>
      <c r="M113" s="5"/>
      <c r="N113" s="5"/>
      <c r="O113" s="5"/>
      <c r="P113" s="5"/>
      <c r="Q113" s="5"/>
      <c r="R113" s="5"/>
      <c r="S113" s="5"/>
      <c r="T113" s="5"/>
      <c r="U113" s="5"/>
      <c r="V113" s="5"/>
      <c r="W113" s="5"/>
      <c r="X113" s="5"/>
      <c r="Y113" s="5"/>
      <c r="Z113" s="5"/>
      <c r="AA113" s="5"/>
      <c r="AB113" s="5"/>
      <c r="AC113" s="5"/>
      <c r="AD113" s="5"/>
      <c r="AE113" s="5"/>
      <c r="AF113" s="5"/>
      <c r="AG113" s="6"/>
      <c r="AH113" s="6"/>
      <c r="AI113" s="6"/>
      <c r="AJ113" s="6"/>
      <c r="AK113" s="5"/>
      <c r="AL113" s="5"/>
      <c r="AM113" s="2"/>
      <c r="AN113" s="5"/>
      <c r="AO113" s="5"/>
      <c r="AP113" s="5"/>
      <c r="AQ113" s="5"/>
      <c r="AR113" s="5"/>
      <c r="AS113" s="5"/>
      <c r="AT113" s="5"/>
      <c r="AU113" s="5"/>
      <c r="AV113" s="5"/>
      <c r="AW113" s="5"/>
      <c r="AX113" s="7"/>
      <c r="AY113" s="5"/>
      <c r="AZ113" s="5"/>
      <c r="BA113" s="5"/>
      <c r="BB113" s="8"/>
      <c r="BC113" s="5"/>
      <c r="BD113" s="5"/>
      <c r="BE113" s="5"/>
      <c r="BF113" s="5"/>
      <c r="BG113" s="1"/>
      <c r="BH113" s="2"/>
      <c r="BI113" s="2"/>
      <c r="BJ113" s="2"/>
      <c r="BK113" s="5"/>
      <c r="BL113" s="2"/>
      <c r="BM113" s="2"/>
      <c r="BN113" s="2"/>
      <c r="BO113" s="5"/>
      <c r="BP113" s="2"/>
      <c r="BQ113" s="2"/>
      <c r="BR113" s="5"/>
      <c r="BS113" s="2"/>
      <c r="BT113" s="2"/>
      <c r="BU113" s="5"/>
      <c r="BV113" s="5"/>
    </row>
    <row r="114" spans="1:74" ht="13.5" customHeight="1">
      <c r="A114" s="2"/>
      <c r="B114" s="5"/>
      <c r="C114" s="5"/>
      <c r="D114" s="5"/>
      <c r="E114" s="4"/>
      <c r="F114" s="5"/>
      <c r="G114" s="4"/>
      <c r="H114" s="4"/>
      <c r="I114" s="4"/>
      <c r="J114" s="4"/>
      <c r="K114" s="4"/>
      <c r="L114" s="4"/>
      <c r="M114" s="5"/>
      <c r="N114" s="5"/>
      <c r="O114" s="5"/>
      <c r="P114" s="5"/>
      <c r="Q114" s="5"/>
      <c r="R114" s="5"/>
      <c r="S114" s="5"/>
      <c r="T114" s="5"/>
      <c r="U114" s="5"/>
      <c r="V114" s="5"/>
      <c r="W114" s="5"/>
      <c r="X114" s="5"/>
      <c r="Y114" s="5"/>
      <c r="Z114" s="5"/>
      <c r="AA114" s="5"/>
      <c r="AB114" s="5"/>
      <c r="AC114" s="5"/>
      <c r="AD114" s="5"/>
      <c r="AE114" s="5"/>
      <c r="AF114" s="5"/>
      <c r="AG114" s="6"/>
      <c r="AH114" s="6"/>
      <c r="AI114" s="6"/>
      <c r="AJ114" s="6"/>
      <c r="AK114" s="5"/>
      <c r="AL114" s="5"/>
      <c r="AM114" s="2"/>
      <c r="AN114" s="5"/>
      <c r="AO114" s="5"/>
      <c r="AP114" s="5"/>
      <c r="AQ114" s="5"/>
      <c r="AR114" s="5"/>
      <c r="AS114" s="5"/>
      <c r="AT114" s="5"/>
      <c r="AU114" s="5"/>
      <c r="AV114" s="5"/>
      <c r="AW114" s="5"/>
      <c r="AX114" s="7"/>
      <c r="AY114" s="5"/>
      <c r="AZ114" s="5"/>
      <c r="BA114" s="5"/>
      <c r="BB114" s="8"/>
      <c r="BC114" s="5"/>
      <c r="BD114" s="5"/>
      <c r="BE114" s="5"/>
      <c r="BF114" s="5"/>
      <c r="BG114" s="1"/>
      <c r="BH114" s="2"/>
      <c r="BI114" s="2"/>
      <c r="BJ114" s="2"/>
      <c r="BK114" s="5"/>
      <c r="BL114" s="2"/>
      <c r="BM114" s="2"/>
      <c r="BN114" s="2"/>
      <c r="BO114" s="5"/>
      <c r="BP114" s="2"/>
      <c r="BQ114" s="2"/>
      <c r="BR114" s="5"/>
      <c r="BS114" s="2"/>
      <c r="BT114" s="2"/>
      <c r="BU114" s="5"/>
      <c r="BV114" s="5"/>
    </row>
    <row r="115" spans="1:74" ht="13.5" customHeight="1">
      <c r="A115" s="2"/>
      <c r="B115" s="5"/>
      <c r="C115" s="5"/>
      <c r="D115" s="5"/>
      <c r="E115" s="4"/>
      <c r="F115" s="5"/>
      <c r="G115" s="4"/>
      <c r="H115" s="4"/>
      <c r="I115" s="4"/>
      <c r="J115" s="4"/>
      <c r="K115" s="4"/>
      <c r="L115" s="4"/>
      <c r="M115" s="5"/>
      <c r="N115" s="5"/>
      <c r="O115" s="5"/>
      <c r="P115" s="5"/>
      <c r="Q115" s="5"/>
      <c r="R115" s="5"/>
      <c r="S115" s="5"/>
      <c r="T115" s="5"/>
      <c r="U115" s="5"/>
      <c r="V115" s="5"/>
      <c r="W115" s="5"/>
      <c r="X115" s="5"/>
      <c r="Y115" s="5"/>
      <c r="Z115" s="5"/>
      <c r="AA115" s="5"/>
      <c r="AB115" s="5"/>
      <c r="AC115" s="5"/>
      <c r="AD115" s="5"/>
      <c r="AE115" s="5"/>
      <c r="AF115" s="5"/>
      <c r="AG115" s="6"/>
      <c r="AH115" s="6"/>
      <c r="AI115" s="6"/>
      <c r="AJ115" s="6"/>
      <c r="AK115" s="5"/>
      <c r="AL115" s="5"/>
      <c r="AM115" s="2"/>
      <c r="AN115" s="5"/>
      <c r="AO115" s="5"/>
      <c r="AP115" s="5"/>
      <c r="AQ115" s="5"/>
      <c r="AR115" s="5"/>
      <c r="AS115" s="5"/>
      <c r="AT115" s="5"/>
      <c r="AU115" s="5"/>
      <c r="AV115" s="5"/>
      <c r="AW115" s="5"/>
      <c r="AX115" s="7"/>
      <c r="AY115" s="5"/>
      <c r="AZ115" s="5"/>
      <c r="BA115" s="5"/>
      <c r="BB115" s="8"/>
      <c r="BC115" s="5"/>
      <c r="BD115" s="5"/>
      <c r="BE115" s="5"/>
      <c r="BF115" s="5"/>
      <c r="BG115" s="1"/>
      <c r="BH115" s="2"/>
      <c r="BI115" s="2"/>
      <c r="BJ115" s="2"/>
      <c r="BK115" s="5"/>
      <c r="BL115" s="2"/>
      <c r="BM115" s="2"/>
      <c r="BN115" s="2"/>
      <c r="BO115" s="5"/>
      <c r="BP115" s="2"/>
      <c r="BQ115" s="2"/>
      <c r="BR115" s="5"/>
      <c r="BS115" s="2"/>
      <c r="BT115" s="2"/>
      <c r="BU115" s="5"/>
      <c r="BV115" s="5"/>
    </row>
    <row r="116" spans="1:74" ht="13.5" customHeight="1">
      <c r="A116" s="2"/>
      <c r="B116" s="5"/>
      <c r="C116" s="5"/>
      <c r="D116" s="5"/>
      <c r="E116" s="4"/>
      <c r="F116" s="5"/>
      <c r="G116" s="4"/>
      <c r="H116" s="4"/>
      <c r="I116" s="4"/>
      <c r="J116" s="4"/>
      <c r="K116" s="4"/>
      <c r="L116" s="4"/>
      <c r="M116" s="5"/>
      <c r="N116" s="5"/>
      <c r="O116" s="5"/>
      <c r="P116" s="5"/>
      <c r="Q116" s="5"/>
      <c r="R116" s="5"/>
      <c r="S116" s="5"/>
      <c r="T116" s="5"/>
      <c r="U116" s="5"/>
      <c r="V116" s="5"/>
      <c r="W116" s="5"/>
      <c r="X116" s="5"/>
      <c r="Y116" s="5"/>
      <c r="Z116" s="5"/>
      <c r="AA116" s="5"/>
      <c r="AB116" s="5"/>
      <c r="AC116" s="5"/>
      <c r="AD116" s="5"/>
      <c r="AE116" s="5"/>
      <c r="AF116" s="5"/>
      <c r="AG116" s="6"/>
      <c r="AH116" s="6"/>
      <c r="AI116" s="6"/>
      <c r="AJ116" s="6"/>
      <c r="AK116" s="5"/>
      <c r="AL116" s="5"/>
      <c r="AM116" s="2"/>
      <c r="AN116" s="5"/>
      <c r="AO116" s="5"/>
      <c r="AP116" s="5"/>
      <c r="AQ116" s="5"/>
      <c r="AR116" s="5"/>
      <c r="AS116" s="5"/>
      <c r="AT116" s="5"/>
      <c r="AU116" s="5"/>
      <c r="AV116" s="5"/>
      <c r="AW116" s="5"/>
      <c r="AX116" s="7"/>
      <c r="AY116" s="5"/>
      <c r="AZ116" s="5"/>
      <c r="BA116" s="5"/>
      <c r="BB116" s="8"/>
      <c r="BC116" s="5"/>
      <c r="BD116" s="5"/>
      <c r="BE116" s="5"/>
      <c r="BF116" s="5"/>
      <c r="BG116" s="1"/>
      <c r="BH116" s="2"/>
      <c r="BI116" s="2"/>
      <c r="BJ116" s="2"/>
      <c r="BK116" s="5"/>
      <c r="BL116" s="2"/>
      <c r="BM116" s="2"/>
      <c r="BN116" s="2"/>
      <c r="BO116" s="5"/>
      <c r="BP116" s="2"/>
      <c r="BQ116" s="2"/>
      <c r="BR116" s="5"/>
      <c r="BS116" s="2"/>
      <c r="BT116" s="2"/>
      <c r="BU116" s="5"/>
      <c r="BV116" s="5"/>
    </row>
    <row r="117" spans="1:74" ht="13.5" customHeight="1">
      <c r="A117" s="2"/>
      <c r="B117" s="5"/>
      <c r="C117" s="5"/>
      <c r="D117" s="5"/>
      <c r="E117" s="4"/>
      <c r="F117" s="5"/>
      <c r="G117" s="4"/>
      <c r="H117" s="4"/>
      <c r="I117" s="4"/>
      <c r="J117" s="4"/>
      <c r="K117" s="4"/>
      <c r="L117" s="4"/>
      <c r="M117" s="5"/>
      <c r="N117" s="5"/>
      <c r="O117" s="5"/>
      <c r="P117" s="5"/>
      <c r="Q117" s="5"/>
      <c r="R117" s="5"/>
      <c r="S117" s="5"/>
      <c r="T117" s="5"/>
      <c r="U117" s="5"/>
      <c r="V117" s="5"/>
      <c r="W117" s="5"/>
      <c r="X117" s="5"/>
      <c r="Y117" s="5"/>
      <c r="Z117" s="5"/>
      <c r="AA117" s="5"/>
      <c r="AB117" s="5"/>
      <c r="AC117" s="5"/>
      <c r="AD117" s="5"/>
      <c r="AE117" s="5"/>
      <c r="AF117" s="5"/>
      <c r="AG117" s="6"/>
      <c r="AH117" s="6"/>
      <c r="AI117" s="6"/>
      <c r="AJ117" s="6"/>
      <c r="AK117" s="5"/>
      <c r="AL117" s="5"/>
      <c r="AM117" s="2"/>
      <c r="AN117" s="5"/>
      <c r="AO117" s="5"/>
      <c r="AP117" s="5"/>
      <c r="AQ117" s="5"/>
      <c r="AR117" s="5"/>
      <c r="AS117" s="5"/>
      <c r="AT117" s="5"/>
      <c r="AU117" s="5"/>
      <c r="AV117" s="5"/>
      <c r="AW117" s="5"/>
      <c r="AX117" s="7"/>
      <c r="AY117" s="5"/>
      <c r="AZ117" s="5"/>
      <c r="BA117" s="5"/>
      <c r="BB117" s="8"/>
      <c r="BC117" s="5"/>
      <c r="BD117" s="5"/>
      <c r="BE117" s="5"/>
      <c r="BF117" s="5"/>
      <c r="BG117" s="1"/>
      <c r="BH117" s="2"/>
      <c r="BI117" s="2"/>
      <c r="BJ117" s="2"/>
      <c r="BK117" s="5"/>
      <c r="BL117" s="2"/>
      <c r="BM117" s="2"/>
      <c r="BN117" s="2"/>
      <c r="BO117" s="5"/>
      <c r="BP117" s="2"/>
      <c r="BQ117" s="2"/>
      <c r="BR117" s="5"/>
      <c r="BS117" s="2"/>
      <c r="BT117" s="2"/>
      <c r="BU117" s="5"/>
      <c r="BV117" s="5"/>
    </row>
    <row r="118" spans="1:74" ht="13.5" customHeight="1">
      <c r="A118" s="2"/>
      <c r="B118" s="5"/>
      <c r="C118" s="5"/>
      <c r="D118" s="5"/>
      <c r="E118" s="4"/>
      <c r="F118" s="5"/>
      <c r="G118" s="4"/>
      <c r="H118" s="4"/>
      <c r="I118" s="4"/>
      <c r="J118" s="4"/>
      <c r="K118" s="4"/>
      <c r="L118" s="4"/>
      <c r="M118" s="5"/>
      <c r="N118" s="5"/>
      <c r="O118" s="5"/>
      <c r="P118" s="5"/>
      <c r="Q118" s="5"/>
      <c r="R118" s="5"/>
      <c r="S118" s="5"/>
      <c r="T118" s="5"/>
      <c r="U118" s="5"/>
      <c r="V118" s="5"/>
      <c r="W118" s="5"/>
      <c r="X118" s="5"/>
      <c r="Y118" s="5"/>
      <c r="Z118" s="5"/>
      <c r="AA118" s="5"/>
      <c r="AB118" s="5"/>
      <c r="AC118" s="5"/>
      <c r="AD118" s="5"/>
      <c r="AE118" s="5"/>
      <c r="AF118" s="5"/>
      <c r="AG118" s="6"/>
      <c r="AH118" s="6"/>
      <c r="AI118" s="6"/>
      <c r="AJ118" s="6"/>
      <c r="AK118" s="5"/>
      <c r="AL118" s="5"/>
      <c r="AM118" s="2"/>
      <c r="AN118" s="5"/>
      <c r="AO118" s="5"/>
      <c r="AP118" s="5"/>
      <c r="AQ118" s="5"/>
      <c r="AR118" s="5"/>
      <c r="AS118" s="5"/>
      <c r="AT118" s="5"/>
      <c r="AU118" s="5"/>
      <c r="AV118" s="5"/>
      <c r="AW118" s="5"/>
      <c r="AX118" s="7"/>
      <c r="AY118" s="5"/>
      <c r="AZ118" s="5"/>
      <c r="BA118" s="5"/>
      <c r="BB118" s="8"/>
      <c r="BC118" s="5"/>
      <c r="BD118" s="5"/>
      <c r="BE118" s="5"/>
      <c r="BF118" s="5"/>
      <c r="BG118" s="1"/>
      <c r="BH118" s="2"/>
      <c r="BI118" s="2"/>
      <c r="BJ118" s="2"/>
      <c r="BK118" s="5"/>
      <c r="BL118" s="2"/>
      <c r="BM118" s="2"/>
      <c r="BN118" s="2"/>
      <c r="BO118" s="5"/>
      <c r="BP118" s="2"/>
      <c r="BQ118" s="2"/>
      <c r="BR118" s="5"/>
      <c r="BS118" s="2"/>
      <c r="BT118" s="2"/>
      <c r="BU118" s="5"/>
      <c r="BV118" s="5"/>
    </row>
    <row r="119" spans="1:74" ht="13.5" customHeight="1">
      <c r="A119" s="2"/>
      <c r="B119" s="5"/>
      <c r="C119" s="5"/>
      <c r="D119" s="5"/>
      <c r="E119" s="4"/>
      <c r="F119" s="5"/>
      <c r="G119" s="4"/>
      <c r="H119" s="4"/>
      <c r="I119" s="4"/>
      <c r="J119" s="4"/>
      <c r="K119" s="4"/>
      <c r="L119" s="4"/>
      <c r="M119" s="5"/>
      <c r="N119" s="5"/>
      <c r="O119" s="5"/>
      <c r="P119" s="5"/>
      <c r="Q119" s="5"/>
      <c r="R119" s="5"/>
      <c r="S119" s="5"/>
      <c r="T119" s="5"/>
      <c r="U119" s="5"/>
      <c r="V119" s="5"/>
      <c r="W119" s="5"/>
      <c r="X119" s="5"/>
      <c r="Y119" s="5"/>
      <c r="Z119" s="5"/>
      <c r="AA119" s="5"/>
      <c r="AB119" s="5"/>
      <c r="AC119" s="5"/>
      <c r="AD119" s="5"/>
      <c r="AE119" s="5"/>
      <c r="AF119" s="5"/>
      <c r="AG119" s="6"/>
      <c r="AH119" s="6"/>
      <c r="AI119" s="6"/>
      <c r="AJ119" s="6"/>
      <c r="AK119" s="5"/>
      <c r="AL119" s="5"/>
      <c r="AM119" s="2"/>
      <c r="AN119" s="5"/>
      <c r="AO119" s="5"/>
      <c r="AP119" s="5"/>
      <c r="AQ119" s="5"/>
      <c r="AR119" s="5"/>
      <c r="AS119" s="5"/>
      <c r="AT119" s="5"/>
      <c r="AU119" s="5"/>
      <c r="AV119" s="5"/>
      <c r="AW119" s="5"/>
      <c r="AX119" s="7"/>
      <c r="AY119" s="5"/>
      <c r="AZ119" s="5"/>
      <c r="BA119" s="5"/>
      <c r="BB119" s="8"/>
      <c r="BC119" s="5"/>
      <c r="BD119" s="5"/>
      <c r="BE119" s="5"/>
      <c r="BF119" s="5"/>
      <c r="BG119" s="1"/>
      <c r="BH119" s="2"/>
      <c r="BI119" s="2"/>
      <c r="BJ119" s="2"/>
      <c r="BK119" s="5"/>
      <c r="BL119" s="2"/>
      <c r="BM119" s="2"/>
      <c r="BN119" s="2"/>
      <c r="BO119" s="5"/>
      <c r="BP119" s="2"/>
      <c r="BQ119" s="2"/>
      <c r="BR119" s="5"/>
      <c r="BS119" s="2"/>
      <c r="BT119" s="2"/>
      <c r="BU119" s="5"/>
      <c r="BV119" s="5"/>
    </row>
    <row r="120" spans="1:74" ht="13.5" customHeight="1">
      <c r="A120" s="2"/>
      <c r="B120" s="5"/>
      <c r="C120" s="5"/>
      <c r="D120" s="5"/>
      <c r="E120" s="4"/>
      <c r="F120" s="5"/>
      <c r="G120" s="4"/>
      <c r="H120" s="4"/>
      <c r="I120" s="4"/>
      <c r="J120" s="4"/>
      <c r="K120" s="4"/>
      <c r="L120" s="4"/>
      <c r="M120" s="5"/>
      <c r="N120" s="5"/>
      <c r="O120" s="5"/>
      <c r="P120" s="5"/>
      <c r="Q120" s="5"/>
      <c r="R120" s="5"/>
      <c r="S120" s="5"/>
      <c r="T120" s="5"/>
      <c r="U120" s="5"/>
      <c r="V120" s="5"/>
      <c r="W120" s="5"/>
      <c r="X120" s="5"/>
      <c r="Y120" s="5"/>
      <c r="Z120" s="5"/>
      <c r="AA120" s="5"/>
      <c r="AB120" s="5"/>
      <c r="AC120" s="5"/>
      <c r="AD120" s="5"/>
      <c r="AE120" s="5"/>
      <c r="AF120" s="5"/>
      <c r="AG120" s="6"/>
      <c r="AH120" s="6"/>
      <c r="AI120" s="6"/>
      <c r="AJ120" s="6"/>
      <c r="AK120" s="5"/>
      <c r="AL120" s="5"/>
      <c r="AM120" s="2"/>
      <c r="AN120" s="5"/>
      <c r="AO120" s="5"/>
      <c r="AP120" s="5"/>
      <c r="AQ120" s="5"/>
      <c r="AR120" s="5"/>
      <c r="AS120" s="5"/>
      <c r="AT120" s="5"/>
      <c r="AU120" s="5"/>
      <c r="AV120" s="5"/>
      <c r="AW120" s="5"/>
      <c r="AX120" s="7"/>
      <c r="AY120" s="5"/>
      <c r="AZ120" s="5"/>
      <c r="BA120" s="5"/>
      <c r="BB120" s="8"/>
      <c r="BC120" s="5"/>
      <c r="BD120" s="5"/>
      <c r="BE120" s="5"/>
      <c r="BF120" s="5"/>
      <c r="BG120" s="1"/>
      <c r="BH120" s="2"/>
      <c r="BI120" s="2"/>
      <c r="BJ120" s="2"/>
      <c r="BK120" s="5"/>
      <c r="BL120" s="2"/>
      <c r="BM120" s="2"/>
      <c r="BN120" s="2"/>
      <c r="BO120" s="5"/>
      <c r="BP120" s="2"/>
      <c r="BQ120" s="2"/>
      <c r="BR120" s="5"/>
      <c r="BS120" s="2"/>
      <c r="BT120" s="2"/>
      <c r="BU120" s="5"/>
      <c r="BV120" s="5"/>
    </row>
    <row r="121" spans="1:74" ht="13.5" customHeight="1">
      <c r="A121" s="2"/>
      <c r="B121" s="5"/>
      <c r="C121" s="5"/>
      <c r="D121" s="5"/>
      <c r="E121" s="4"/>
      <c r="F121" s="5"/>
      <c r="G121" s="4"/>
      <c r="H121" s="4"/>
      <c r="I121" s="4"/>
      <c r="J121" s="4"/>
      <c r="K121" s="4"/>
      <c r="L121" s="4"/>
      <c r="M121" s="5"/>
      <c r="N121" s="5"/>
      <c r="O121" s="5"/>
      <c r="P121" s="5"/>
      <c r="Q121" s="5"/>
      <c r="R121" s="5"/>
      <c r="S121" s="5"/>
      <c r="T121" s="5"/>
      <c r="U121" s="5"/>
      <c r="V121" s="5"/>
      <c r="W121" s="5"/>
      <c r="X121" s="5"/>
      <c r="Y121" s="5"/>
      <c r="Z121" s="5"/>
      <c r="AA121" s="5"/>
      <c r="AB121" s="5"/>
      <c r="AC121" s="5"/>
      <c r="AD121" s="5"/>
      <c r="AE121" s="5"/>
      <c r="AF121" s="5"/>
      <c r="AG121" s="6"/>
      <c r="AH121" s="6"/>
      <c r="AI121" s="6"/>
      <c r="AJ121" s="6"/>
      <c r="AK121" s="5"/>
      <c r="AL121" s="5"/>
      <c r="AM121" s="2"/>
      <c r="AN121" s="5"/>
      <c r="AO121" s="5"/>
      <c r="AP121" s="5"/>
      <c r="AQ121" s="5"/>
      <c r="AR121" s="5"/>
      <c r="AS121" s="5"/>
      <c r="AT121" s="5"/>
      <c r="AU121" s="5"/>
      <c r="AV121" s="5"/>
      <c r="AW121" s="5"/>
      <c r="AX121" s="7"/>
      <c r="AY121" s="5"/>
      <c r="AZ121" s="5"/>
      <c r="BA121" s="5"/>
      <c r="BB121" s="8"/>
      <c r="BC121" s="5"/>
      <c r="BD121" s="5"/>
      <c r="BE121" s="5"/>
      <c r="BF121" s="5"/>
      <c r="BG121" s="1"/>
      <c r="BH121" s="2"/>
      <c r="BI121" s="2"/>
      <c r="BJ121" s="2"/>
      <c r="BK121" s="5"/>
      <c r="BL121" s="2"/>
      <c r="BM121" s="2"/>
      <c r="BN121" s="2"/>
      <c r="BO121" s="5"/>
      <c r="BP121" s="2"/>
      <c r="BQ121" s="2"/>
      <c r="BR121" s="5"/>
      <c r="BS121" s="2"/>
      <c r="BT121" s="2"/>
      <c r="BU121" s="5"/>
      <c r="BV121" s="5"/>
    </row>
    <row r="122" spans="1:74" ht="13.5" customHeight="1">
      <c r="A122" s="2"/>
      <c r="B122" s="5"/>
      <c r="C122" s="5"/>
      <c r="D122" s="5"/>
      <c r="E122" s="4"/>
      <c r="F122" s="5"/>
      <c r="G122" s="4"/>
      <c r="H122" s="4"/>
      <c r="I122" s="4"/>
      <c r="J122" s="4"/>
      <c r="K122" s="4"/>
      <c r="L122" s="4"/>
      <c r="M122" s="5"/>
      <c r="N122" s="5"/>
      <c r="O122" s="5"/>
      <c r="P122" s="5"/>
      <c r="Q122" s="5"/>
      <c r="R122" s="5"/>
      <c r="S122" s="5"/>
      <c r="T122" s="5"/>
      <c r="U122" s="5"/>
      <c r="V122" s="5"/>
      <c r="W122" s="5"/>
      <c r="X122" s="5"/>
      <c r="Y122" s="5"/>
      <c r="Z122" s="5"/>
      <c r="AA122" s="5"/>
      <c r="AB122" s="5"/>
      <c r="AC122" s="5"/>
      <c r="AD122" s="5"/>
      <c r="AE122" s="5"/>
      <c r="AF122" s="5"/>
      <c r="AG122" s="6"/>
      <c r="AH122" s="6"/>
      <c r="AI122" s="6"/>
      <c r="AJ122" s="6"/>
      <c r="AK122" s="5"/>
      <c r="AL122" s="5"/>
      <c r="AM122" s="2"/>
      <c r="AN122" s="5"/>
      <c r="AO122" s="5"/>
      <c r="AP122" s="5"/>
      <c r="AQ122" s="5"/>
      <c r="AR122" s="5"/>
      <c r="AS122" s="5"/>
      <c r="AT122" s="5"/>
      <c r="AU122" s="5"/>
      <c r="AV122" s="5"/>
      <c r="AW122" s="5"/>
      <c r="AX122" s="7"/>
      <c r="AY122" s="5"/>
      <c r="AZ122" s="5"/>
      <c r="BA122" s="5"/>
      <c r="BB122" s="8"/>
      <c r="BC122" s="5"/>
      <c r="BD122" s="5"/>
      <c r="BE122" s="5"/>
      <c r="BF122" s="5"/>
      <c r="BG122" s="1"/>
      <c r="BH122" s="2"/>
      <c r="BI122" s="2"/>
      <c r="BJ122" s="2"/>
      <c r="BK122" s="5"/>
      <c r="BL122" s="2"/>
      <c r="BM122" s="2"/>
      <c r="BN122" s="2"/>
      <c r="BO122" s="5"/>
      <c r="BP122" s="2"/>
      <c r="BQ122" s="2"/>
      <c r="BR122" s="5"/>
      <c r="BS122" s="2"/>
      <c r="BT122" s="2"/>
      <c r="BU122" s="5"/>
      <c r="BV122" s="5"/>
    </row>
    <row r="123" spans="1:74" ht="13.5" customHeight="1">
      <c r="A123" s="2"/>
      <c r="B123" s="5"/>
      <c r="C123" s="5"/>
      <c r="D123" s="5"/>
      <c r="E123" s="4"/>
      <c r="F123" s="5"/>
      <c r="G123" s="4"/>
      <c r="H123" s="4"/>
      <c r="I123" s="4"/>
      <c r="J123" s="4"/>
      <c r="K123" s="4"/>
      <c r="L123" s="4"/>
      <c r="M123" s="5"/>
      <c r="N123" s="5"/>
      <c r="O123" s="5"/>
      <c r="P123" s="5"/>
      <c r="Q123" s="5"/>
      <c r="R123" s="5"/>
      <c r="S123" s="5"/>
      <c r="T123" s="5"/>
      <c r="U123" s="5"/>
      <c r="V123" s="5"/>
      <c r="W123" s="5"/>
      <c r="X123" s="5"/>
      <c r="Y123" s="5"/>
      <c r="Z123" s="5"/>
      <c r="AA123" s="5"/>
      <c r="AB123" s="5"/>
      <c r="AC123" s="5"/>
      <c r="AD123" s="5"/>
      <c r="AE123" s="5"/>
      <c r="AF123" s="5"/>
      <c r="AG123" s="6"/>
      <c r="AH123" s="6"/>
      <c r="AI123" s="6"/>
      <c r="AJ123" s="6"/>
      <c r="AK123" s="5"/>
      <c r="AL123" s="5"/>
      <c r="AM123" s="2"/>
      <c r="AN123" s="5"/>
      <c r="AO123" s="5"/>
      <c r="AP123" s="5"/>
      <c r="AQ123" s="5"/>
      <c r="AR123" s="5"/>
      <c r="AS123" s="5"/>
      <c r="AT123" s="5"/>
      <c r="AU123" s="5"/>
      <c r="AV123" s="5"/>
      <c r="AW123" s="5"/>
      <c r="AX123" s="7"/>
      <c r="AY123" s="5"/>
      <c r="AZ123" s="5"/>
      <c r="BA123" s="5"/>
      <c r="BB123" s="8"/>
      <c r="BC123" s="5"/>
      <c r="BD123" s="5"/>
      <c r="BE123" s="5"/>
      <c r="BF123" s="5"/>
      <c r="BG123" s="1"/>
      <c r="BH123" s="2"/>
      <c r="BI123" s="2"/>
      <c r="BJ123" s="2"/>
      <c r="BK123" s="5"/>
      <c r="BL123" s="2"/>
      <c r="BM123" s="2"/>
      <c r="BN123" s="2"/>
      <c r="BO123" s="5"/>
      <c r="BP123" s="2"/>
      <c r="BQ123" s="2"/>
      <c r="BR123" s="5"/>
      <c r="BS123" s="2"/>
      <c r="BT123" s="2"/>
      <c r="BU123" s="5"/>
      <c r="BV123" s="5"/>
    </row>
    <row r="124" spans="1:74" ht="13.5" customHeight="1">
      <c r="A124" s="2"/>
      <c r="B124" s="5"/>
      <c r="C124" s="5"/>
      <c r="D124" s="5"/>
      <c r="E124" s="4"/>
      <c r="F124" s="5"/>
      <c r="G124" s="4"/>
      <c r="H124" s="4"/>
      <c r="I124" s="4"/>
      <c r="J124" s="4"/>
      <c r="K124" s="4"/>
      <c r="L124" s="4"/>
      <c r="M124" s="5"/>
      <c r="N124" s="5"/>
      <c r="O124" s="5"/>
      <c r="P124" s="5"/>
      <c r="Q124" s="5"/>
      <c r="R124" s="5"/>
      <c r="S124" s="5"/>
      <c r="T124" s="5"/>
      <c r="U124" s="5"/>
      <c r="V124" s="5"/>
      <c r="W124" s="5"/>
      <c r="X124" s="5"/>
      <c r="Y124" s="5"/>
      <c r="Z124" s="5"/>
      <c r="AA124" s="5"/>
      <c r="AB124" s="5"/>
      <c r="AC124" s="5"/>
      <c r="AD124" s="5"/>
      <c r="AE124" s="5"/>
      <c r="AF124" s="5"/>
      <c r="AG124" s="6"/>
      <c r="AH124" s="6"/>
      <c r="AI124" s="6"/>
      <c r="AJ124" s="6"/>
      <c r="AK124" s="5"/>
      <c r="AL124" s="5"/>
      <c r="AM124" s="2"/>
      <c r="AN124" s="5"/>
      <c r="AO124" s="5"/>
      <c r="AP124" s="5"/>
      <c r="AQ124" s="5"/>
      <c r="AR124" s="5"/>
      <c r="AS124" s="5"/>
      <c r="AT124" s="5"/>
      <c r="AU124" s="5"/>
      <c r="AV124" s="5"/>
      <c r="AW124" s="5"/>
      <c r="AX124" s="7"/>
      <c r="AY124" s="5"/>
      <c r="AZ124" s="5"/>
      <c r="BA124" s="5"/>
      <c r="BB124" s="8"/>
      <c r="BC124" s="5"/>
      <c r="BD124" s="5"/>
      <c r="BE124" s="5"/>
      <c r="BF124" s="5"/>
      <c r="BG124" s="1"/>
      <c r="BH124" s="2"/>
      <c r="BI124" s="2"/>
      <c r="BJ124" s="2"/>
      <c r="BK124" s="5"/>
      <c r="BL124" s="2"/>
      <c r="BM124" s="2"/>
      <c r="BN124" s="2"/>
      <c r="BO124" s="5"/>
      <c r="BP124" s="2"/>
      <c r="BQ124" s="2"/>
      <c r="BR124" s="5"/>
      <c r="BS124" s="2"/>
      <c r="BT124" s="2"/>
      <c r="BU124" s="5"/>
      <c r="BV124" s="5"/>
    </row>
    <row r="125" spans="1:74" ht="13.5" customHeight="1">
      <c r="A125" s="2"/>
      <c r="B125" s="5"/>
      <c r="C125" s="5"/>
      <c r="D125" s="5"/>
      <c r="E125" s="4"/>
      <c r="F125" s="5"/>
      <c r="G125" s="4"/>
      <c r="H125" s="4"/>
      <c r="I125" s="4"/>
      <c r="J125" s="4"/>
      <c r="K125" s="4"/>
      <c r="L125" s="4"/>
      <c r="M125" s="5"/>
      <c r="N125" s="5"/>
      <c r="O125" s="5"/>
      <c r="P125" s="5"/>
      <c r="Q125" s="5"/>
      <c r="R125" s="5"/>
      <c r="S125" s="5"/>
      <c r="T125" s="5"/>
      <c r="U125" s="5"/>
      <c r="V125" s="5"/>
      <c r="W125" s="5"/>
      <c r="X125" s="5"/>
      <c r="Y125" s="5"/>
      <c r="Z125" s="5"/>
      <c r="AA125" s="5"/>
      <c r="AB125" s="5"/>
      <c r="AC125" s="5"/>
      <c r="AD125" s="5"/>
      <c r="AE125" s="5"/>
      <c r="AF125" s="5"/>
      <c r="AG125" s="6"/>
      <c r="AH125" s="6"/>
      <c r="AI125" s="6"/>
      <c r="AJ125" s="6"/>
      <c r="AK125" s="5"/>
      <c r="AL125" s="5"/>
      <c r="AM125" s="2"/>
      <c r="AN125" s="5"/>
      <c r="AO125" s="5"/>
      <c r="AP125" s="5"/>
      <c r="AQ125" s="5"/>
      <c r="AR125" s="5"/>
      <c r="AS125" s="5"/>
      <c r="AT125" s="5"/>
      <c r="AU125" s="5"/>
      <c r="AV125" s="5"/>
      <c r="AW125" s="5"/>
      <c r="AX125" s="7"/>
      <c r="AY125" s="5"/>
      <c r="AZ125" s="5"/>
      <c r="BA125" s="5"/>
      <c r="BB125" s="8"/>
      <c r="BC125" s="5"/>
      <c r="BD125" s="5"/>
      <c r="BE125" s="5"/>
      <c r="BF125" s="5"/>
      <c r="BG125" s="1"/>
      <c r="BH125" s="2"/>
      <c r="BI125" s="2"/>
      <c r="BJ125" s="2"/>
      <c r="BK125" s="5"/>
      <c r="BL125" s="2"/>
      <c r="BM125" s="2"/>
      <c r="BN125" s="2"/>
      <c r="BO125" s="5"/>
      <c r="BP125" s="2"/>
      <c r="BQ125" s="2"/>
      <c r="BR125" s="5"/>
      <c r="BS125" s="2"/>
      <c r="BT125" s="2"/>
      <c r="BU125" s="5"/>
      <c r="BV125" s="5"/>
    </row>
    <row r="126" spans="1:74" ht="13.5" customHeight="1">
      <c r="A126" s="2"/>
      <c r="B126" s="5"/>
      <c r="C126" s="5"/>
      <c r="D126" s="5"/>
      <c r="E126" s="4"/>
      <c r="F126" s="5"/>
      <c r="G126" s="4"/>
      <c r="H126" s="4"/>
      <c r="I126" s="4"/>
      <c r="J126" s="4"/>
      <c r="K126" s="4"/>
      <c r="L126" s="4"/>
      <c r="M126" s="5"/>
      <c r="N126" s="5"/>
      <c r="O126" s="5"/>
      <c r="P126" s="5"/>
      <c r="Q126" s="5"/>
      <c r="R126" s="5"/>
      <c r="S126" s="5"/>
      <c r="T126" s="5"/>
      <c r="U126" s="5"/>
      <c r="V126" s="5"/>
      <c r="W126" s="5"/>
      <c r="X126" s="5"/>
      <c r="Y126" s="5"/>
      <c r="Z126" s="5"/>
      <c r="AA126" s="5"/>
      <c r="AB126" s="5"/>
      <c r="AC126" s="5"/>
      <c r="AD126" s="5"/>
      <c r="AE126" s="5"/>
      <c r="AF126" s="5"/>
      <c r="AG126" s="6"/>
      <c r="AH126" s="6"/>
      <c r="AI126" s="6"/>
      <c r="AJ126" s="6"/>
      <c r="AK126" s="5"/>
      <c r="AL126" s="5"/>
      <c r="AM126" s="2"/>
      <c r="AN126" s="5"/>
      <c r="AO126" s="5"/>
      <c r="AP126" s="5"/>
      <c r="AQ126" s="5"/>
      <c r="AR126" s="5"/>
      <c r="AS126" s="5"/>
      <c r="AT126" s="5"/>
      <c r="AU126" s="5"/>
      <c r="AV126" s="5"/>
      <c r="AW126" s="5"/>
      <c r="AX126" s="7"/>
      <c r="AY126" s="5"/>
      <c r="AZ126" s="5"/>
      <c r="BA126" s="5"/>
      <c r="BB126" s="8"/>
      <c r="BC126" s="5"/>
      <c r="BD126" s="5"/>
      <c r="BE126" s="5"/>
      <c r="BF126" s="5"/>
      <c r="BG126" s="1"/>
      <c r="BH126" s="2"/>
      <c r="BI126" s="2"/>
      <c r="BJ126" s="2"/>
      <c r="BK126" s="5"/>
      <c r="BL126" s="2"/>
      <c r="BM126" s="2"/>
      <c r="BN126" s="2"/>
      <c r="BO126" s="5"/>
      <c r="BP126" s="2"/>
      <c r="BQ126" s="2"/>
      <c r="BR126" s="5"/>
      <c r="BS126" s="2"/>
      <c r="BT126" s="2"/>
      <c r="BU126" s="5"/>
      <c r="BV126" s="5"/>
    </row>
    <row r="127" spans="1:74" ht="13.5" customHeight="1">
      <c r="A127" s="2"/>
      <c r="B127" s="5"/>
      <c r="C127" s="5"/>
      <c r="D127" s="5"/>
      <c r="E127" s="4"/>
      <c r="F127" s="5"/>
      <c r="G127" s="4"/>
      <c r="H127" s="4"/>
      <c r="I127" s="4"/>
      <c r="J127" s="4"/>
      <c r="K127" s="4"/>
      <c r="L127" s="4"/>
      <c r="M127" s="5"/>
      <c r="N127" s="5"/>
      <c r="O127" s="5"/>
      <c r="P127" s="5"/>
      <c r="Q127" s="5"/>
      <c r="R127" s="5"/>
      <c r="S127" s="5"/>
      <c r="T127" s="5"/>
      <c r="U127" s="5"/>
      <c r="V127" s="5"/>
      <c r="W127" s="5"/>
      <c r="X127" s="5"/>
      <c r="Y127" s="5"/>
      <c r="Z127" s="5"/>
      <c r="AA127" s="5"/>
      <c r="AB127" s="5"/>
      <c r="AC127" s="5"/>
      <c r="AD127" s="5"/>
      <c r="AE127" s="5"/>
      <c r="AF127" s="5"/>
      <c r="AG127" s="6"/>
      <c r="AH127" s="6"/>
      <c r="AI127" s="6"/>
      <c r="AJ127" s="6"/>
      <c r="AK127" s="5"/>
      <c r="AL127" s="5"/>
      <c r="AM127" s="2"/>
      <c r="AN127" s="5"/>
      <c r="AO127" s="5"/>
      <c r="AP127" s="5"/>
      <c r="AQ127" s="5"/>
      <c r="AR127" s="5"/>
      <c r="AS127" s="5"/>
      <c r="AT127" s="5"/>
      <c r="AU127" s="5"/>
      <c r="AV127" s="5"/>
      <c r="AW127" s="5"/>
      <c r="AX127" s="7"/>
      <c r="AY127" s="5"/>
      <c r="AZ127" s="5"/>
      <c r="BA127" s="5"/>
      <c r="BB127" s="8"/>
      <c r="BC127" s="5"/>
      <c r="BD127" s="5"/>
      <c r="BE127" s="5"/>
      <c r="BF127" s="5"/>
      <c r="BG127" s="1"/>
      <c r="BH127" s="2"/>
      <c r="BI127" s="2"/>
      <c r="BJ127" s="2"/>
      <c r="BK127" s="5"/>
      <c r="BL127" s="2"/>
      <c r="BM127" s="2"/>
      <c r="BN127" s="2"/>
      <c r="BO127" s="5"/>
      <c r="BP127" s="2"/>
      <c r="BQ127" s="2"/>
      <c r="BR127" s="5"/>
      <c r="BS127" s="2"/>
      <c r="BT127" s="2"/>
      <c r="BU127" s="5"/>
      <c r="BV127" s="5"/>
    </row>
    <row r="128" spans="1:74" ht="13.5" customHeight="1">
      <c r="A128" s="2"/>
      <c r="B128" s="5"/>
      <c r="C128" s="5"/>
      <c r="D128" s="5"/>
      <c r="E128" s="4"/>
      <c r="F128" s="5"/>
      <c r="G128" s="4"/>
      <c r="H128" s="4"/>
      <c r="I128" s="4"/>
      <c r="J128" s="4"/>
      <c r="K128" s="4"/>
      <c r="L128" s="4"/>
      <c r="M128" s="5"/>
      <c r="N128" s="5"/>
      <c r="O128" s="5"/>
      <c r="P128" s="5"/>
      <c r="Q128" s="5"/>
      <c r="R128" s="5"/>
      <c r="S128" s="5"/>
      <c r="T128" s="5"/>
      <c r="U128" s="5"/>
      <c r="V128" s="5"/>
      <c r="W128" s="5"/>
      <c r="X128" s="5"/>
      <c r="Y128" s="5"/>
      <c r="Z128" s="5"/>
      <c r="AA128" s="5"/>
      <c r="AB128" s="5"/>
      <c r="AC128" s="5"/>
      <c r="AD128" s="5"/>
      <c r="AE128" s="5"/>
      <c r="AF128" s="5"/>
      <c r="AG128" s="6"/>
      <c r="AH128" s="6"/>
      <c r="AI128" s="6"/>
      <c r="AJ128" s="6"/>
      <c r="AK128" s="5"/>
      <c r="AL128" s="5"/>
      <c r="AM128" s="2"/>
      <c r="AN128" s="5"/>
      <c r="AO128" s="5"/>
      <c r="AP128" s="5"/>
      <c r="AQ128" s="5"/>
      <c r="AR128" s="5"/>
      <c r="AS128" s="5"/>
      <c r="AT128" s="5"/>
      <c r="AU128" s="5"/>
      <c r="AV128" s="5"/>
      <c r="AW128" s="5"/>
      <c r="AX128" s="7"/>
      <c r="AY128" s="5"/>
      <c r="AZ128" s="5"/>
      <c r="BA128" s="5"/>
      <c r="BB128" s="8"/>
      <c r="BC128" s="5"/>
      <c r="BD128" s="5"/>
      <c r="BE128" s="5"/>
      <c r="BF128" s="5"/>
      <c r="BG128" s="1"/>
      <c r="BH128" s="2"/>
      <c r="BI128" s="2"/>
      <c r="BJ128" s="2"/>
      <c r="BK128" s="5"/>
      <c r="BL128" s="2"/>
      <c r="BM128" s="2"/>
      <c r="BN128" s="2"/>
      <c r="BO128" s="5"/>
      <c r="BP128" s="2"/>
      <c r="BQ128" s="2"/>
      <c r="BR128" s="5"/>
      <c r="BS128" s="2"/>
      <c r="BT128" s="2"/>
      <c r="BU128" s="5"/>
      <c r="BV128" s="5"/>
    </row>
    <row r="129" spans="1:74" ht="13.5" customHeight="1">
      <c r="A129" s="2"/>
      <c r="B129" s="5"/>
      <c r="C129" s="5"/>
      <c r="D129" s="5"/>
      <c r="E129" s="4"/>
      <c r="F129" s="5"/>
      <c r="G129" s="4"/>
      <c r="H129" s="4"/>
      <c r="I129" s="4"/>
      <c r="J129" s="4"/>
      <c r="K129" s="4"/>
      <c r="L129" s="4"/>
      <c r="M129" s="5"/>
      <c r="N129" s="5"/>
      <c r="O129" s="5"/>
      <c r="P129" s="5"/>
      <c r="Q129" s="5"/>
      <c r="R129" s="5"/>
      <c r="S129" s="5"/>
      <c r="T129" s="5"/>
      <c r="U129" s="5"/>
      <c r="V129" s="5"/>
      <c r="W129" s="5"/>
      <c r="X129" s="5"/>
      <c r="Y129" s="5"/>
      <c r="Z129" s="5"/>
      <c r="AA129" s="5"/>
      <c r="AB129" s="5"/>
      <c r="AC129" s="5"/>
      <c r="AD129" s="5"/>
      <c r="AE129" s="5"/>
      <c r="AF129" s="5"/>
      <c r="AG129" s="6"/>
      <c r="AH129" s="6"/>
      <c r="AI129" s="6"/>
      <c r="AJ129" s="6"/>
      <c r="AK129" s="5"/>
      <c r="AL129" s="5"/>
      <c r="AM129" s="2"/>
      <c r="AN129" s="5"/>
      <c r="AO129" s="5"/>
      <c r="AP129" s="5"/>
      <c r="AQ129" s="5"/>
      <c r="AR129" s="5"/>
      <c r="AS129" s="5"/>
      <c r="AT129" s="5"/>
      <c r="AU129" s="5"/>
      <c r="AV129" s="5"/>
      <c r="AW129" s="5"/>
      <c r="AX129" s="7"/>
      <c r="AY129" s="5"/>
      <c r="AZ129" s="5"/>
      <c r="BA129" s="5"/>
      <c r="BB129" s="8"/>
      <c r="BC129" s="5"/>
      <c r="BD129" s="5"/>
      <c r="BE129" s="5"/>
      <c r="BF129" s="5"/>
      <c r="BG129" s="1"/>
      <c r="BH129" s="2"/>
      <c r="BI129" s="2"/>
      <c r="BJ129" s="2"/>
      <c r="BK129" s="5"/>
      <c r="BL129" s="2"/>
      <c r="BM129" s="2"/>
      <c r="BN129" s="2"/>
      <c r="BO129" s="5"/>
      <c r="BP129" s="2"/>
      <c r="BQ129" s="2"/>
      <c r="BR129" s="5"/>
      <c r="BS129" s="2"/>
      <c r="BT129" s="2"/>
      <c r="BU129" s="5"/>
      <c r="BV129" s="5"/>
    </row>
    <row r="130" spans="1:74" ht="13.5" customHeight="1">
      <c r="A130" s="2"/>
      <c r="B130" s="5"/>
      <c r="C130" s="5"/>
      <c r="D130" s="5"/>
      <c r="E130" s="4"/>
      <c r="F130" s="5"/>
      <c r="G130" s="4"/>
      <c r="H130" s="4"/>
      <c r="I130" s="4"/>
      <c r="J130" s="4"/>
      <c r="K130" s="4"/>
      <c r="L130" s="4"/>
      <c r="M130" s="5"/>
      <c r="N130" s="5"/>
      <c r="O130" s="5"/>
      <c r="P130" s="5"/>
      <c r="Q130" s="5"/>
      <c r="R130" s="5"/>
      <c r="S130" s="5"/>
      <c r="T130" s="5"/>
      <c r="U130" s="5"/>
      <c r="V130" s="5"/>
      <c r="W130" s="5"/>
      <c r="X130" s="5"/>
      <c r="Y130" s="5"/>
      <c r="Z130" s="5"/>
      <c r="AA130" s="5"/>
      <c r="AB130" s="5"/>
      <c r="AC130" s="5"/>
      <c r="AD130" s="5"/>
      <c r="AE130" s="5"/>
      <c r="AF130" s="5"/>
      <c r="AG130" s="6"/>
      <c r="AH130" s="6"/>
      <c r="AI130" s="6"/>
      <c r="AJ130" s="6"/>
      <c r="AK130" s="5"/>
      <c r="AL130" s="5"/>
      <c r="AM130" s="2"/>
      <c r="AN130" s="5"/>
      <c r="AO130" s="5"/>
      <c r="AP130" s="5"/>
      <c r="AQ130" s="5"/>
      <c r="AR130" s="5"/>
      <c r="AS130" s="5"/>
      <c r="AT130" s="5"/>
      <c r="AU130" s="5"/>
      <c r="AV130" s="5"/>
      <c r="AW130" s="5"/>
      <c r="AX130" s="7"/>
      <c r="AY130" s="5"/>
      <c r="AZ130" s="5"/>
      <c r="BA130" s="5"/>
      <c r="BB130" s="8"/>
      <c r="BC130" s="5"/>
      <c r="BD130" s="5"/>
      <c r="BE130" s="5"/>
      <c r="BF130" s="5"/>
      <c r="BG130" s="1"/>
      <c r="BH130" s="2"/>
      <c r="BI130" s="2"/>
      <c r="BJ130" s="2"/>
      <c r="BK130" s="5"/>
      <c r="BL130" s="2"/>
      <c r="BM130" s="2"/>
      <c r="BN130" s="2"/>
      <c r="BO130" s="5"/>
      <c r="BP130" s="2"/>
      <c r="BQ130" s="2"/>
      <c r="BR130" s="5"/>
      <c r="BS130" s="2"/>
      <c r="BT130" s="2"/>
      <c r="BU130" s="5"/>
      <c r="BV130" s="5"/>
    </row>
    <row r="131" spans="1:74" ht="13.5" customHeight="1">
      <c r="A131" s="2"/>
      <c r="B131" s="5"/>
      <c r="C131" s="5"/>
      <c r="D131" s="5"/>
      <c r="E131" s="4"/>
      <c r="F131" s="5"/>
      <c r="G131" s="4"/>
      <c r="H131" s="4"/>
      <c r="I131" s="4"/>
      <c r="J131" s="4"/>
      <c r="K131" s="4"/>
      <c r="L131" s="4"/>
      <c r="M131" s="5"/>
      <c r="N131" s="5"/>
      <c r="O131" s="5"/>
      <c r="P131" s="5"/>
      <c r="Q131" s="5"/>
      <c r="R131" s="5"/>
      <c r="S131" s="5"/>
      <c r="T131" s="5"/>
      <c r="U131" s="5"/>
      <c r="V131" s="5"/>
      <c r="W131" s="5"/>
      <c r="X131" s="5"/>
      <c r="Y131" s="5"/>
      <c r="Z131" s="5"/>
      <c r="AA131" s="5"/>
      <c r="AB131" s="5"/>
      <c r="AC131" s="5"/>
      <c r="AD131" s="5"/>
      <c r="AE131" s="5"/>
      <c r="AF131" s="5"/>
      <c r="AG131" s="6"/>
      <c r="AH131" s="6"/>
      <c r="AI131" s="6"/>
      <c r="AJ131" s="6"/>
      <c r="AK131" s="5"/>
      <c r="AL131" s="5"/>
      <c r="AM131" s="2"/>
      <c r="AN131" s="5"/>
      <c r="AO131" s="5"/>
      <c r="AP131" s="5"/>
      <c r="AQ131" s="5"/>
      <c r="AR131" s="5"/>
      <c r="AS131" s="5"/>
      <c r="AT131" s="5"/>
      <c r="AU131" s="5"/>
      <c r="AV131" s="5"/>
      <c r="AW131" s="5"/>
      <c r="AX131" s="7"/>
      <c r="AY131" s="5"/>
      <c r="AZ131" s="5"/>
      <c r="BA131" s="5"/>
      <c r="BB131" s="8"/>
      <c r="BC131" s="5"/>
      <c r="BD131" s="5"/>
      <c r="BE131" s="5"/>
      <c r="BF131" s="5"/>
      <c r="BG131" s="1"/>
      <c r="BH131" s="2"/>
      <c r="BI131" s="2"/>
      <c r="BJ131" s="2"/>
      <c r="BK131" s="5"/>
      <c r="BL131" s="2"/>
      <c r="BM131" s="2"/>
      <c r="BN131" s="2"/>
      <c r="BO131" s="5"/>
      <c r="BP131" s="2"/>
      <c r="BQ131" s="2"/>
      <c r="BR131" s="5"/>
      <c r="BS131" s="2"/>
      <c r="BT131" s="2"/>
      <c r="BU131" s="5"/>
      <c r="BV131" s="5"/>
    </row>
    <row r="132" spans="1:74" ht="13.5" customHeight="1">
      <c r="A132" s="2"/>
      <c r="B132" s="5"/>
      <c r="C132" s="5"/>
      <c r="D132" s="5"/>
      <c r="E132" s="4"/>
      <c r="F132" s="5"/>
      <c r="G132" s="4"/>
      <c r="H132" s="4"/>
      <c r="I132" s="4"/>
      <c r="J132" s="4"/>
      <c r="K132" s="4"/>
      <c r="L132" s="4"/>
      <c r="M132" s="5"/>
      <c r="N132" s="5"/>
      <c r="O132" s="5"/>
      <c r="P132" s="5"/>
      <c r="Q132" s="5"/>
      <c r="R132" s="5"/>
      <c r="S132" s="5"/>
      <c r="T132" s="5"/>
      <c r="U132" s="5"/>
      <c r="V132" s="5"/>
      <c r="W132" s="5"/>
      <c r="X132" s="5"/>
      <c r="Y132" s="5"/>
      <c r="Z132" s="5"/>
      <c r="AA132" s="5"/>
      <c r="AB132" s="5"/>
      <c r="AC132" s="5"/>
      <c r="AD132" s="5"/>
      <c r="AE132" s="5"/>
      <c r="AF132" s="5"/>
      <c r="AG132" s="6"/>
      <c r="AH132" s="6"/>
      <c r="AI132" s="6"/>
      <c r="AJ132" s="6"/>
      <c r="AK132" s="5"/>
      <c r="AL132" s="5"/>
      <c r="AM132" s="2"/>
      <c r="AN132" s="5"/>
      <c r="AO132" s="5"/>
      <c r="AP132" s="5"/>
      <c r="AQ132" s="5"/>
      <c r="AR132" s="5"/>
      <c r="AS132" s="5"/>
      <c r="AT132" s="5"/>
      <c r="AU132" s="5"/>
      <c r="AV132" s="5"/>
      <c r="AW132" s="5"/>
      <c r="AX132" s="7"/>
      <c r="AY132" s="5"/>
      <c r="AZ132" s="5"/>
      <c r="BA132" s="5"/>
      <c r="BB132" s="8"/>
      <c r="BC132" s="5"/>
      <c r="BD132" s="5"/>
      <c r="BE132" s="5"/>
      <c r="BF132" s="5"/>
      <c r="BG132" s="1"/>
      <c r="BH132" s="2"/>
      <c r="BI132" s="2"/>
      <c r="BJ132" s="2"/>
      <c r="BK132" s="5"/>
      <c r="BL132" s="2"/>
      <c r="BM132" s="2"/>
      <c r="BN132" s="2"/>
      <c r="BO132" s="5"/>
      <c r="BP132" s="2"/>
      <c r="BQ132" s="2"/>
      <c r="BR132" s="5"/>
      <c r="BS132" s="2"/>
      <c r="BT132" s="2"/>
      <c r="BU132" s="5"/>
      <c r="BV132" s="5"/>
    </row>
    <row r="133" spans="1:74" ht="13.5" customHeight="1">
      <c r="A133" s="2"/>
      <c r="B133" s="5"/>
      <c r="C133" s="5"/>
      <c r="D133" s="5"/>
      <c r="E133" s="4"/>
      <c r="F133" s="5"/>
      <c r="G133" s="4"/>
      <c r="H133" s="4"/>
      <c r="I133" s="4"/>
      <c r="J133" s="4"/>
      <c r="K133" s="4"/>
      <c r="L133" s="4"/>
      <c r="M133" s="5"/>
      <c r="N133" s="5"/>
      <c r="O133" s="5"/>
      <c r="P133" s="5"/>
      <c r="Q133" s="5"/>
      <c r="R133" s="5"/>
      <c r="S133" s="5"/>
      <c r="T133" s="5"/>
      <c r="U133" s="5"/>
      <c r="V133" s="5"/>
      <c r="W133" s="5"/>
      <c r="X133" s="5"/>
      <c r="Y133" s="5"/>
      <c r="Z133" s="5"/>
      <c r="AA133" s="5"/>
      <c r="AB133" s="5"/>
      <c r="AC133" s="5"/>
      <c r="AD133" s="5"/>
      <c r="AE133" s="5"/>
      <c r="AF133" s="5"/>
      <c r="AG133" s="6"/>
      <c r="AH133" s="6"/>
      <c r="AI133" s="6"/>
      <c r="AJ133" s="6"/>
      <c r="AK133" s="5"/>
      <c r="AL133" s="5"/>
      <c r="AM133" s="2"/>
      <c r="AN133" s="5"/>
      <c r="AO133" s="5"/>
      <c r="AP133" s="5"/>
      <c r="AQ133" s="5"/>
      <c r="AR133" s="5"/>
      <c r="AS133" s="5"/>
      <c r="AT133" s="5"/>
      <c r="AU133" s="5"/>
      <c r="AV133" s="5"/>
      <c r="AW133" s="5"/>
      <c r="AX133" s="7"/>
      <c r="AY133" s="5"/>
      <c r="AZ133" s="5"/>
      <c r="BA133" s="5"/>
      <c r="BB133" s="8"/>
      <c r="BC133" s="5"/>
      <c r="BD133" s="5"/>
      <c r="BE133" s="5"/>
      <c r="BF133" s="5"/>
      <c r="BG133" s="1"/>
      <c r="BH133" s="2"/>
      <c r="BI133" s="2"/>
      <c r="BJ133" s="2"/>
      <c r="BK133" s="5"/>
      <c r="BL133" s="2"/>
      <c r="BM133" s="2"/>
      <c r="BN133" s="2"/>
      <c r="BO133" s="5"/>
      <c r="BP133" s="2"/>
      <c r="BQ133" s="2"/>
      <c r="BR133" s="5"/>
      <c r="BS133" s="2"/>
      <c r="BT133" s="2"/>
      <c r="BU133" s="5"/>
      <c r="BV133" s="5"/>
    </row>
    <row r="134" spans="1:74" ht="13.5" customHeight="1">
      <c r="A134" s="2"/>
      <c r="B134" s="5"/>
      <c r="C134" s="5"/>
      <c r="D134" s="5"/>
      <c r="E134" s="4"/>
      <c r="F134" s="5"/>
      <c r="G134" s="4"/>
      <c r="H134" s="4"/>
      <c r="I134" s="4"/>
      <c r="J134" s="4"/>
      <c r="K134" s="4"/>
      <c r="L134" s="4"/>
      <c r="M134" s="5"/>
      <c r="N134" s="5"/>
      <c r="O134" s="5"/>
      <c r="P134" s="5"/>
      <c r="Q134" s="5"/>
      <c r="R134" s="5"/>
      <c r="S134" s="5"/>
      <c r="T134" s="5"/>
      <c r="U134" s="5"/>
      <c r="V134" s="5"/>
      <c r="W134" s="5"/>
      <c r="X134" s="5"/>
      <c r="Y134" s="5"/>
      <c r="Z134" s="5"/>
      <c r="AA134" s="5"/>
      <c r="AB134" s="5"/>
      <c r="AC134" s="5"/>
      <c r="AD134" s="5"/>
      <c r="AE134" s="5"/>
      <c r="AF134" s="5"/>
      <c r="AG134" s="6"/>
      <c r="AH134" s="6"/>
      <c r="AI134" s="6"/>
      <c r="AJ134" s="6"/>
      <c r="AK134" s="5"/>
      <c r="AL134" s="5"/>
      <c r="AM134" s="2"/>
      <c r="AN134" s="5"/>
      <c r="AO134" s="5"/>
      <c r="AP134" s="5"/>
      <c r="AQ134" s="5"/>
      <c r="AR134" s="5"/>
      <c r="AS134" s="5"/>
      <c r="AT134" s="5"/>
      <c r="AU134" s="5"/>
      <c r="AV134" s="5"/>
      <c r="AW134" s="5"/>
      <c r="AX134" s="7"/>
      <c r="AY134" s="5"/>
      <c r="AZ134" s="5"/>
      <c r="BA134" s="5"/>
      <c r="BB134" s="8"/>
      <c r="BC134" s="5"/>
      <c r="BD134" s="5"/>
      <c r="BE134" s="5"/>
      <c r="BF134" s="5"/>
      <c r="BG134" s="1"/>
      <c r="BH134" s="2"/>
      <c r="BI134" s="2"/>
      <c r="BJ134" s="2"/>
      <c r="BK134" s="5"/>
      <c r="BL134" s="2"/>
      <c r="BM134" s="2"/>
      <c r="BN134" s="2"/>
      <c r="BO134" s="5"/>
      <c r="BP134" s="2"/>
      <c r="BQ134" s="2"/>
      <c r="BR134" s="5"/>
      <c r="BS134" s="2"/>
      <c r="BT134" s="2"/>
      <c r="BU134" s="5"/>
      <c r="BV134" s="5"/>
    </row>
    <row r="135" spans="1:74" ht="13.5" customHeight="1">
      <c r="A135" s="2"/>
      <c r="B135" s="5"/>
      <c r="C135" s="5"/>
      <c r="D135" s="5"/>
      <c r="E135" s="4"/>
      <c r="F135" s="5"/>
      <c r="G135" s="4"/>
      <c r="H135" s="4"/>
      <c r="I135" s="4"/>
      <c r="J135" s="4"/>
      <c r="K135" s="4"/>
      <c r="L135" s="4"/>
      <c r="M135" s="5"/>
      <c r="N135" s="5"/>
      <c r="O135" s="5"/>
      <c r="P135" s="5"/>
      <c r="Q135" s="5"/>
      <c r="R135" s="5"/>
      <c r="S135" s="5"/>
      <c r="T135" s="5"/>
      <c r="U135" s="5"/>
      <c r="V135" s="5"/>
      <c r="W135" s="5"/>
      <c r="X135" s="5"/>
      <c r="Y135" s="5"/>
      <c r="Z135" s="5"/>
      <c r="AA135" s="5"/>
      <c r="AB135" s="5"/>
      <c r="AC135" s="5"/>
      <c r="AD135" s="5"/>
      <c r="AE135" s="5"/>
      <c r="AF135" s="5"/>
      <c r="AG135" s="6"/>
      <c r="AH135" s="6"/>
      <c r="AI135" s="6"/>
      <c r="AJ135" s="6"/>
      <c r="AK135" s="5"/>
      <c r="AL135" s="5"/>
      <c r="AM135" s="2"/>
      <c r="AN135" s="5"/>
      <c r="AO135" s="5"/>
      <c r="AP135" s="5"/>
      <c r="AQ135" s="5"/>
      <c r="AR135" s="5"/>
      <c r="AS135" s="5"/>
      <c r="AT135" s="5"/>
      <c r="AU135" s="5"/>
      <c r="AV135" s="5"/>
      <c r="AW135" s="5"/>
      <c r="AX135" s="7"/>
      <c r="AY135" s="5"/>
      <c r="AZ135" s="5"/>
      <c r="BA135" s="5"/>
      <c r="BB135" s="8"/>
      <c r="BC135" s="5"/>
      <c r="BD135" s="5"/>
      <c r="BE135" s="5"/>
      <c r="BF135" s="5"/>
      <c r="BG135" s="1"/>
      <c r="BH135" s="2"/>
      <c r="BI135" s="2"/>
      <c r="BJ135" s="2"/>
      <c r="BK135" s="5"/>
      <c r="BL135" s="2"/>
      <c r="BM135" s="2"/>
      <c r="BN135" s="2"/>
      <c r="BO135" s="5"/>
      <c r="BP135" s="2"/>
      <c r="BQ135" s="2"/>
      <c r="BR135" s="5"/>
      <c r="BS135" s="2"/>
      <c r="BT135" s="2"/>
      <c r="BU135" s="5"/>
      <c r="BV135" s="5"/>
    </row>
    <row r="136" spans="1:74" ht="13.5" customHeight="1">
      <c r="A136" s="2"/>
      <c r="B136" s="5"/>
      <c r="C136" s="5"/>
      <c r="D136" s="5"/>
      <c r="E136" s="4"/>
      <c r="F136" s="5"/>
      <c r="G136" s="4"/>
      <c r="H136" s="4"/>
      <c r="I136" s="4"/>
      <c r="J136" s="4"/>
      <c r="K136" s="4"/>
      <c r="L136" s="4"/>
      <c r="M136" s="5"/>
      <c r="N136" s="5"/>
      <c r="O136" s="5"/>
      <c r="P136" s="5"/>
      <c r="Q136" s="5"/>
      <c r="R136" s="5"/>
      <c r="S136" s="5"/>
      <c r="T136" s="5"/>
      <c r="U136" s="5"/>
      <c r="V136" s="5"/>
      <c r="W136" s="5"/>
      <c r="X136" s="5"/>
      <c r="Y136" s="5"/>
      <c r="Z136" s="5"/>
      <c r="AA136" s="5"/>
      <c r="AB136" s="5"/>
      <c r="AC136" s="5"/>
      <c r="AD136" s="5"/>
      <c r="AE136" s="5"/>
      <c r="AF136" s="5"/>
      <c r="AG136" s="6"/>
      <c r="AH136" s="6"/>
      <c r="AI136" s="6"/>
      <c r="AJ136" s="6"/>
      <c r="AK136" s="5"/>
      <c r="AL136" s="5"/>
      <c r="AM136" s="2"/>
      <c r="AN136" s="5"/>
      <c r="AO136" s="5"/>
      <c r="AP136" s="5"/>
      <c r="AQ136" s="5"/>
      <c r="AR136" s="5"/>
      <c r="AS136" s="5"/>
      <c r="AT136" s="5"/>
      <c r="AU136" s="5"/>
      <c r="AV136" s="5"/>
      <c r="AW136" s="5"/>
      <c r="AX136" s="7"/>
      <c r="AY136" s="5"/>
      <c r="AZ136" s="5"/>
      <c r="BA136" s="5"/>
      <c r="BB136" s="8"/>
      <c r="BC136" s="5"/>
      <c r="BD136" s="5"/>
      <c r="BE136" s="5"/>
      <c r="BF136" s="5"/>
      <c r="BG136" s="1"/>
      <c r="BH136" s="2"/>
      <c r="BI136" s="2"/>
      <c r="BJ136" s="2"/>
      <c r="BK136" s="5"/>
      <c r="BL136" s="2"/>
      <c r="BM136" s="2"/>
      <c r="BN136" s="2"/>
      <c r="BO136" s="5"/>
      <c r="BP136" s="2"/>
      <c r="BQ136" s="2"/>
      <c r="BR136" s="5"/>
      <c r="BS136" s="2"/>
      <c r="BT136" s="2"/>
      <c r="BU136" s="5"/>
      <c r="BV136" s="5"/>
    </row>
    <row r="137" spans="1:74" ht="13.5" customHeight="1">
      <c r="A137" s="2"/>
      <c r="B137" s="5"/>
      <c r="C137" s="5"/>
      <c r="D137" s="5"/>
      <c r="E137" s="4"/>
      <c r="F137" s="5"/>
      <c r="G137" s="4"/>
      <c r="H137" s="4"/>
      <c r="I137" s="4"/>
      <c r="J137" s="4"/>
      <c r="K137" s="4"/>
      <c r="L137" s="4"/>
      <c r="M137" s="5"/>
      <c r="N137" s="5"/>
      <c r="O137" s="5"/>
      <c r="P137" s="5"/>
      <c r="Q137" s="5"/>
      <c r="R137" s="5"/>
      <c r="S137" s="5"/>
      <c r="T137" s="5"/>
      <c r="U137" s="5"/>
      <c r="V137" s="5"/>
      <c r="W137" s="5"/>
      <c r="X137" s="5"/>
      <c r="Y137" s="5"/>
      <c r="Z137" s="5"/>
      <c r="AA137" s="5"/>
      <c r="AB137" s="5"/>
      <c r="AC137" s="5"/>
      <c r="AD137" s="5"/>
      <c r="AE137" s="5"/>
      <c r="AF137" s="5"/>
      <c r="AG137" s="6"/>
      <c r="AH137" s="6"/>
      <c r="AI137" s="6"/>
      <c r="AJ137" s="6"/>
      <c r="AK137" s="5"/>
      <c r="AL137" s="5"/>
      <c r="AM137" s="2"/>
      <c r="AN137" s="5"/>
      <c r="AO137" s="5"/>
      <c r="AP137" s="5"/>
      <c r="AQ137" s="5"/>
      <c r="AR137" s="5"/>
      <c r="AS137" s="5"/>
      <c r="AT137" s="5"/>
      <c r="AU137" s="5"/>
      <c r="AV137" s="5"/>
      <c r="AW137" s="5"/>
      <c r="AX137" s="7"/>
      <c r="AY137" s="5"/>
      <c r="AZ137" s="5"/>
      <c r="BA137" s="5"/>
      <c r="BB137" s="8"/>
      <c r="BC137" s="5"/>
      <c r="BD137" s="5"/>
      <c r="BE137" s="5"/>
      <c r="BF137" s="5"/>
      <c r="BG137" s="1"/>
      <c r="BH137" s="2"/>
      <c r="BI137" s="2"/>
      <c r="BJ137" s="2"/>
      <c r="BK137" s="5"/>
      <c r="BL137" s="2"/>
      <c r="BM137" s="2"/>
      <c r="BN137" s="2"/>
      <c r="BO137" s="5"/>
      <c r="BP137" s="2"/>
      <c r="BQ137" s="2"/>
      <c r="BR137" s="5"/>
      <c r="BS137" s="2"/>
      <c r="BT137" s="2"/>
      <c r="BU137" s="5"/>
      <c r="BV137" s="5"/>
    </row>
    <row r="138" spans="1:74" ht="13.5" customHeight="1">
      <c r="A138" s="2"/>
      <c r="B138" s="5"/>
      <c r="C138" s="5"/>
      <c r="D138" s="5"/>
      <c r="E138" s="4"/>
      <c r="F138" s="5"/>
      <c r="G138" s="4"/>
      <c r="H138" s="4"/>
      <c r="I138" s="4"/>
      <c r="J138" s="4"/>
      <c r="K138" s="4"/>
      <c r="L138" s="4"/>
      <c r="M138" s="5"/>
      <c r="N138" s="5"/>
      <c r="O138" s="5"/>
      <c r="P138" s="5"/>
      <c r="Q138" s="5"/>
      <c r="R138" s="5"/>
      <c r="S138" s="5"/>
      <c r="T138" s="5"/>
      <c r="U138" s="5"/>
      <c r="V138" s="5"/>
      <c r="W138" s="5"/>
      <c r="X138" s="5"/>
      <c r="Y138" s="5"/>
      <c r="Z138" s="5"/>
      <c r="AA138" s="5"/>
      <c r="AB138" s="5"/>
      <c r="AC138" s="5"/>
      <c r="AD138" s="5"/>
      <c r="AE138" s="5"/>
      <c r="AF138" s="5"/>
      <c r="AG138" s="6"/>
      <c r="AH138" s="6"/>
      <c r="AI138" s="6"/>
      <c r="AJ138" s="6"/>
      <c r="AK138" s="5"/>
      <c r="AL138" s="5"/>
      <c r="AM138" s="2"/>
      <c r="AN138" s="5"/>
      <c r="AO138" s="5"/>
      <c r="AP138" s="5"/>
      <c r="AQ138" s="5"/>
      <c r="AR138" s="5"/>
      <c r="AS138" s="5"/>
      <c r="AT138" s="5"/>
      <c r="AU138" s="5"/>
      <c r="AV138" s="5"/>
      <c r="AW138" s="5"/>
      <c r="AX138" s="7"/>
      <c r="AY138" s="5"/>
      <c r="AZ138" s="5"/>
      <c r="BA138" s="5"/>
      <c r="BB138" s="8"/>
      <c r="BC138" s="5"/>
      <c r="BD138" s="5"/>
      <c r="BE138" s="5"/>
      <c r="BF138" s="5"/>
      <c r="BG138" s="1"/>
      <c r="BH138" s="2"/>
      <c r="BI138" s="2"/>
      <c r="BJ138" s="2"/>
      <c r="BK138" s="5"/>
      <c r="BL138" s="2"/>
      <c r="BM138" s="2"/>
      <c r="BN138" s="2"/>
      <c r="BO138" s="5"/>
      <c r="BP138" s="2"/>
      <c r="BQ138" s="2"/>
      <c r="BR138" s="5"/>
      <c r="BS138" s="2"/>
      <c r="BT138" s="2"/>
      <c r="BU138" s="5"/>
      <c r="BV138" s="5"/>
    </row>
    <row r="139" spans="1:74" ht="13.5" customHeight="1">
      <c r="A139" s="2"/>
      <c r="B139" s="5"/>
      <c r="C139" s="5"/>
      <c r="D139" s="5"/>
      <c r="E139" s="4"/>
      <c r="F139" s="5"/>
      <c r="G139" s="4"/>
      <c r="H139" s="4"/>
      <c r="I139" s="4"/>
      <c r="J139" s="4"/>
      <c r="K139" s="4"/>
      <c r="L139" s="4"/>
      <c r="M139" s="5"/>
      <c r="N139" s="5"/>
      <c r="O139" s="5"/>
      <c r="P139" s="5"/>
      <c r="Q139" s="5"/>
      <c r="R139" s="5"/>
      <c r="S139" s="5"/>
      <c r="T139" s="5"/>
      <c r="U139" s="5"/>
      <c r="V139" s="5"/>
      <c r="W139" s="5"/>
      <c r="X139" s="5"/>
      <c r="Y139" s="5"/>
      <c r="Z139" s="5"/>
      <c r="AA139" s="5"/>
      <c r="AB139" s="5"/>
      <c r="AC139" s="5"/>
      <c r="AD139" s="5"/>
      <c r="AE139" s="5"/>
      <c r="AF139" s="5"/>
      <c r="AG139" s="6"/>
      <c r="AH139" s="6"/>
      <c r="AI139" s="6"/>
      <c r="AJ139" s="6"/>
      <c r="AK139" s="5"/>
      <c r="AL139" s="5"/>
      <c r="AM139" s="2"/>
      <c r="AN139" s="5"/>
      <c r="AO139" s="5"/>
      <c r="AP139" s="5"/>
      <c r="AQ139" s="5"/>
      <c r="AR139" s="5"/>
      <c r="AS139" s="5"/>
      <c r="AT139" s="5"/>
      <c r="AU139" s="5"/>
      <c r="AV139" s="5"/>
      <c r="AW139" s="5"/>
      <c r="AX139" s="7"/>
      <c r="AY139" s="5"/>
      <c r="AZ139" s="5"/>
      <c r="BA139" s="5"/>
      <c r="BB139" s="8"/>
      <c r="BC139" s="5"/>
      <c r="BD139" s="5"/>
      <c r="BE139" s="5"/>
      <c r="BF139" s="5"/>
      <c r="BG139" s="1"/>
      <c r="BH139" s="2"/>
      <c r="BI139" s="2"/>
      <c r="BJ139" s="2"/>
      <c r="BK139" s="5"/>
      <c r="BL139" s="2"/>
      <c r="BM139" s="2"/>
      <c r="BN139" s="2"/>
      <c r="BO139" s="5"/>
      <c r="BP139" s="2"/>
      <c r="BQ139" s="2"/>
      <c r="BR139" s="5"/>
      <c r="BS139" s="2"/>
      <c r="BT139" s="2"/>
      <c r="BU139" s="5"/>
      <c r="BV139" s="5"/>
    </row>
    <row r="140" spans="1:74" ht="13.5" customHeight="1">
      <c r="A140" s="2"/>
      <c r="B140" s="5"/>
      <c r="C140" s="5"/>
      <c r="D140" s="5"/>
      <c r="E140" s="4"/>
      <c r="F140" s="5"/>
      <c r="G140" s="4"/>
      <c r="H140" s="4"/>
      <c r="I140" s="4"/>
      <c r="J140" s="4"/>
      <c r="K140" s="4"/>
      <c r="L140" s="4"/>
      <c r="M140" s="5"/>
      <c r="N140" s="5"/>
      <c r="O140" s="5"/>
      <c r="P140" s="5"/>
      <c r="Q140" s="5"/>
      <c r="R140" s="5"/>
      <c r="S140" s="5"/>
      <c r="T140" s="5"/>
      <c r="U140" s="5"/>
      <c r="V140" s="5"/>
      <c r="W140" s="5"/>
      <c r="X140" s="5"/>
      <c r="Y140" s="5"/>
      <c r="Z140" s="5"/>
      <c r="AA140" s="5"/>
      <c r="AB140" s="5"/>
      <c r="AC140" s="5"/>
      <c r="AD140" s="5"/>
      <c r="AE140" s="5"/>
      <c r="AF140" s="5"/>
      <c r="AG140" s="6"/>
      <c r="AH140" s="6"/>
      <c r="AI140" s="6"/>
      <c r="AJ140" s="6"/>
      <c r="AK140" s="5"/>
      <c r="AL140" s="5"/>
      <c r="AM140" s="2"/>
      <c r="AN140" s="5"/>
      <c r="AO140" s="5"/>
      <c r="AP140" s="5"/>
      <c r="AQ140" s="5"/>
      <c r="AR140" s="5"/>
      <c r="AS140" s="5"/>
      <c r="AT140" s="5"/>
      <c r="AU140" s="5"/>
      <c r="AV140" s="5"/>
      <c r="AW140" s="5"/>
      <c r="AX140" s="7"/>
      <c r="AY140" s="5"/>
      <c r="AZ140" s="5"/>
      <c r="BA140" s="5"/>
      <c r="BB140" s="8"/>
      <c r="BC140" s="5"/>
      <c r="BD140" s="5"/>
      <c r="BE140" s="5"/>
      <c r="BF140" s="5"/>
      <c r="BG140" s="1"/>
      <c r="BH140" s="2"/>
      <c r="BI140" s="2"/>
      <c r="BJ140" s="2"/>
      <c r="BK140" s="5"/>
      <c r="BL140" s="2"/>
      <c r="BM140" s="2"/>
      <c r="BN140" s="2"/>
      <c r="BO140" s="5"/>
      <c r="BP140" s="2"/>
      <c r="BQ140" s="2"/>
      <c r="BR140" s="5"/>
      <c r="BS140" s="2"/>
      <c r="BT140" s="2"/>
      <c r="BU140" s="5"/>
      <c r="BV140" s="5"/>
    </row>
    <row r="141" spans="1:74" ht="13.5" customHeight="1">
      <c r="A141" s="2"/>
      <c r="B141" s="5"/>
      <c r="C141" s="5"/>
      <c r="D141" s="5"/>
      <c r="E141" s="4"/>
      <c r="F141" s="5"/>
      <c r="G141" s="4"/>
      <c r="H141" s="4"/>
      <c r="I141" s="4"/>
      <c r="J141" s="4"/>
      <c r="K141" s="4"/>
      <c r="L141" s="4"/>
      <c r="M141" s="5"/>
      <c r="N141" s="5"/>
      <c r="O141" s="5"/>
      <c r="P141" s="5"/>
      <c r="Q141" s="5"/>
      <c r="R141" s="5"/>
      <c r="S141" s="5"/>
      <c r="T141" s="5"/>
      <c r="U141" s="5"/>
      <c r="V141" s="5"/>
      <c r="W141" s="5"/>
      <c r="X141" s="5"/>
      <c r="Y141" s="5"/>
      <c r="Z141" s="5"/>
      <c r="AA141" s="5"/>
      <c r="AB141" s="5"/>
      <c r="AC141" s="5"/>
      <c r="AD141" s="5"/>
      <c r="AE141" s="5"/>
      <c r="AF141" s="5"/>
      <c r="AG141" s="6"/>
      <c r="AH141" s="6"/>
      <c r="AI141" s="6"/>
      <c r="AJ141" s="6"/>
      <c r="AK141" s="5"/>
      <c r="AL141" s="5"/>
      <c r="AM141" s="2"/>
      <c r="AN141" s="5"/>
      <c r="AO141" s="5"/>
      <c r="AP141" s="5"/>
      <c r="AQ141" s="5"/>
      <c r="AR141" s="5"/>
      <c r="AS141" s="5"/>
      <c r="AT141" s="5"/>
      <c r="AU141" s="5"/>
      <c r="AV141" s="5"/>
      <c r="AW141" s="5"/>
      <c r="AX141" s="7"/>
      <c r="AY141" s="5"/>
      <c r="AZ141" s="5"/>
      <c r="BA141" s="5"/>
      <c r="BB141" s="8"/>
      <c r="BC141" s="5"/>
      <c r="BD141" s="5"/>
      <c r="BE141" s="5"/>
      <c r="BF141" s="5"/>
      <c r="BG141" s="1"/>
      <c r="BH141" s="2"/>
      <c r="BI141" s="2"/>
      <c r="BJ141" s="2"/>
      <c r="BK141" s="5"/>
      <c r="BL141" s="2"/>
      <c r="BM141" s="2"/>
      <c r="BN141" s="2"/>
      <c r="BO141" s="5"/>
      <c r="BP141" s="2"/>
      <c r="BQ141" s="2"/>
      <c r="BR141" s="5"/>
      <c r="BS141" s="2"/>
      <c r="BT141" s="2"/>
      <c r="BU141" s="5"/>
      <c r="BV141" s="5"/>
    </row>
    <row r="142" spans="1:74" ht="13.5" customHeight="1">
      <c r="A142" s="2"/>
      <c r="B142" s="5"/>
      <c r="C142" s="5"/>
      <c r="D142" s="5"/>
      <c r="E142" s="4"/>
      <c r="F142" s="5"/>
      <c r="G142" s="4"/>
      <c r="H142" s="4"/>
      <c r="I142" s="4"/>
      <c r="J142" s="4"/>
      <c r="K142" s="4"/>
      <c r="L142" s="4"/>
      <c r="M142" s="5"/>
      <c r="N142" s="5"/>
      <c r="O142" s="5"/>
      <c r="P142" s="5"/>
      <c r="Q142" s="5"/>
      <c r="R142" s="5"/>
      <c r="S142" s="5"/>
      <c r="T142" s="5"/>
      <c r="U142" s="5"/>
      <c r="V142" s="5"/>
      <c r="W142" s="5"/>
      <c r="X142" s="5"/>
      <c r="Y142" s="5"/>
      <c r="Z142" s="5"/>
      <c r="AA142" s="5"/>
      <c r="AB142" s="5"/>
      <c r="AC142" s="5"/>
      <c r="AD142" s="5"/>
      <c r="AE142" s="5"/>
      <c r="AF142" s="5"/>
      <c r="AG142" s="6"/>
      <c r="AH142" s="6"/>
      <c r="AI142" s="6"/>
      <c r="AJ142" s="6"/>
      <c r="AK142" s="5"/>
      <c r="AL142" s="5"/>
      <c r="AM142" s="2"/>
      <c r="AN142" s="5"/>
      <c r="AO142" s="5"/>
      <c r="AP142" s="5"/>
      <c r="AQ142" s="5"/>
      <c r="AR142" s="5"/>
      <c r="AS142" s="5"/>
      <c r="AT142" s="5"/>
      <c r="AU142" s="5"/>
      <c r="AV142" s="5"/>
      <c r="AW142" s="5"/>
      <c r="AX142" s="7"/>
      <c r="AY142" s="5"/>
      <c r="AZ142" s="5"/>
      <c r="BA142" s="5"/>
      <c r="BB142" s="8"/>
      <c r="BC142" s="5"/>
      <c r="BD142" s="5"/>
      <c r="BE142" s="5"/>
      <c r="BF142" s="5"/>
      <c r="BG142" s="1"/>
      <c r="BH142" s="2"/>
      <c r="BI142" s="2"/>
      <c r="BJ142" s="2"/>
      <c r="BK142" s="5"/>
      <c r="BL142" s="2"/>
      <c r="BM142" s="2"/>
      <c r="BN142" s="2"/>
      <c r="BO142" s="5"/>
      <c r="BP142" s="2"/>
      <c r="BQ142" s="2"/>
      <c r="BR142" s="5"/>
      <c r="BS142" s="2"/>
      <c r="BT142" s="2"/>
      <c r="BU142" s="5"/>
      <c r="BV142" s="5"/>
    </row>
    <row r="143" spans="1:74" ht="13.5" customHeight="1">
      <c r="A143" s="2"/>
      <c r="B143" s="5"/>
      <c r="C143" s="5"/>
      <c r="D143" s="5"/>
      <c r="E143" s="4"/>
      <c r="F143" s="5"/>
      <c r="G143" s="4"/>
      <c r="H143" s="4"/>
      <c r="I143" s="4"/>
      <c r="J143" s="4"/>
      <c r="K143" s="4"/>
      <c r="L143" s="4"/>
      <c r="M143" s="5"/>
      <c r="N143" s="5"/>
      <c r="O143" s="5"/>
      <c r="P143" s="5"/>
      <c r="Q143" s="5"/>
      <c r="R143" s="5"/>
      <c r="S143" s="5"/>
      <c r="T143" s="5"/>
      <c r="U143" s="5"/>
      <c r="V143" s="5"/>
      <c r="W143" s="5"/>
      <c r="X143" s="5"/>
      <c r="Y143" s="5"/>
      <c r="Z143" s="5"/>
      <c r="AA143" s="5"/>
      <c r="AB143" s="5"/>
      <c r="AC143" s="5"/>
      <c r="AD143" s="5"/>
      <c r="AE143" s="5"/>
      <c r="AF143" s="5"/>
      <c r="AG143" s="6"/>
      <c r="AH143" s="6"/>
      <c r="AI143" s="6"/>
      <c r="AJ143" s="6"/>
      <c r="AK143" s="5"/>
      <c r="AL143" s="5"/>
      <c r="AM143" s="2"/>
      <c r="AN143" s="5"/>
      <c r="AO143" s="5"/>
      <c r="AP143" s="5"/>
      <c r="AQ143" s="5"/>
      <c r="AR143" s="5"/>
      <c r="AS143" s="5"/>
      <c r="AT143" s="5"/>
      <c r="AU143" s="5"/>
      <c r="AV143" s="5"/>
      <c r="AW143" s="5"/>
      <c r="AX143" s="7"/>
      <c r="AY143" s="5"/>
      <c r="AZ143" s="5"/>
      <c r="BA143" s="5"/>
      <c r="BB143" s="8"/>
      <c r="BC143" s="5"/>
      <c r="BD143" s="5"/>
      <c r="BE143" s="5"/>
      <c r="BF143" s="5"/>
      <c r="BG143" s="1"/>
      <c r="BH143" s="2"/>
      <c r="BI143" s="2"/>
      <c r="BJ143" s="2"/>
      <c r="BK143" s="5"/>
      <c r="BL143" s="2"/>
      <c r="BM143" s="2"/>
      <c r="BN143" s="2"/>
      <c r="BO143" s="5"/>
      <c r="BP143" s="2"/>
      <c r="BQ143" s="2"/>
      <c r="BR143" s="5"/>
      <c r="BS143" s="2"/>
      <c r="BT143" s="2"/>
      <c r="BU143" s="5"/>
      <c r="BV143" s="5"/>
    </row>
    <row r="144" spans="1:74" ht="13.5" customHeight="1">
      <c r="A144" s="2"/>
      <c r="B144" s="5"/>
      <c r="C144" s="5"/>
      <c r="D144" s="5"/>
      <c r="E144" s="4"/>
      <c r="F144" s="5"/>
      <c r="G144" s="4"/>
      <c r="H144" s="4"/>
      <c r="I144" s="4"/>
      <c r="J144" s="4"/>
      <c r="K144" s="4"/>
      <c r="L144" s="4"/>
      <c r="M144" s="5"/>
      <c r="N144" s="5"/>
      <c r="O144" s="5"/>
      <c r="P144" s="5"/>
      <c r="Q144" s="5"/>
      <c r="R144" s="5"/>
      <c r="S144" s="5"/>
      <c r="T144" s="5"/>
      <c r="U144" s="5"/>
      <c r="V144" s="5"/>
      <c r="W144" s="5"/>
      <c r="X144" s="5"/>
      <c r="Y144" s="5"/>
      <c r="Z144" s="5"/>
      <c r="AA144" s="5"/>
      <c r="AB144" s="5"/>
      <c r="AC144" s="5"/>
      <c r="AD144" s="5"/>
      <c r="AE144" s="5"/>
      <c r="AF144" s="5"/>
      <c r="AG144" s="6"/>
      <c r="AH144" s="6"/>
      <c r="AI144" s="6"/>
      <c r="AJ144" s="6"/>
      <c r="AK144" s="5"/>
      <c r="AL144" s="5"/>
      <c r="AM144" s="2"/>
      <c r="AN144" s="5"/>
      <c r="AO144" s="5"/>
      <c r="AP144" s="5"/>
      <c r="AQ144" s="5"/>
      <c r="AR144" s="5"/>
      <c r="AS144" s="5"/>
      <c r="AT144" s="5"/>
      <c r="AU144" s="5"/>
      <c r="AV144" s="5"/>
      <c r="AW144" s="5"/>
      <c r="AX144" s="7"/>
      <c r="AY144" s="5"/>
      <c r="AZ144" s="5"/>
      <c r="BA144" s="5"/>
      <c r="BB144" s="8"/>
      <c r="BC144" s="5"/>
      <c r="BD144" s="5"/>
      <c r="BE144" s="5"/>
      <c r="BF144" s="5"/>
      <c r="BG144" s="1"/>
      <c r="BH144" s="2"/>
      <c r="BI144" s="2"/>
      <c r="BJ144" s="2"/>
      <c r="BK144" s="5"/>
      <c r="BL144" s="2"/>
      <c r="BM144" s="2"/>
      <c r="BN144" s="2"/>
      <c r="BO144" s="5"/>
      <c r="BP144" s="2"/>
      <c r="BQ144" s="2"/>
      <c r="BR144" s="5"/>
      <c r="BS144" s="2"/>
      <c r="BT144" s="2"/>
      <c r="BU144" s="5"/>
      <c r="BV144" s="5"/>
    </row>
    <row r="145" spans="1:74" ht="13.5" customHeight="1">
      <c r="A145" s="2"/>
      <c r="B145" s="5"/>
      <c r="C145" s="5"/>
      <c r="D145" s="5"/>
      <c r="E145" s="4"/>
      <c r="F145" s="5"/>
      <c r="G145" s="4"/>
      <c r="H145" s="4"/>
      <c r="I145" s="4"/>
      <c r="J145" s="4"/>
      <c r="K145" s="4"/>
      <c r="L145" s="4"/>
      <c r="M145" s="5"/>
      <c r="N145" s="5"/>
      <c r="O145" s="5"/>
      <c r="P145" s="5"/>
      <c r="Q145" s="5"/>
      <c r="R145" s="5"/>
      <c r="S145" s="5"/>
      <c r="T145" s="5"/>
      <c r="U145" s="5"/>
      <c r="V145" s="5"/>
      <c r="W145" s="5"/>
      <c r="X145" s="5"/>
      <c r="Y145" s="5"/>
      <c r="Z145" s="5"/>
      <c r="AA145" s="5"/>
      <c r="AB145" s="5"/>
      <c r="AC145" s="5"/>
      <c r="AD145" s="5"/>
      <c r="AE145" s="5"/>
      <c r="AF145" s="5"/>
      <c r="AG145" s="6"/>
      <c r="AH145" s="6"/>
      <c r="AI145" s="6"/>
      <c r="AJ145" s="6"/>
      <c r="AK145" s="5"/>
      <c r="AL145" s="5"/>
      <c r="AM145" s="2"/>
      <c r="AN145" s="5"/>
      <c r="AO145" s="5"/>
      <c r="AP145" s="5"/>
      <c r="AQ145" s="5"/>
      <c r="AR145" s="5"/>
      <c r="AS145" s="5"/>
      <c r="AT145" s="5"/>
      <c r="AU145" s="5"/>
      <c r="AV145" s="5"/>
      <c r="AW145" s="5"/>
      <c r="AX145" s="7"/>
      <c r="AY145" s="5"/>
      <c r="AZ145" s="5"/>
      <c r="BA145" s="5"/>
      <c r="BB145" s="8"/>
      <c r="BC145" s="5"/>
      <c r="BD145" s="5"/>
      <c r="BE145" s="5"/>
      <c r="BF145" s="5"/>
      <c r="BG145" s="1"/>
      <c r="BH145" s="2"/>
      <c r="BI145" s="2"/>
      <c r="BJ145" s="2"/>
      <c r="BK145" s="5"/>
      <c r="BL145" s="2"/>
      <c r="BM145" s="2"/>
      <c r="BN145" s="2"/>
      <c r="BO145" s="5"/>
      <c r="BP145" s="2"/>
      <c r="BQ145" s="2"/>
      <c r="BR145" s="5"/>
      <c r="BS145" s="2"/>
      <c r="BT145" s="2"/>
      <c r="BU145" s="5"/>
      <c r="BV145" s="5"/>
    </row>
    <row r="146" spans="1:74" ht="13.5" customHeight="1">
      <c r="A146" s="2"/>
      <c r="B146" s="5"/>
      <c r="C146" s="5"/>
      <c r="D146" s="5"/>
      <c r="E146" s="4"/>
      <c r="F146" s="5"/>
      <c r="G146" s="4"/>
      <c r="H146" s="4"/>
      <c r="I146" s="4"/>
      <c r="J146" s="4"/>
      <c r="K146" s="4"/>
      <c r="L146" s="4"/>
      <c r="M146" s="5"/>
      <c r="N146" s="5"/>
      <c r="O146" s="5"/>
      <c r="P146" s="5"/>
      <c r="Q146" s="5"/>
      <c r="R146" s="5"/>
      <c r="S146" s="5"/>
      <c r="T146" s="5"/>
      <c r="U146" s="5"/>
      <c r="V146" s="5"/>
      <c r="W146" s="5"/>
      <c r="X146" s="5"/>
      <c r="Y146" s="5"/>
      <c r="Z146" s="5"/>
      <c r="AA146" s="5"/>
      <c r="AB146" s="5"/>
      <c r="AC146" s="5"/>
      <c r="AD146" s="5"/>
      <c r="AE146" s="5"/>
      <c r="AF146" s="5"/>
      <c r="AG146" s="6"/>
      <c r="AH146" s="6"/>
      <c r="AI146" s="6"/>
      <c r="AJ146" s="6"/>
      <c r="AK146" s="5"/>
      <c r="AL146" s="5"/>
      <c r="AM146" s="2"/>
      <c r="AN146" s="5"/>
      <c r="AO146" s="5"/>
      <c r="AP146" s="5"/>
      <c r="AQ146" s="5"/>
      <c r="AR146" s="5"/>
      <c r="AS146" s="5"/>
      <c r="AT146" s="5"/>
      <c r="AU146" s="5"/>
      <c r="AV146" s="5"/>
      <c r="AW146" s="5"/>
      <c r="AX146" s="7"/>
      <c r="AY146" s="5"/>
      <c r="AZ146" s="5"/>
      <c r="BA146" s="5"/>
      <c r="BB146" s="8"/>
      <c r="BC146" s="5"/>
      <c r="BD146" s="5"/>
      <c r="BE146" s="5"/>
      <c r="BF146" s="5"/>
      <c r="BG146" s="1"/>
      <c r="BH146" s="2"/>
      <c r="BI146" s="2"/>
      <c r="BJ146" s="2"/>
      <c r="BK146" s="5"/>
      <c r="BL146" s="2"/>
      <c r="BM146" s="2"/>
      <c r="BN146" s="2"/>
      <c r="BO146" s="5"/>
      <c r="BP146" s="2"/>
      <c r="BQ146" s="2"/>
      <c r="BR146" s="5"/>
      <c r="BS146" s="2"/>
      <c r="BT146" s="2"/>
      <c r="BU146" s="5"/>
      <c r="BV146" s="5"/>
    </row>
    <row r="147" spans="1:74" ht="13.5" customHeight="1">
      <c r="A147" s="2"/>
      <c r="B147" s="5"/>
      <c r="C147" s="5"/>
      <c r="D147" s="5"/>
      <c r="E147" s="4"/>
      <c r="F147" s="5"/>
      <c r="G147" s="4"/>
      <c r="H147" s="4"/>
      <c r="I147" s="4"/>
      <c r="J147" s="4"/>
      <c r="K147" s="4"/>
      <c r="L147" s="4"/>
      <c r="M147" s="5"/>
      <c r="N147" s="5"/>
      <c r="O147" s="5"/>
      <c r="P147" s="5"/>
      <c r="Q147" s="5"/>
      <c r="R147" s="5"/>
      <c r="S147" s="5"/>
      <c r="T147" s="5"/>
      <c r="U147" s="5"/>
      <c r="V147" s="5"/>
      <c r="W147" s="5"/>
      <c r="X147" s="5"/>
      <c r="Y147" s="5"/>
      <c r="Z147" s="5"/>
      <c r="AA147" s="5"/>
      <c r="AB147" s="5"/>
      <c r="AC147" s="5"/>
      <c r="AD147" s="5"/>
      <c r="AE147" s="5"/>
      <c r="AF147" s="5"/>
      <c r="AG147" s="6"/>
      <c r="AH147" s="6"/>
      <c r="AI147" s="6"/>
      <c r="AJ147" s="6"/>
      <c r="AK147" s="5"/>
      <c r="AL147" s="5"/>
      <c r="AM147" s="2"/>
      <c r="AN147" s="5"/>
      <c r="AO147" s="5"/>
      <c r="AP147" s="5"/>
      <c r="AQ147" s="5"/>
      <c r="AR147" s="5"/>
      <c r="AS147" s="5"/>
      <c r="AT147" s="5"/>
      <c r="AU147" s="5"/>
      <c r="AV147" s="5"/>
      <c r="AW147" s="5"/>
      <c r="AX147" s="7"/>
      <c r="AY147" s="5"/>
      <c r="AZ147" s="5"/>
      <c r="BA147" s="5"/>
      <c r="BB147" s="8"/>
      <c r="BC147" s="5"/>
      <c r="BD147" s="5"/>
      <c r="BE147" s="5"/>
      <c r="BF147" s="5"/>
      <c r="BG147" s="1"/>
      <c r="BH147" s="2"/>
      <c r="BI147" s="2"/>
      <c r="BJ147" s="2"/>
      <c r="BK147" s="5"/>
      <c r="BL147" s="2"/>
      <c r="BM147" s="2"/>
      <c r="BN147" s="2"/>
      <c r="BO147" s="5"/>
      <c r="BP147" s="2"/>
      <c r="BQ147" s="2"/>
      <c r="BR147" s="5"/>
      <c r="BS147" s="2"/>
      <c r="BT147" s="2"/>
      <c r="BU147" s="5"/>
      <c r="BV147" s="5"/>
    </row>
    <row r="148" spans="1:74" ht="13.5" customHeight="1">
      <c r="A148" s="2"/>
      <c r="B148" s="5"/>
      <c r="C148" s="5"/>
      <c r="D148" s="5"/>
      <c r="E148" s="4"/>
      <c r="F148" s="5"/>
      <c r="G148" s="4"/>
      <c r="H148" s="4"/>
      <c r="I148" s="4"/>
      <c r="J148" s="4"/>
      <c r="K148" s="4"/>
      <c r="L148" s="4"/>
      <c r="M148" s="5"/>
      <c r="N148" s="5"/>
      <c r="O148" s="5"/>
      <c r="P148" s="5"/>
      <c r="Q148" s="5"/>
      <c r="R148" s="5"/>
      <c r="S148" s="5"/>
      <c r="T148" s="5"/>
      <c r="U148" s="5"/>
      <c r="V148" s="5"/>
      <c r="W148" s="5"/>
      <c r="X148" s="5"/>
      <c r="Y148" s="5"/>
      <c r="Z148" s="5"/>
      <c r="AA148" s="5"/>
      <c r="AB148" s="5"/>
      <c r="AC148" s="5"/>
      <c r="AD148" s="5"/>
      <c r="AE148" s="5"/>
      <c r="AF148" s="5"/>
      <c r="AG148" s="6"/>
      <c r="AH148" s="6"/>
      <c r="AI148" s="6"/>
      <c r="AJ148" s="6"/>
      <c r="AK148" s="5"/>
      <c r="AL148" s="5"/>
      <c r="AM148" s="2"/>
      <c r="AN148" s="5"/>
      <c r="AO148" s="5"/>
      <c r="AP148" s="5"/>
      <c r="AQ148" s="5"/>
      <c r="AR148" s="5"/>
      <c r="AS148" s="5"/>
      <c r="AT148" s="5"/>
      <c r="AU148" s="5"/>
      <c r="AV148" s="5"/>
      <c r="AW148" s="5"/>
      <c r="AX148" s="7"/>
      <c r="AY148" s="5"/>
      <c r="AZ148" s="5"/>
      <c r="BA148" s="5"/>
      <c r="BB148" s="8"/>
      <c r="BC148" s="5"/>
      <c r="BD148" s="5"/>
      <c r="BE148" s="5"/>
      <c r="BF148" s="5"/>
      <c r="BG148" s="1"/>
      <c r="BH148" s="2"/>
      <c r="BI148" s="2"/>
      <c r="BJ148" s="2"/>
      <c r="BK148" s="5"/>
      <c r="BL148" s="2"/>
      <c r="BM148" s="2"/>
      <c r="BN148" s="2"/>
      <c r="BO148" s="5"/>
      <c r="BP148" s="2"/>
      <c r="BQ148" s="2"/>
      <c r="BR148" s="5"/>
      <c r="BS148" s="2"/>
      <c r="BT148" s="2"/>
      <c r="BU148" s="5"/>
      <c r="BV148" s="5"/>
    </row>
    <row r="149" spans="1:74" ht="13.5" customHeight="1">
      <c r="A149" s="2"/>
      <c r="B149" s="5"/>
      <c r="C149" s="5"/>
      <c r="D149" s="5"/>
      <c r="E149" s="4"/>
      <c r="F149" s="5"/>
      <c r="G149" s="4"/>
      <c r="H149" s="4"/>
      <c r="I149" s="4"/>
      <c r="J149" s="4"/>
      <c r="K149" s="4"/>
      <c r="L149" s="4"/>
      <c r="M149" s="5"/>
      <c r="N149" s="5"/>
      <c r="O149" s="5"/>
      <c r="P149" s="5"/>
      <c r="Q149" s="5"/>
      <c r="R149" s="5"/>
      <c r="S149" s="5"/>
      <c r="T149" s="5"/>
      <c r="U149" s="5"/>
      <c r="V149" s="5"/>
      <c r="W149" s="5"/>
      <c r="X149" s="5"/>
      <c r="Y149" s="5"/>
      <c r="Z149" s="5"/>
      <c r="AA149" s="5"/>
      <c r="AB149" s="5"/>
      <c r="AC149" s="5"/>
      <c r="AD149" s="5"/>
      <c r="AE149" s="5"/>
      <c r="AF149" s="5"/>
      <c r="AG149" s="6"/>
      <c r="AH149" s="6"/>
      <c r="AI149" s="6"/>
      <c r="AJ149" s="6"/>
      <c r="AK149" s="5"/>
      <c r="AL149" s="5"/>
      <c r="AM149" s="2"/>
      <c r="AN149" s="5"/>
      <c r="AO149" s="5"/>
      <c r="AP149" s="5"/>
      <c r="AQ149" s="5"/>
      <c r="AR149" s="5"/>
      <c r="AS149" s="5"/>
      <c r="AT149" s="5"/>
      <c r="AU149" s="5"/>
      <c r="AV149" s="5"/>
      <c r="AW149" s="5"/>
      <c r="AX149" s="7"/>
      <c r="AY149" s="5"/>
      <c r="AZ149" s="5"/>
      <c r="BA149" s="5"/>
      <c r="BB149" s="8"/>
      <c r="BC149" s="5"/>
      <c r="BD149" s="5"/>
      <c r="BE149" s="5"/>
      <c r="BF149" s="5"/>
      <c r="BG149" s="1"/>
      <c r="BH149" s="2"/>
      <c r="BI149" s="2"/>
      <c r="BJ149" s="2"/>
      <c r="BK149" s="5"/>
      <c r="BL149" s="2"/>
      <c r="BM149" s="2"/>
      <c r="BN149" s="2"/>
      <c r="BO149" s="5"/>
      <c r="BP149" s="2"/>
      <c r="BQ149" s="2"/>
      <c r="BR149" s="5"/>
      <c r="BS149" s="2"/>
      <c r="BT149" s="2"/>
      <c r="BU149" s="5"/>
      <c r="BV149" s="5"/>
    </row>
    <row r="150" spans="1:74" ht="13.5" customHeight="1">
      <c r="A150" s="2"/>
      <c r="B150" s="5"/>
      <c r="C150" s="5"/>
      <c r="D150" s="5"/>
      <c r="E150" s="4"/>
      <c r="F150" s="5"/>
      <c r="G150" s="4"/>
      <c r="H150" s="4"/>
      <c r="I150" s="4"/>
      <c r="J150" s="4"/>
      <c r="K150" s="4"/>
      <c r="L150" s="4"/>
      <c r="M150" s="5"/>
      <c r="N150" s="5"/>
      <c r="O150" s="5"/>
      <c r="P150" s="5"/>
      <c r="Q150" s="5"/>
      <c r="R150" s="5"/>
      <c r="S150" s="5"/>
      <c r="T150" s="5"/>
      <c r="U150" s="5"/>
      <c r="V150" s="5"/>
      <c r="W150" s="5"/>
      <c r="X150" s="5"/>
      <c r="Y150" s="5"/>
      <c r="Z150" s="5"/>
      <c r="AA150" s="5"/>
      <c r="AB150" s="5"/>
      <c r="AC150" s="5"/>
      <c r="AD150" s="5"/>
      <c r="AE150" s="5"/>
      <c r="AF150" s="5"/>
      <c r="AG150" s="6"/>
      <c r="AH150" s="6"/>
      <c r="AI150" s="6"/>
      <c r="AJ150" s="6"/>
      <c r="AK150" s="5"/>
      <c r="AL150" s="5"/>
      <c r="AM150" s="2"/>
      <c r="AN150" s="5"/>
      <c r="AO150" s="5"/>
      <c r="AP150" s="5"/>
      <c r="AQ150" s="5"/>
      <c r="AR150" s="5"/>
      <c r="AS150" s="5"/>
      <c r="AT150" s="5"/>
      <c r="AU150" s="5"/>
      <c r="AV150" s="5"/>
      <c r="AW150" s="5"/>
      <c r="AX150" s="7"/>
      <c r="AY150" s="5"/>
      <c r="AZ150" s="5"/>
      <c r="BA150" s="5"/>
      <c r="BB150" s="8"/>
      <c r="BC150" s="5"/>
      <c r="BD150" s="5"/>
      <c r="BE150" s="5"/>
      <c r="BF150" s="5"/>
      <c r="BG150" s="1"/>
      <c r="BH150" s="2"/>
      <c r="BI150" s="2"/>
      <c r="BJ150" s="2"/>
      <c r="BK150" s="5"/>
      <c r="BL150" s="2"/>
      <c r="BM150" s="2"/>
      <c r="BN150" s="2"/>
      <c r="BO150" s="5"/>
      <c r="BP150" s="2"/>
      <c r="BQ150" s="2"/>
      <c r="BR150" s="5"/>
      <c r="BS150" s="2"/>
      <c r="BT150" s="2"/>
      <c r="BU150" s="5"/>
      <c r="BV150" s="5"/>
    </row>
    <row r="151" spans="1:74" ht="13.5" customHeight="1">
      <c r="A151" s="2"/>
      <c r="B151" s="5"/>
      <c r="C151" s="5"/>
      <c r="D151" s="5"/>
      <c r="E151" s="4"/>
      <c r="F151" s="5"/>
      <c r="G151" s="4"/>
      <c r="H151" s="4"/>
      <c r="I151" s="4"/>
      <c r="J151" s="4"/>
      <c r="K151" s="4"/>
      <c r="L151" s="4"/>
      <c r="M151" s="5"/>
      <c r="N151" s="5"/>
      <c r="O151" s="5"/>
      <c r="P151" s="5"/>
      <c r="Q151" s="5"/>
      <c r="R151" s="5"/>
      <c r="S151" s="5"/>
      <c r="T151" s="5"/>
      <c r="U151" s="5"/>
      <c r="V151" s="5"/>
      <c r="W151" s="5"/>
      <c r="X151" s="5"/>
      <c r="Y151" s="5"/>
      <c r="Z151" s="5"/>
      <c r="AA151" s="5"/>
      <c r="AB151" s="5"/>
      <c r="AC151" s="5"/>
      <c r="AD151" s="5"/>
      <c r="AE151" s="5"/>
      <c r="AF151" s="5"/>
      <c r="AG151" s="6"/>
      <c r="AH151" s="6"/>
      <c r="AI151" s="6"/>
      <c r="AJ151" s="6"/>
      <c r="AK151" s="5"/>
      <c r="AL151" s="5"/>
      <c r="AM151" s="2"/>
      <c r="AN151" s="5"/>
      <c r="AO151" s="5"/>
      <c r="AP151" s="5"/>
      <c r="AQ151" s="5"/>
      <c r="AR151" s="5"/>
      <c r="AS151" s="5"/>
      <c r="AT151" s="5"/>
      <c r="AU151" s="5"/>
      <c r="AV151" s="5"/>
      <c r="AW151" s="5"/>
      <c r="AX151" s="7"/>
      <c r="AY151" s="5"/>
      <c r="AZ151" s="5"/>
      <c r="BA151" s="5"/>
      <c r="BB151" s="8"/>
      <c r="BC151" s="5"/>
      <c r="BD151" s="5"/>
      <c r="BE151" s="5"/>
      <c r="BF151" s="5"/>
      <c r="BG151" s="1"/>
      <c r="BH151" s="2"/>
      <c r="BI151" s="2"/>
      <c r="BJ151" s="2"/>
      <c r="BK151" s="5"/>
      <c r="BL151" s="2"/>
      <c r="BM151" s="2"/>
      <c r="BN151" s="2"/>
      <c r="BO151" s="5"/>
      <c r="BP151" s="2"/>
      <c r="BQ151" s="2"/>
      <c r="BR151" s="5"/>
      <c r="BS151" s="2"/>
      <c r="BT151" s="2"/>
      <c r="BU151" s="5"/>
      <c r="BV151" s="5"/>
    </row>
    <row r="152" spans="1:74" ht="13.5" customHeight="1">
      <c r="A152" s="2"/>
      <c r="B152" s="5"/>
      <c r="C152" s="5"/>
      <c r="D152" s="5"/>
      <c r="E152" s="4"/>
      <c r="F152" s="5"/>
      <c r="G152" s="4"/>
      <c r="H152" s="4"/>
      <c r="I152" s="4"/>
      <c r="J152" s="4"/>
      <c r="K152" s="4"/>
      <c r="L152" s="4"/>
      <c r="M152" s="5"/>
      <c r="N152" s="5"/>
      <c r="O152" s="5"/>
      <c r="P152" s="5"/>
      <c r="Q152" s="5"/>
      <c r="R152" s="5"/>
      <c r="S152" s="5"/>
      <c r="T152" s="5"/>
      <c r="U152" s="5"/>
      <c r="V152" s="5"/>
      <c r="W152" s="5"/>
      <c r="X152" s="5"/>
      <c r="Y152" s="5"/>
      <c r="Z152" s="5"/>
      <c r="AA152" s="5"/>
      <c r="AB152" s="5"/>
      <c r="AC152" s="5"/>
      <c r="AD152" s="5"/>
      <c r="AE152" s="5"/>
      <c r="AF152" s="5"/>
      <c r="AG152" s="6"/>
      <c r="AH152" s="6"/>
      <c r="AI152" s="6"/>
      <c r="AJ152" s="6"/>
      <c r="AK152" s="5"/>
      <c r="AL152" s="5"/>
      <c r="AM152" s="2"/>
      <c r="AN152" s="5"/>
      <c r="AO152" s="5"/>
      <c r="AP152" s="5"/>
      <c r="AQ152" s="5"/>
      <c r="AR152" s="5"/>
      <c r="AS152" s="5"/>
      <c r="AT152" s="5"/>
      <c r="AU152" s="5"/>
      <c r="AV152" s="5"/>
      <c r="AW152" s="5"/>
      <c r="AX152" s="7"/>
      <c r="AY152" s="5"/>
      <c r="AZ152" s="5"/>
      <c r="BA152" s="5"/>
      <c r="BB152" s="8"/>
      <c r="BC152" s="5"/>
      <c r="BD152" s="5"/>
      <c r="BE152" s="5"/>
      <c r="BF152" s="5"/>
      <c r="BG152" s="1"/>
      <c r="BH152" s="2"/>
      <c r="BI152" s="2"/>
      <c r="BJ152" s="2"/>
      <c r="BK152" s="5"/>
      <c r="BL152" s="2"/>
      <c r="BM152" s="2"/>
      <c r="BN152" s="2"/>
      <c r="BO152" s="5"/>
      <c r="BP152" s="2"/>
      <c r="BQ152" s="2"/>
      <c r="BR152" s="5"/>
      <c r="BS152" s="2"/>
      <c r="BT152" s="2"/>
      <c r="BU152" s="5"/>
      <c r="BV152" s="5"/>
    </row>
    <row r="153" spans="1:74" ht="13.5" customHeight="1">
      <c r="A153" s="2"/>
      <c r="B153" s="5"/>
      <c r="C153" s="5"/>
      <c r="D153" s="5"/>
      <c r="E153" s="4"/>
      <c r="F153" s="5"/>
      <c r="G153" s="4"/>
      <c r="H153" s="4"/>
      <c r="I153" s="4"/>
      <c r="J153" s="4"/>
      <c r="K153" s="4"/>
      <c r="L153" s="4"/>
      <c r="M153" s="5"/>
      <c r="N153" s="5"/>
      <c r="O153" s="5"/>
      <c r="P153" s="5"/>
      <c r="Q153" s="5"/>
      <c r="R153" s="5"/>
      <c r="S153" s="5"/>
      <c r="T153" s="5"/>
      <c r="U153" s="5"/>
      <c r="V153" s="5"/>
      <c r="W153" s="5"/>
      <c r="X153" s="5"/>
      <c r="Y153" s="5"/>
      <c r="Z153" s="5"/>
      <c r="AA153" s="5"/>
      <c r="AB153" s="5"/>
      <c r="AC153" s="5"/>
      <c r="AD153" s="5"/>
      <c r="AE153" s="5"/>
      <c r="AF153" s="5"/>
      <c r="AG153" s="6"/>
      <c r="AH153" s="6"/>
      <c r="AI153" s="6"/>
      <c r="AJ153" s="6"/>
      <c r="AK153" s="5"/>
      <c r="AL153" s="5"/>
      <c r="AM153" s="2"/>
      <c r="AN153" s="5"/>
      <c r="AO153" s="5"/>
      <c r="AP153" s="5"/>
      <c r="AQ153" s="5"/>
      <c r="AR153" s="5"/>
      <c r="AS153" s="5"/>
      <c r="AT153" s="5"/>
      <c r="AU153" s="5"/>
      <c r="AV153" s="5"/>
      <c r="AW153" s="5"/>
      <c r="AX153" s="7"/>
      <c r="AY153" s="5"/>
      <c r="AZ153" s="5"/>
      <c r="BA153" s="5"/>
      <c r="BB153" s="8"/>
      <c r="BC153" s="5"/>
      <c r="BD153" s="5"/>
      <c r="BE153" s="5"/>
      <c r="BF153" s="5"/>
      <c r="BG153" s="1"/>
      <c r="BH153" s="2"/>
      <c r="BI153" s="2"/>
      <c r="BJ153" s="2"/>
      <c r="BK153" s="5"/>
      <c r="BL153" s="2"/>
      <c r="BM153" s="2"/>
      <c r="BN153" s="2"/>
      <c r="BO153" s="5"/>
      <c r="BP153" s="2"/>
      <c r="BQ153" s="2"/>
      <c r="BR153" s="5"/>
      <c r="BS153" s="2"/>
      <c r="BT153" s="2"/>
      <c r="BU153" s="5"/>
      <c r="BV153" s="5"/>
    </row>
    <row r="154" spans="1:74" ht="13.5" customHeight="1">
      <c r="A154" s="2"/>
      <c r="B154" s="5"/>
      <c r="C154" s="5"/>
      <c r="D154" s="5"/>
      <c r="E154" s="4"/>
      <c r="F154" s="5"/>
      <c r="G154" s="4"/>
      <c r="H154" s="4"/>
      <c r="I154" s="4"/>
      <c r="J154" s="4"/>
      <c r="K154" s="4"/>
      <c r="L154" s="4"/>
      <c r="M154" s="5"/>
      <c r="N154" s="5"/>
      <c r="O154" s="5"/>
      <c r="P154" s="5"/>
      <c r="Q154" s="5"/>
      <c r="R154" s="5"/>
      <c r="S154" s="5"/>
      <c r="T154" s="5"/>
      <c r="U154" s="5"/>
      <c r="V154" s="5"/>
      <c r="W154" s="5"/>
      <c r="X154" s="5"/>
      <c r="Y154" s="5"/>
      <c r="Z154" s="5"/>
      <c r="AA154" s="5"/>
      <c r="AB154" s="5"/>
      <c r="AC154" s="5"/>
      <c r="AD154" s="5"/>
      <c r="AE154" s="5"/>
      <c r="AF154" s="5"/>
      <c r="AG154" s="6"/>
      <c r="AH154" s="6"/>
      <c r="AI154" s="6"/>
      <c r="AJ154" s="6"/>
      <c r="AK154" s="5"/>
      <c r="AL154" s="5"/>
      <c r="AM154" s="2"/>
      <c r="AN154" s="5"/>
      <c r="AO154" s="5"/>
      <c r="AP154" s="5"/>
      <c r="AQ154" s="5"/>
      <c r="AR154" s="5"/>
      <c r="AS154" s="5"/>
      <c r="AT154" s="5"/>
      <c r="AU154" s="5"/>
      <c r="AV154" s="5"/>
      <c r="AW154" s="5"/>
      <c r="AX154" s="7"/>
      <c r="AY154" s="5"/>
      <c r="AZ154" s="5"/>
      <c r="BA154" s="5"/>
      <c r="BB154" s="8"/>
      <c r="BC154" s="5"/>
      <c r="BD154" s="5"/>
      <c r="BE154" s="5"/>
      <c r="BF154" s="5"/>
      <c r="BG154" s="1"/>
      <c r="BH154" s="2"/>
      <c r="BI154" s="2"/>
      <c r="BJ154" s="2"/>
      <c r="BK154" s="5"/>
      <c r="BL154" s="2"/>
      <c r="BM154" s="2"/>
      <c r="BN154" s="2"/>
      <c r="BO154" s="5"/>
      <c r="BP154" s="2"/>
      <c r="BQ154" s="2"/>
      <c r="BR154" s="5"/>
      <c r="BS154" s="2"/>
      <c r="BT154" s="2"/>
      <c r="BU154" s="5"/>
      <c r="BV154" s="5"/>
    </row>
    <row r="155" spans="1:74" ht="13.5" customHeight="1">
      <c r="A155" s="2"/>
      <c r="B155" s="5"/>
      <c r="C155" s="5"/>
      <c r="D155" s="5"/>
      <c r="E155" s="4"/>
      <c r="F155" s="5"/>
      <c r="G155" s="4"/>
      <c r="H155" s="4"/>
      <c r="I155" s="4"/>
      <c r="J155" s="4"/>
      <c r="K155" s="4"/>
      <c r="L155" s="4"/>
      <c r="M155" s="5"/>
      <c r="N155" s="5"/>
      <c r="O155" s="5"/>
      <c r="P155" s="5"/>
      <c r="Q155" s="5"/>
      <c r="R155" s="5"/>
      <c r="S155" s="5"/>
      <c r="T155" s="5"/>
      <c r="U155" s="5"/>
      <c r="V155" s="5"/>
      <c r="W155" s="5"/>
      <c r="X155" s="5"/>
      <c r="Y155" s="5"/>
      <c r="Z155" s="5"/>
      <c r="AA155" s="5"/>
      <c r="AB155" s="5"/>
      <c r="AC155" s="5"/>
      <c r="AD155" s="5"/>
      <c r="AE155" s="5"/>
      <c r="AF155" s="5"/>
      <c r="AG155" s="6"/>
      <c r="AH155" s="6"/>
      <c r="AI155" s="6"/>
      <c r="AJ155" s="6"/>
      <c r="AK155" s="5"/>
      <c r="AL155" s="5"/>
      <c r="AM155" s="2"/>
      <c r="AN155" s="5"/>
      <c r="AO155" s="5"/>
      <c r="AP155" s="5"/>
      <c r="AQ155" s="5"/>
      <c r="AR155" s="5"/>
      <c r="AS155" s="5"/>
      <c r="AT155" s="5"/>
      <c r="AU155" s="5"/>
      <c r="AV155" s="5"/>
      <c r="AW155" s="5"/>
      <c r="AX155" s="7"/>
      <c r="AY155" s="5"/>
      <c r="AZ155" s="5"/>
      <c r="BA155" s="5"/>
      <c r="BB155" s="8"/>
      <c r="BC155" s="5"/>
      <c r="BD155" s="5"/>
      <c r="BE155" s="5"/>
      <c r="BF155" s="5"/>
      <c r="BG155" s="1"/>
      <c r="BH155" s="2"/>
      <c r="BI155" s="2"/>
      <c r="BJ155" s="2"/>
      <c r="BK155" s="5"/>
      <c r="BL155" s="2"/>
      <c r="BM155" s="2"/>
      <c r="BN155" s="2"/>
      <c r="BO155" s="5"/>
      <c r="BP155" s="2"/>
      <c r="BQ155" s="2"/>
      <c r="BR155" s="5"/>
      <c r="BS155" s="2"/>
      <c r="BT155" s="2"/>
      <c r="BU155" s="5"/>
      <c r="BV155" s="5"/>
    </row>
    <row r="156" spans="1:74" ht="13.5" customHeight="1">
      <c r="A156" s="2"/>
      <c r="B156" s="5"/>
      <c r="C156" s="5"/>
      <c r="D156" s="5"/>
      <c r="E156" s="4"/>
      <c r="F156" s="5"/>
      <c r="G156" s="4"/>
      <c r="H156" s="4"/>
      <c r="I156" s="4"/>
      <c r="J156" s="4"/>
      <c r="K156" s="4"/>
      <c r="L156" s="4"/>
      <c r="M156" s="5"/>
      <c r="N156" s="5"/>
      <c r="O156" s="5"/>
      <c r="P156" s="5"/>
      <c r="Q156" s="5"/>
      <c r="R156" s="5"/>
      <c r="S156" s="5"/>
      <c r="T156" s="5"/>
      <c r="U156" s="5"/>
      <c r="V156" s="5"/>
      <c r="W156" s="5"/>
      <c r="X156" s="5"/>
      <c r="Y156" s="5"/>
      <c r="Z156" s="5"/>
      <c r="AA156" s="5"/>
      <c r="AB156" s="5"/>
      <c r="AC156" s="5"/>
      <c r="AD156" s="5"/>
      <c r="AE156" s="5"/>
      <c r="AF156" s="5"/>
      <c r="AG156" s="6"/>
      <c r="AH156" s="6"/>
      <c r="AI156" s="6"/>
      <c r="AJ156" s="6"/>
      <c r="AK156" s="5"/>
      <c r="AL156" s="5"/>
      <c r="AM156" s="2"/>
      <c r="AN156" s="5"/>
      <c r="AO156" s="5"/>
      <c r="AP156" s="5"/>
      <c r="AQ156" s="5"/>
      <c r="AR156" s="5"/>
      <c r="AS156" s="5"/>
      <c r="AT156" s="5"/>
      <c r="AU156" s="5"/>
      <c r="AV156" s="5"/>
      <c r="AW156" s="5"/>
      <c r="AX156" s="7"/>
      <c r="AY156" s="5"/>
      <c r="AZ156" s="5"/>
      <c r="BA156" s="5"/>
      <c r="BB156" s="8"/>
      <c r="BC156" s="5"/>
      <c r="BD156" s="5"/>
      <c r="BE156" s="5"/>
      <c r="BF156" s="5"/>
      <c r="BG156" s="1"/>
      <c r="BH156" s="2"/>
      <c r="BI156" s="2"/>
      <c r="BJ156" s="2"/>
      <c r="BK156" s="5"/>
      <c r="BL156" s="2"/>
      <c r="BM156" s="2"/>
      <c r="BN156" s="2"/>
      <c r="BO156" s="5"/>
      <c r="BP156" s="2"/>
      <c r="BQ156" s="2"/>
      <c r="BR156" s="5"/>
      <c r="BS156" s="2"/>
      <c r="BT156" s="2"/>
      <c r="BU156" s="5"/>
      <c r="BV156" s="5"/>
    </row>
    <row r="157" spans="1:74" ht="13.5" customHeight="1">
      <c r="A157" s="2"/>
      <c r="B157" s="5"/>
      <c r="C157" s="5"/>
      <c r="D157" s="5"/>
      <c r="E157" s="4"/>
      <c r="F157" s="5"/>
      <c r="G157" s="4"/>
      <c r="H157" s="4"/>
      <c r="I157" s="4"/>
      <c r="J157" s="4"/>
      <c r="K157" s="4"/>
      <c r="L157" s="4"/>
      <c r="M157" s="5"/>
      <c r="N157" s="5"/>
      <c r="O157" s="5"/>
      <c r="P157" s="5"/>
      <c r="Q157" s="5"/>
      <c r="R157" s="5"/>
      <c r="S157" s="5"/>
      <c r="T157" s="5"/>
      <c r="U157" s="5"/>
      <c r="V157" s="5"/>
      <c r="W157" s="5"/>
      <c r="X157" s="5"/>
      <c r="Y157" s="5"/>
      <c r="Z157" s="5"/>
      <c r="AA157" s="5"/>
      <c r="AB157" s="5"/>
      <c r="AC157" s="5"/>
      <c r="AD157" s="5"/>
      <c r="AE157" s="5"/>
      <c r="AF157" s="5"/>
      <c r="AG157" s="6"/>
      <c r="AH157" s="6"/>
      <c r="AI157" s="6"/>
      <c r="AJ157" s="6"/>
      <c r="AK157" s="5"/>
      <c r="AL157" s="5"/>
      <c r="AM157" s="2"/>
      <c r="AN157" s="5"/>
      <c r="AO157" s="5"/>
      <c r="AP157" s="5"/>
      <c r="AQ157" s="5"/>
      <c r="AR157" s="5"/>
      <c r="AS157" s="5"/>
      <c r="AT157" s="5"/>
      <c r="AU157" s="5"/>
      <c r="AV157" s="5"/>
      <c r="AW157" s="5"/>
      <c r="AX157" s="7"/>
      <c r="AY157" s="5"/>
      <c r="AZ157" s="5"/>
      <c r="BA157" s="5"/>
      <c r="BB157" s="8"/>
      <c r="BC157" s="5"/>
      <c r="BD157" s="5"/>
      <c r="BE157" s="5"/>
      <c r="BF157" s="5"/>
      <c r="BG157" s="1"/>
      <c r="BH157" s="2"/>
      <c r="BI157" s="2"/>
      <c r="BJ157" s="2"/>
      <c r="BK157" s="5"/>
      <c r="BL157" s="2"/>
      <c r="BM157" s="2"/>
      <c r="BN157" s="2"/>
      <c r="BO157" s="5"/>
      <c r="BP157" s="2"/>
      <c r="BQ157" s="2"/>
      <c r="BR157" s="5"/>
      <c r="BS157" s="2"/>
      <c r="BT157" s="2"/>
      <c r="BU157" s="5"/>
      <c r="BV157" s="5"/>
    </row>
    <row r="158" spans="1:74" ht="13.5" customHeight="1">
      <c r="A158" s="2"/>
      <c r="B158" s="5"/>
      <c r="C158" s="5"/>
      <c r="D158" s="5"/>
      <c r="E158" s="4"/>
      <c r="F158" s="5"/>
      <c r="G158" s="4"/>
      <c r="H158" s="4"/>
      <c r="I158" s="4"/>
      <c r="J158" s="4"/>
      <c r="K158" s="4"/>
      <c r="L158" s="4"/>
      <c r="M158" s="5"/>
      <c r="N158" s="5"/>
      <c r="O158" s="5"/>
      <c r="P158" s="5"/>
      <c r="Q158" s="5"/>
      <c r="R158" s="5"/>
      <c r="S158" s="5"/>
      <c r="T158" s="5"/>
      <c r="U158" s="5"/>
      <c r="V158" s="5"/>
      <c r="W158" s="5"/>
      <c r="X158" s="5"/>
      <c r="Y158" s="5"/>
      <c r="Z158" s="5"/>
      <c r="AA158" s="5"/>
      <c r="AB158" s="5"/>
      <c r="AC158" s="5"/>
      <c r="AD158" s="5"/>
      <c r="AE158" s="5"/>
      <c r="AF158" s="5"/>
      <c r="AG158" s="6"/>
      <c r="AH158" s="6"/>
      <c r="AI158" s="6"/>
      <c r="AJ158" s="6"/>
      <c r="AK158" s="5"/>
      <c r="AL158" s="5"/>
      <c r="AM158" s="2"/>
      <c r="AN158" s="5"/>
      <c r="AO158" s="5"/>
      <c r="AP158" s="5"/>
      <c r="AQ158" s="5"/>
      <c r="AR158" s="5"/>
      <c r="AS158" s="5"/>
      <c r="AT158" s="5"/>
      <c r="AU158" s="5"/>
      <c r="AV158" s="5"/>
      <c r="AW158" s="5"/>
      <c r="AX158" s="7"/>
      <c r="AY158" s="5"/>
      <c r="AZ158" s="5"/>
      <c r="BA158" s="5"/>
      <c r="BB158" s="8"/>
      <c r="BC158" s="5"/>
      <c r="BD158" s="5"/>
      <c r="BE158" s="5"/>
      <c r="BF158" s="5"/>
      <c r="BG158" s="1"/>
      <c r="BH158" s="2"/>
      <c r="BI158" s="2"/>
      <c r="BJ158" s="2"/>
      <c r="BK158" s="5"/>
      <c r="BL158" s="2"/>
      <c r="BM158" s="2"/>
      <c r="BN158" s="2"/>
      <c r="BO158" s="5"/>
      <c r="BP158" s="2"/>
      <c r="BQ158" s="2"/>
      <c r="BR158" s="5"/>
      <c r="BS158" s="2"/>
      <c r="BT158" s="2"/>
      <c r="BU158" s="5"/>
      <c r="BV158" s="5"/>
    </row>
    <row r="159" spans="1:74" ht="13.5" customHeight="1">
      <c r="A159" s="2"/>
      <c r="B159" s="5"/>
      <c r="C159" s="5"/>
      <c r="D159" s="5"/>
      <c r="E159" s="4"/>
      <c r="F159" s="5"/>
      <c r="G159" s="4"/>
      <c r="H159" s="4"/>
      <c r="I159" s="4"/>
      <c r="J159" s="4"/>
      <c r="K159" s="4"/>
      <c r="L159" s="4"/>
      <c r="M159" s="5"/>
      <c r="N159" s="5"/>
      <c r="O159" s="5"/>
      <c r="P159" s="5"/>
      <c r="Q159" s="5"/>
      <c r="R159" s="5"/>
      <c r="S159" s="5"/>
      <c r="T159" s="5"/>
      <c r="U159" s="5"/>
      <c r="V159" s="5"/>
      <c r="W159" s="5"/>
      <c r="X159" s="5"/>
      <c r="Y159" s="5"/>
      <c r="Z159" s="5"/>
      <c r="AA159" s="5"/>
      <c r="AB159" s="5"/>
      <c r="AC159" s="5"/>
      <c r="AD159" s="5"/>
      <c r="AE159" s="5"/>
      <c r="AF159" s="5"/>
      <c r="AG159" s="6"/>
      <c r="AH159" s="6"/>
      <c r="AI159" s="6"/>
      <c r="AJ159" s="6"/>
      <c r="AK159" s="5"/>
      <c r="AL159" s="5"/>
      <c r="AM159" s="2"/>
      <c r="AN159" s="5"/>
      <c r="AO159" s="5"/>
      <c r="AP159" s="5"/>
      <c r="AQ159" s="5"/>
      <c r="AR159" s="5"/>
      <c r="AS159" s="5"/>
      <c r="AT159" s="5"/>
      <c r="AU159" s="5"/>
      <c r="AV159" s="5"/>
      <c r="AW159" s="5"/>
      <c r="AX159" s="7"/>
      <c r="AY159" s="5"/>
      <c r="AZ159" s="5"/>
      <c r="BA159" s="5"/>
      <c r="BB159" s="8"/>
      <c r="BC159" s="5"/>
      <c r="BD159" s="5"/>
      <c r="BE159" s="5"/>
      <c r="BF159" s="5"/>
      <c r="BG159" s="1"/>
      <c r="BH159" s="2"/>
      <c r="BI159" s="2"/>
      <c r="BJ159" s="2"/>
      <c r="BK159" s="5"/>
      <c r="BL159" s="2"/>
      <c r="BM159" s="2"/>
      <c r="BN159" s="2"/>
      <c r="BO159" s="5"/>
      <c r="BP159" s="2"/>
      <c r="BQ159" s="2"/>
      <c r="BR159" s="5"/>
      <c r="BS159" s="2"/>
      <c r="BT159" s="2"/>
      <c r="BU159" s="5"/>
      <c r="BV159" s="5"/>
    </row>
    <row r="160" spans="1:74" ht="13.5" customHeight="1">
      <c r="A160" s="2"/>
      <c r="B160" s="5"/>
      <c r="C160" s="5"/>
      <c r="D160" s="5"/>
      <c r="E160" s="4"/>
      <c r="F160" s="5"/>
      <c r="G160" s="4"/>
      <c r="H160" s="4"/>
      <c r="I160" s="4"/>
      <c r="J160" s="4"/>
      <c r="K160" s="4"/>
      <c r="L160" s="4"/>
      <c r="M160" s="5"/>
      <c r="N160" s="5"/>
      <c r="O160" s="5"/>
      <c r="P160" s="5"/>
      <c r="Q160" s="5"/>
      <c r="R160" s="5"/>
      <c r="S160" s="5"/>
      <c r="T160" s="5"/>
      <c r="U160" s="5"/>
      <c r="V160" s="5"/>
      <c r="W160" s="5"/>
      <c r="X160" s="5"/>
      <c r="Y160" s="5"/>
      <c r="Z160" s="5"/>
      <c r="AA160" s="5"/>
      <c r="AB160" s="5"/>
      <c r="AC160" s="5"/>
      <c r="AD160" s="5"/>
      <c r="AE160" s="5"/>
      <c r="AF160" s="5"/>
      <c r="AG160" s="6"/>
      <c r="AH160" s="6"/>
      <c r="AI160" s="6"/>
      <c r="AJ160" s="6"/>
      <c r="AK160" s="5"/>
      <c r="AL160" s="5"/>
      <c r="AM160" s="2"/>
      <c r="AN160" s="5"/>
      <c r="AO160" s="5"/>
      <c r="AP160" s="5"/>
      <c r="AQ160" s="5"/>
      <c r="AR160" s="5"/>
      <c r="AS160" s="5"/>
      <c r="AT160" s="5"/>
      <c r="AU160" s="5"/>
      <c r="AV160" s="5"/>
      <c r="AW160" s="5"/>
      <c r="AX160" s="7"/>
      <c r="AY160" s="5"/>
      <c r="AZ160" s="5"/>
      <c r="BA160" s="5"/>
      <c r="BB160" s="8"/>
      <c r="BC160" s="5"/>
      <c r="BD160" s="5"/>
      <c r="BE160" s="5"/>
      <c r="BF160" s="5"/>
      <c r="BG160" s="1"/>
      <c r="BH160" s="2"/>
      <c r="BI160" s="2"/>
      <c r="BJ160" s="2"/>
      <c r="BK160" s="5"/>
      <c r="BL160" s="2"/>
      <c r="BM160" s="2"/>
      <c r="BN160" s="2"/>
      <c r="BO160" s="5"/>
      <c r="BP160" s="2"/>
      <c r="BQ160" s="2"/>
      <c r="BR160" s="5"/>
      <c r="BS160" s="2"/>
      <c r="BT160" s="2"/>
      <c r="BU160" s="5"/>
      <c r="BV160" s="5"/>
    </row>
    <row r="161" spans="1:74" ht="13.5" customHeight="1">
      <c r="A161" s="2"/>
      <c r="B161" s="5"/>
      <c r="C161" s="5"/>
      <c r="D161" s="5"/>
      <c r="E161" s="4"/>
      <c r="F161" s="5"/>
      <c r="G161" s="4"/>
      <c r="H161" s="4"/>
      <c r="I161" s="4"/>
      <c r="J161" s="4"/>
      <c r="K161" s="4"/>
      <c r="L161" s="4"/>
      <c r="M161" s="5"/>
      <c r="N161" s="5"/>
      <c r="O161" s="5"/>
      <c r="P161" s="5"/>
      <c r="Q161" s="5"/>
      <c r="R161" s="5"/>
      <c r="S161" s="5"/>
      <c r="T161" s="5"/>
      <c r="U161" s="5"/>
      <c r="V161" s="5"/>
      <c r="W161" s="5"/>
      <c r="X161" s="5"/>
      <c r="Y161" s="5"/>
      <c r="Z161" s="5"/>
      <c r="AA161" s="5"/>
      <c r="AB161" s="5"/>
      <c r="AC161" s="5"/>
      <c r="AD161" s="5"/>
      <c r="AE161" s="5"/>
      <c r="AF161" s="5"/>
      <c r="AG161" s="6"/>
      <c r="AH161" s="6"/>
      <c r="AI161" s="6"/>
      <c r="AJ161" s="6"/>
      <c r="AK161" s="5"/>
      <c r="AL161" s="5"/>
      <c r="AM161" s="2"/>
      <c r="AN161" s="5"/>
      <c r="AO161" s="5"/>
      <c r="AP161" s="5"/>
      <c r="AQ161" s="5"/>
      <c r="AR161" s="5"/>
      <c r="AS161" s="5"/>
      <c r="AT161" s="5"/>
      <c r="AU161" s="5"/>
      <c r="AV161" s="5"/>
      <c r="AW161" s="5"/>
      <c r="AX161" s="7"/>
      <c r="AY161" s="5"/>
      <c r="AZ161" s="5"/>
      <c r="BA161" s="5"/>
      <c r="BB161" s="8"/>
      <c r="BC161" s="5"/>
      <c r="BD161" s="5"/>
      <c r="BE161" s="5"/>
      <c r="BF161" s="5"/>
      <c r="BG161" s="1"/>
      <c r="BH161" s="2"/>
      <c r="BI161" s="2"/>
      <c r="BJ161" s="2"/>
      <c r="BK161" s="5"/>
      <c r="BL161" s="2"/>
      <c r="BM161" s="2"/>
      <c r="BN161" s="2"/>
      <c r="BO161" s="5"/>
      <c r="BP161" s="2"/>
      <c r="BQ161" s="2"/>
      <c r="BR161" s="5"/>
      <c r="BS161" s="2"/>
      <c r="BT161" s="2"/>
      <c r="BU161" s="5"/>
      <c r="BV161" s="5"/>
    </row>
    <row r="162" spans="1:74" ht="13.5" customHeight="1">
      <c r="A162" s="2"/>
      <c r="B162" s="5"/>
      <c r="C162" s="5"/>
      <c r="D162" s="5"/>
      <c r="E162" s="4"/>
      <c r="F162" s="5"/>
      <c r="G162" s="4"/>
      <c r="H162" s="4"/>
      <c r="I162" s="4"/>
      <c r="J162" s="4"/>
      <c r="K162" s="4"/>
      <c r="L162" s="4"/>
      <c r="M162" s="5"/>
      <c r="N162" s="5"/>
      <c r="O162" s="5"/>
      <c r="P162" s="5"/>
      <c r="Q162" s="5"/>
      <c r="R162" s="5"/>
      <c r="S162" s="5"/>
      <c r="T162" s="5"/>
      <c r="U162" s="5"/>
      <c r="V162" s="5"/>
      <c r="W162" s="5"/>
      <c r="X162" s="5"/>
      <c r="Y162" s="5"/>
      <c r="Z162" s="5"/>
      <c r="AA162" s="5"/>
      <c r="AB162" s="5"/>
      <c r="AC162" s="5"/>
      <c r="AD162" s="5"/>
      <c r="AE162" s="5"/>
      <c r="AF162" s="5"/>
      <c r="AG162" s="6"/>
      <c r="AH162" s="6"/>
      <c r="AI162" s="6"/>
      <c r="AJ162" s="6"/>
      <c r="AK162" s="5"/>
      <c r="AL162" s="5"/>
      <c r="AM162" s="2"/>
      <c r="AN162" s="5"/>
      <c r="AO162" s="5"/>
      <c r="AP162" s="5"/>
      <c r="AQ162" s="5"/>
      <c r="AR162" s="5"/>
      <c r="AS162" s="5"/>
      <c r="AT162" s="5"/>
      <c r="AU162" s="5"/>
      <c r="AV162" s="5"/>
      <c r="AW162" s="5"/>
      <c r="AX162" s="7"/>
      <c r="AY162" s="5"/>
      <c r="AZ162" s="5"/>
      <c r="BA162" s="5"/>
      <c r="BB162" s="8"/>
      <c r="BC162" s="5"/>
      <c r="BD162" s="5"/>
      <c r="BE162" s="5"/>
      <c r="BF162" s="5"/>
      <c r="BG162" s="1"/>
      <c r="BH162" s="2"/>
      <c r="BI162" s="2"/>
      <c r="BJ162" s="2"/>
      <c r="BK162" s="5"/>
      <c r="BL162" s="2"/>
      <c r="BM162" s="2"/>
      <c r="BN162" s="2"/>
      <c r="BO162" s="5"/>
      <c r="BP162" s="2"/>
      <c r="BQ162" s="2"/>
      <c r="BR162" s="5"/>
      <c r="BS162" s="2"/>
      <c r="BT162" s="2"/>
      <c r="BU162" s="5"/>
      <c r="BV162" s="5"/>
    </row>
    <row r="163" spans="1:74" ht="13.5" customHeight="1">
      <c r="A163" s="2"/>
      <c r="B163" s="5"/>
      <c r="C163" s="5"/>
      <c r="D163" s="5"/>
      <c r="E163" s="4"/>
      <c r="F163" s="5"/>
      <c r="G163" s="4"/>
      <c r="H163" s="4"/>
      <c r="I163" s="4"/>
      <c r="J163" s="4"/>
      <c r="K163" s="4"/>
      <c r="L163" s="4"/>
      <c r="M163" s="5"/>
      <c r="N163" s="5"/>
      <c r="O163" s="5"/>
      <c r="P163" s="5"/>
      <c r="Q163" s="5"/>
      <c r="R163" s="5"/>
      <c r="S163" s="5"/>
      <c r="T163" s="5"/>
      <c r="U163" s="5"/>
      <c r="V163" s="5"/>
      <c r="W163" s="5"/>
      <c r="X163" s="5"/>
      <c r="Y163" s="5"/>
      <c r="Z163" s="5"/>
      <c r="AA163" s="5"/>
      <c r="AB163" s="5"/>
      <c r="AC163" s="5"/>
      <c r="AD163" s="5"/>
      <c r="AE163" s="5"/>
      <c r="AF163" s="5"/>
      <c r="AG163" s="6"/>
      <c r="AH163" s="6"/>
      <c r="AI163" s="6"/>
      <c r="AJ163" s="6"/>
      <c r="AK163" s="5"/>
      <c r="AL163" s="5"/>
      <c r="AM163" s="2"/>
      <c r="AN163" s="5"/>
      <c r="AO163" s="5"/>
      <c r="AP163" s="5"/>
      <c r="AQ163" s="5"/>
      <c r="AR163" s="5"/>
      <c r="AS163" s="5"/>
      <c r="AT163" s="5"/>
      <c r="AU163" s="5"/>
      <c r="AV163" s="5"/>
      <c r="AW163" s="5"/>
      <c r="AX163" s="7"/>
      <c r="AY163" s="5"/>
      <c r="AZ163" s="5"/>
      <c r="BA163" s="5"/>
      <c r="BB163" s="8"/>
      <c r="BC163" s="5"/>
      <c r="BD163" s="5"/>
      <c r="BE163" s="5"/>
      <c r="BF163" s="5"/>
      <c r="BG163" s="1"/>
      <c r="BH163" s="2"/>
      <c r="BI163" s="2"/>
      <c r="BJ163" s="2"/>
      <c r="BK163" s="5"/>
      <c r="BL163" s="2"/>
      <c r="BM163" s="2"/>
      <c r="BN163" s="2"/>
      <c r="BO163" s="5"/>
      <c r="BP163" s="2"/>
      <c r="BQ163" s="2"/>
      <c r="BR163" s="5"/>
      <c r="BS163" s="2"/>
      <c r="BT163" s="2"/>
      <c r="BU163" s="5"/>
      <c r="BV163" s="5"/>
    </row>
    <row r="164" spans="1:74" ht="13.5" customHeight="1">
      <c r="A164" s="2"/>
      <c r="B164" s="5"/>
      <c r="C164" s="5"/>
      <c r="D164" s="5"/>
      <c r="E164" s="4"/>
      <c r="F164" s="5"/>
      <c r="G164" s="4"/>
      <c r="H164" s="4"/>
      <c r="I164" s="4"/>
      <c r="J164" s="4"/>
      <c r="K164" s="4"/>
      <c r="L164" s="4"/>
      <c r="M164" s="5"/>
      <c r="N164" s="5"/>
      <c r="O164" s="5"/>
      <c r="P164" s="5"/>
      <c r="Q164" s="5"/>
      <c r="R164" s="5"/>
      <c r="S164" s="5"/>
      <c r="T164" s="5"/>
      <c r="U164" s="5"/>
      <c r="V164" s="5"/>
      <c r="W164" s="5"/>
      <c r="X164" s="5"/>
      <c r="Y164" s="5"/>
      <c r="Z164" s="5"/>
      <c r="AA164" s="5"/>
      <c r="AB164" s="5"/>
      <c r="AC164" s="5"/>
      <c r="AD164" s="5"/>
      <c r="AE164" s="5"/>
      <c r="AF164" s="5"/>
      <c r="AG164" s="6"/>
      <c r="AH164" s="6"/>
      <c r="AI164" s="6"/>
      <c r="AJ164" s="6"/>
      <c r="AK164" s="5"/>
      <c r="AL164" s="5"/>
      <c r="AM164" s="2"/>
      <c r="AN164" s="5"/>
      <c r="AO164" s="5"/>
      <c r="AP164" s="5"/>
      <c r="AQ164" s="5"/>
      <c r="AR164" s="5"/>
      <c r="AS164" s="5"/>
      <c r="AT164" s="5"/>
      <c r="AU164" s="5"/>
      <c r="AV164" s="5"/>
      <c r="AW164" s="5"/>
      <c r="AX164" s="7"/>
      <c r="AY164" s="5"/>
      <c r="AZ164" s="5"/>
      <c r="BA164" s="5"/>
      <c r="BB164" s="8"/>
      <c r="BC164" s="5"/>
      <c r="BD164" s="5"/>
      <c r="BE164" s="5"/>
      <c r="BF164" s="5"/>
      <c r="BG164" s="1"/>
      <c r="BH164" s="2"/>
      <c r="BI164" s="2"/>
      <c r="BJ164" s="2"/>
      <c r="BK164" s="5"/>
      <c r="BL164" s="2"/>
      <c r="BM164" s="2"/>
      <c r="BN164" s="2"/>
      <c r="BO164" s="5"/>
      <c r="BP164" s="2"/>
      <c r="BQ164" s="2"/>
      <c r="BR164" s="5"/>
      <c r="BS164" s="2"/>
      <c r="BT164" s="2"/>
      <c r="BU164" s="5"/>
      <c r="BV164" s="5"/>
    </row>
    <row r="165" spans="1:74" ht="13.5" customHeight="1">
      <c r="A165" s="2"/>
      <c r="B165" s="5"/>
      <c r="C165" s="5"/>
      <c r="D165" s="5"/>
      <c r="E165" s="4"/>
      <c r="F165" s="5"/>
      <c r="G165" s="4"/>
      <c r="H165" s="4"/>
      <c r="I165" s="4"/>
      <c r="J165" s="4"/>
      <c r="K165" s="4"/>
      <c r="L165" s="4"/>
      <c r="M165" s="5"/>
      <c r="N165" s="5"/>
      <c r="O165" s="5"/>
      <c r="P165" s="5"/>
      <c r="Q165" s="5"/>
      <c r="R165" s="5"/>
      <c r="S165" s="5"/>
      <c r="T165" s="5"/>
      <c r="U165" s="5"/>
      <c r="V165" s="5"/>
      <c r="W165" s="5"/>
      <c r="X165" s="5"/>
      <c r="Y165" s="5"/>
      <c r="Z165" s="5"/>
      <c r="AA165" s="5"/>
      <c r="AB165" s="5"/>
      <c r="AC165" s="5"/>
      <c r="AD165" s="5"/>
      <c r="AE165" s="5"/>
      <c r="AF165" s="5"/>
      <c r="AG165" s="6"/>
      <c r="AH165" s="6"/>
      <c r="AI165" s="6"/>
      <c r="AJ165" s="6"/>
      <c r="AK165" s="5"/>
      <c r="AL165" s="5"/>
      <c r="AM165" s="2"/>
      <c r="AN165" s="5"/>
      <c r="AO165" s="5"/>
      <c r="AP165" s="5"/>
      <c r="AQ165" s="5"/>
      <c r="AR165" s="5"/>
      <c r="AS165" s="5"/>
      <c r="AT165" s="5"/>
      <c r="AU165" s="5"/>
      <c r="AV165" s="5"/>
      <c r="AW165" s="5"/>
      <c r="AX165" s="7"/>
      <c r="AY165" s="5"/>
      <c r="AZ165" s="5"/>
      <c r="BA165" s="5"/>
      <c r="BB165" s="8"/>
      <c r="BC165" s="5"/>
      <c r="BD165" s="5"/>
      <c r="BE165" s="5"/>
      <c r="BF165" s="5"/>
      <c r="BG165" s="1"/>
      <c r="BH165" s="2"/>
      <c r="BI165" s="2"/>
      <c r="BJ165" s="2"/>
      <c r="BK165" s="5"/>
      <c r="BL165" s="2"/>
      <c r="BM165" s="2"/>
      <c r="BN165" s="2"/>
      <c r="BO165" s="5"/>
      <c r="BP165" s="2"/>
      <c r="BQ165" s="2"/>
      <c r="BR165" s="5"/>
      <c r="BS165" s="2"/>
      <c r="BT165" s="2"/>
      <c r="BU165" s="5"/>
      <c r="BV165" s="5"/>
    </row>
    <row r="166" spans="1:74" ht="13.5" customHeight="1">
      <c r="A166" s="2"/>
      <c r="B166" s="5"/>
      <c r="C166" s="5"/>
      <c r="D166" s="5"/>
      <c r="E166" s="4"/>
      <c r="F166" s="5"/>
      <c r="G166" s="4"/>
      <c r="H166" s="4"/>
      <c r="I166" s="4"/>
      <c r="J166" s="4"/>
      <c r="K166" s="4"/>
      <c r="L166" s="4"/>
      <c r="M166" s="5"/>
      <c r="N166" s="5"/>
      <c r="O166" s="5"/>
      <c r="P166" s="5"/>
      <c r="Q166" s="5"/>
      <c r="R166" s="5"/>
      <c r="S166" s="5"/>
      <c r="T166" s="5"/>
      <c r="U166" s="5"/>
      <c r="V166" s="5"/>
      <c r="W166" s="5"/>
      <c r="X166" s="5"/>
      <c r="Y166" s="5"/>
      <c r="Z166" s="5"/>
      <c r="AA166" s="5"/>
      <c r="AB166" s="5"/>
      <c r="AC166" s="5"/>
      <c r="AD166" s="5"/>
      <c r="AE166" s="5"/>
      <c r="AF166" s="5"/>
      <c r="AG166" s="6"/>
      <c r="AH166" s="6"/>
      <c r="AI166" s="6"/>
      <c r="AJ166" s="6"/>
      <c r="AK166" s="5"/>
      <c r="AL166" s="5"/>
      <c r="AM166" s="2"/>
      <c r="AN166" s="5"/>
      <c r="AO166" s="5"/>
      <c r="AP166" s="5"/>
      <c r="AQ166" s="5"/>
      <c r="AR166" s="5"/>
      <c r="AS166" s="5"/>
      <c r="AT166" s="5"/>
      <c r="AU166" s="5"/>
      <c r="AV166" s="5"/>
      <c r="AW166" s="5"/>
      <c r="AX166" s="7"/>
      <c r="AY166" s="5"/>
      <c r="AZ166" s="5"/>
      <c r="BA166" s="5"/>
      <c r="BB166" s="8"/>
      <c r="BC166" s="5"/>
      <c r="BD166" s="5"/>
      <c r="BE166" s="5"/>
      <c r="BF166" s="5"/>
      <c r="BG166" s="1"/>
      <c r="BH166" s="2"/>
      <c r="BI166" s="2"/>
      <c r="BJ166" s="2"/>
      <c r="BK166" s="5"/>
      <c r="BL166" s="2"/>
      <c r="BM166" s="2"/>
      <c r="BN166" s="2"/>
      <c r="BO166" s="5"/>
      <c r="BP166" s="2"/>
      <c r="BQ166" s="2"/>
      <c r="BR166" s="5"/>
      <c r="BS166" s="2"/>
      <c r="BT166" s="2"/>
      <c r="BU166" s="5"/>
      <c r="BV166" s="5"/>
    </row>
    <row r="167" spans="1:74" ht="13.5" customHeight="1">
      <c r="A167" s="2"/>
      <c r="B167" s="5"/>
      <c r="C167" s="5"/>
      <c r="D167" s="5"/>
      <c r="E167" s="4"/>
      <c r="F167" s="5"/>
      <c r="G167" s="4"/>
      <c r="H167" s="4"/>
      <c r="I167" s="4"/>
      <c r="J167" s="4"/>
      <c r="K167" s="4"/>
      <c r="L167" s="4"/>
      <c r="M167" s="5"/>
      <c r="N167" s="5"/>
      <c r="O167" s="5"/>
      <c r="P167" s="5"/>
      <c r="Q167" s="5"/>
      <c r="R167" s="5"/>
      <c r="S167" s="5"/>
      <c r="T167" s="5"/>
      <c r="U167" s="5"/>
      <c r="V167" s="5"/>
      <c r="W167" s="5"/>
      <c r="X167" s="5"/>
      <c r="Y167" s="5"/>
      <c r="Z167" s="5"/>
      <c r="AA167" s="5"/>
      <c r="AB167" s="5"/>
      <c r="AC167" s="5"/>
      <c r="AD167" s="5"/>
      <c r="AE167" s="5"/>
      <c r="AF167" s="5"/>
      <c r="AG167" s="6"/>
      <c r="AH167" s="6"/>
      <c r="AI167" s="6"/>
      <c r="AJ167" s="6"/>
      <c r="AK167" s="5"/>
      <c r="AL167" s="5"/>
      <c r="AM167" s="2"/>
      <c r="AN167" s="5"/>
      <c r="AO167" s="5"/>
      <c r="AP167" s="5"/>
      <c r="AQ167" s="5"/>
      <c r="AR167" s="5"/>
      <c r="AS167" s="5"/>
      <c r="AT167" s="5"/>
      <c r="AU167" s="5"/>
      <c r="AV167" s="5"/>
      <c r="AW167" s="5"/>
      <c r="AX167" s="7"/>
      <c r="AY167" s="5"/>
      <c r="AZ167" s="5"/>
      <c r="BA167" s="5"/>
      <c r="BB167" s="8"/>
      <c r="BC167" s="5"/>
      <c r="BD167" s="5"/>
      <c r="BE167" s="5"/>
      <c r="BF167" s="5"/>
      <c r="BG167" s="1"/>
      <c r="BH167" s="2"/>
      <c r="BI167" s="2"/>
      <c r="BJ167" s="2"/>
      <c r="BK167" s="5"/>
      <c r="BL167" s="2"/>
      <c r="BM167" s="2"/>
      <c r="BN167" s="2"/>
      <c r="BO167" s="5"/>
      <c r="BP167" s="2"/>
      <c r="BQ167" s="2"/>
      <c r="BR167" s="5"/>
      <c r="BS167" s="2"/>
      <c r="BT167" s="2"/>
      <c r="BU167" s="5"/>
      <c r="BV167" s="5"/>
    </row>
    <row r="168" spans="1:74" ht="13.5" customHeight="1">
      <c r="A168" s="2"/>
      <c r="B168" s="5"/>
      <c r="C168" s="5"/>
      <c r="D168" s="5"/>
      <c r="E168" s="4"/>
      <c r="F168" s="5"/>
      <c r="G168" s="4"/>
      <c r="H168" s="4"/>
      <c r="I168" s="4"/>
      <c r="J168" s="4"/>
      <c r="K168" s="4"/>
      <c r="L168" s="4"/>
      <c r="M168" s="5"/>
      <c r="N168" s="5"/>
      <c r="O168" s="5"/>
      <c r="P168" s="5"/>
      <c r="Q168" s="5"/>
      <c r="R168" s="5"/>
      <c r="S168" s="5"/>
      <c r="T168" s="5"/>
      <c r="U168" s="5"/>
      <c r="V168" s="5"/>
      <c r="W168" s="5"/>
      <c r="X168" s="5"/>
      <c r="Y168" s="5"/>
      <c r="Z168" s="5"/>
      <c r="AA168" s="5"/>
      <c r="AB168" s="5"/>
      <c r="AC168" s="5"/>
      <c r="AD168" s="5"/>
      <c r="AE168" s="5"/>
      <c r="AF168" s="5"/>
      <c r="AG168" s="6"/>
      <c r="AH168" s="6"/>
      <c r="AI168" s="6"/>
      <c r="AJ168" s="6"/>
      <c r="AK168" s="5"/>
      <c r="AL168" s="5"/>
      <c r="AM168" s="2"/>
      <c r="AN168" s="5"/>
      <c r="AO168" s="5"/>
      <c r="AP168" s="5"/>
      <c r="AQ168" s="5"/>
      <c r="AR168" s="5"/>
      <c r="AS168" s="5"/>
      <c r="AT168" s="5"/>
      <c r="AU168" s="5"/>
      <c r="AV168" s="5"/>
      <c r="AW168" s="5"/>
      <c r="AX168" s="7"/>
      <c r="AY168" s="5"/>
      <c r="AZ168" s="5"/>
      <c r="BA168" s="5"/>
      <c r="BB168" s="8"/>
      <c r="BC168" s="5"/>
      <c r="BD168" s="5"/>
      <c r="BE168" s="5"/>
      <c r="BF168" s="5"/>
      <c r="BG168" s="1"/>
      <c r="BH168" s="2"/>
      <c r="BI168" s="2"/>
      <c r="BJ168" s="2"/>
      <c r="BK168" s="5"/>
      <c r="BL168" s="2"/>
      <c r="BM168" s="2"/>
      <c r="BN168" s="2"/>
      <c r="BO168" s="5"/>
      <c r="BP168" s="2"/>
      <c r="BQ168" s="2"/>
      <c r="BR168" s="5"/>
      <c r="BS168" s="2"/>
      <c r="BT168" s="2"/>
      <c r="BU168" s="5"/>
      <c r="BV168" s="5"/>
    </row>
    <row r="169" spans="1:74" ht="13.5" customHeight="1">
      <c r="A169" s="2"/>
      <c r="B169" s="5"/>
      <c r="C169" s="5"/>
      <c r="D169" s="5"/>
      <c r="E169" s="4"/>
      <c r="F169" s="5"/>
      <c r="G169" s="4"/>
      <c r="H169" s="4"/>
      <c r="I169" s="4"/>
      <c r="J169" s="4"/>
      <c r="K169" s="4"/>
      <c r="L169" s="4"/>
      <c r="M169" s="5"/>
      <c r="N169" s="5"/>
      <c r="O169" s="5"/>
      <c r="P169" s="5"/>
      <c r="Q169" s="5"/>
      <c r="R169" s="5"/>
      <c r="S169" s="5"/>
      <c r="T169" s="5"/>
      <c r="U169" s="5"/>
      <c r="V169" s="5"/>
      <c r="W169" s="5"/>
      <c r="X169" s="5"/>
      <c r="Y169" s="5"/>
      <c r="Z169" s="5"/>
      <c r="AA169" s="5"/>
      <c r="AB169" s="5"/>
      <c r="AC169" s="5"/>
      <c r="AD169" s="5"/>
      <c r="AE169" s="5"/>
      <c r="AF169" s="5"/>
      <c r="AG169" s="6"/>
      <c r="AH169" s="6"/>
      <c r="AI169" s="6"/>
      <c r="AJ169" s="6"/>
      <c r="AK169" s="5"/>
      <c r="AL169" s="5"/>
      <c r="AM169" s="2"/>
      <c r="AN169" s="5"/>
      <c r="AO169" s="5"/>
      <c r="AP169" s="5"/>
      <c r="AQ169" s="5"/>
      <c r="AR169" s="5"/>
      <c r="AS169" s="5"/>
      <c r="AT169" s="5"/>
      <c r="AU169" s="5"/>
      <c r="AV169" s="5"/>
      <c r="AW169" s="5"/>
      <c r="AX169" s="7"/>
      <c r="AY169" s="5"/>
      <c r="AZ169" s="5"/>
      <c r="BA169" s="5"/>
      <c r="BB169" s="8"/>
      <c r="BC169" s="5"/>
      <c r="BD169" s="5"/>
      <c r="BE169" s="5"/>
      <c r="BF169" s="5"/>
      <c r="BG169" s="1"/>
      <c r="BH169" s="2"/>
      <c r="BI169" s="2"/>
      <c r="BJ169" s="2"/>
      <c r="BK169" s="5"/>
      <c r="BL169" s="2"/>
      <c r="BM169" s="2"/>
      <c r="BN169" s="2"/>
      <c r="BO169" s="5"/>
      <c r="BP169" s="2"/>
      <c r="BQ169" s="2"/>
      <c r="BR169" s="5"/>
      <c r="BS169" s="2"/>
      <c r="BT169" s="2"/>
      <c r="BU169" s="5"/>
      <c r="BV169" s="5"/>
    </row>
    <row r="170" spans="1:74" ht="13.5" customHeight="1">
      <c r="A170" s="2"/>
      <c r="B170" s="5"/>
      <c r="C170" s="5"/>
      <c r="D170" s="5"/>
      <c r="E170" s="4"/>
      <c r="F170" s="5"/>
      <c r="G170" s="4"/>
      <c r="H170" s="4"/>
      <c r="I170" s="4"/>
      <c r="J170" s="4"/>
      <c r="K170" s="4"/>
      <c r="L170" s="4"/>
      <c r="M170" s="5"/>
      <c r="N170" s="5"/>
      <c r="O170" s="5"/>
      <c r="P170" s="5"/>
      <c r="Q170" s="5"/>
      <c r="R170" s="5"/>
      <c r="S170" s="5"/>
      <c r="T170" s="5"/>
      <c r="U170" s="5"/>
      <c r="V170" s="5"/>
      <c r="W170" s="5"/>
      <c r="X170" s="5"/>
      <c r="Y170" s="5"/>
      <c r="Z170" s="5"/>
      <c r="AA170" s="5"/>
      <c r="AB170" s="5"/>
      <c r="AC170" s="5"/>
      <c r="AD170" s="5"/>
      <c r="AE170" s="5"/>
      <c r="AF170" s="5"/>
      <c r="AG170" s="6"/>
      <c r="AH170" s="6"/>
      <c r="AI170" s="6"/>
      <c r="AJ170" s="6"/>
      <c r="AK170" s="5"/>
      <c r="AL170" s="5"/>
      <c r="AM170" s="2"/>
      <c r="AN170" s="5"/>
      <c r="AO170" s="5"/>
      <c r="AP170" s="5"/>
      <c r="AQ170" s="5"/>
      <c r="AR170" s="5"/>
      <c r="AS170" s="5"/>
      <c r="AT170" s="5"/>
      <c r="AU170" s="5"/>
      <c r="AV170" s="5"/>
      <c r="AW170" s="5"/>
      <c r="AX170" s="7"/>
      <c r="AY170" s="5"/>
      <c r="AZ170" s="5"/>
      <c r="BA170" s="5"/>
      <c r="BB170" s="8"/>
      <c r="BC170" s="5"/>
      <c r="BD170" s="5"/>
      <c r="BE170" s="5"/>
      <c r="BF170" s="5"/>
      <c r="BG170" s="1"/>
      <c r="BH170" s="2"/>
      <c r="BI170" s="2"/>
      <c r="BJ170" s="2"/>
      <c r="BK170" s="5"/>
      <c r="BL170" s="2"/>
      <c r="BM170" s="2"/>
      <c r="BN170" s="2"/>
      <c r="BO170" s="5"/>
      <c r="BP170" s="2"/>
      <c r="BQ170" s="2"/>
      <c r="BR170" s="5"/>
      <c r="BS170" s="2"/>
      <c r="BT170" s="2"/>
      <c r="BU170" s="5"/>
      <c r="BV170" s="5"/>
    </row>
    <row r="171" spans="1:74" ht="13.5" customHeight="1">
      <c r="A171" s="2"/>
      <c r="B171" s="5"/>
      <c r="C171" s="5"/>
      <c r="D171" s="5"/>
      <c r="E171" s="4"/>
      <c r="F171" s="5"/>
      <c r="G171" s="4"/>
      <c r="H171" s="4"/>
      <c r="I171" s="4"/>
      <c r="J171" s="4"/>
      <c r="K171" s="4"/>
      <c r="L171" s="4"/>
      <c r="M171" s="5"/>
      <c r="N171" s="5"/>
      <c r="O171" s="5"/>
      <c r="P171" s="5"/>
      <c r="Q171" s="5"/>
      <c r="R171" s="5"/>
      <c r="S171" s="5"/>
      <c r="T171" s="5"/>
      <c r="U171" s="5"/>
      <c r="V171" s="5"/>
      <c r="W171" s="5"/>
      <c r="X171" s="5"/>
      <c r="Y171" s="5"/>
      <c r="Z171" s="5"/>
      <c r="AA171" s="5"/>
      <c r="AB171" s="5"/>
      <c r="AC171" s="5"/>
      <c r="AD171" s="5"/>
      <c r="AE171" s="5"/>
      <c r="AF171" s="5"/>
      <c r="AG171" s="6"/>
      <c r="AH171" s="6"/>
      <c r="AI171" s="6"/>
      <c r="AJ171" s="6"/>
      <c r="AK171" s="5"/>
      <c r="AL171" s="5"/>
      <c r="AM171" s="2"/>
      <c r="AN171" s="5"/>
      <c r="AO171" s="5"/>
      <c r="AP171" s="5"/>
      <c r="AQ171" s="5"/>
      <c r="AR171" s="5"/>
      <c r="AS171" s="5"/>
      <c r="AT171" s="5"/>
      <c r="AU171" s="5"/>
      <c r="AV171" s="5"/>
      <c r="AW171" s="5"/>
      <c r="AX171" s="7"/>
      <c r="AY171" s="5"/>
      <c r="AZ171" s="5"/>
      <c r="BA171" s="5"/>
      <c r="BB171" s="8"/>
      <c r="BC171" s="5"/>
      <c r="BD171" s="5"/>
      <c r="BE171" s="5"/>
      <c r="BF171" s="5"/>
      <c r="BG171" s="1"/>
      <c r="BH171" s="2"/>
      <c r="BI171" s="2"/>
      <c r="BJ171" s="2"/>
      <c r="BK171" s="5"/>
      <c r="BL171" s="2"/>
      <c r="BM171" s="2"/>
      <c r="BN171" s="2"/>
      <c r="BO171" s="5"/>
      <c r="BP171" s="2"/>
      <c r="BQ171" s="2"/>
      <c r="BR171" s="5"/>
      <c r="BS171" s="2"/>
      <c r="BT171" s="2"/>
      <c r="BU171" s="5"/>
      <c r="BV171" s="5"/>
    </row>
    <row r="172" spans="1:74" ht="13.5" customHeight="1">
      <c r="A172" s="2"/>
      <c r="B172" s="5"/>
      <c r="C172" s="5"/>
      <c r="D172" s="5"/>
      <c r="E172" s="4"/>
      <c r="F172" s="5"/>
      <c r="G172" s="4"/>
      <c r="H172" s="4"/>
      <c r="I172" s="4"/>
      <c r="J172" s="4"/>
      <c r="K172" s="4"/>
      <c r="L172" s="4"/>
      <c r="M172" s="5"/>
      <c r="N172" s="5"/>
      <c r="O172" s="5"/>
      <c r="P172" s="5"/>
      <c r="Q172" s="5"/>
      <c r="R172" s="5"/>
      <c r="S172" s="5"/>
      <c r="T172" s="5"/>
      <c r="U172" s="5"/>
      <c r="V172" s="5"/>
      <c r="W172" s="5"/>
      <c r="X172" s="5"/>
      <c r="Y172" s="5"/>
      <c r="Z172" s="5"/>
      <c r="AA172" s="5"/>
      <c r="AB172" s="5"/>
      <c r="AC172" s="5"/>
      <c r="AD172" s="5"/>
      <c r="AE172" s="5"/>
      <c r="AF172" s="5"/>
      <c r="AG172" s="6"/>
      <c r="AH172" s="6"/>
      <c r="AI172" s="6"/>
      <c r="AJ172" s="6"/>
      <c r="AK172" s="5"/>
      <c r="AL172" s="5"/>
      <c r="AM172" s="2"/>
      <c r="AN172" s="5"/>
      <c r="AO172" s="5"/>
      <c r="AP172" s="5"/>
      <c r="AQ172" s="5"/>
      <c r="AR172" s="5"/>
      <c r="AS172" s="5"/>
      <c r="AT172" s="5"/>
      <c r="AU172" s="5"/>
      <c r="AV172" s="5"/>
      <c r="AW172" s="5"/>
      <c r="AX172" s="7"/>
      <c r="AY172" s="5"/>
      <c r="AZ172" s="5"/>
      <c r="BA172" s="5"/>
      <c r="BB172" s="8"/>
      <c r="BC172" s="5"/>
      <c r="BD172" s="5"/>
      <c r="BE172" s="5"/>
      <c r="BF172" s="5"/>
      <c r="BG172" s="1"/>
      <c r="BH172" s="2"/>
      <c r="BI172" s="2"/>
      <c r="BJ172" s="2"/>
      <c r="BK172" s="5"/>
      <c r="BL172" s="2"/>
      <c r="BM172" s="2"/>
      <c r="BN172" s="2"/>
      <c r="BO172" s="5"/>
      <c r="BP172" s="2"/>
      <c r="BQ172" s="2"/>
      <c r="BR172" s="5"/>
      <c r="BS172" s="2"/>
      <c r="BT172" s="2"/>
      <c r="BU172" s="5"/>
      <c r="BV172" s="5"/>
    </row>
    <row r="173" spans="1:74" ht="13.5" customHeight="1">
      <c r="A173" s="2"/>
      <c r="B173" s="5"/>
      <c r="C173" s="5"/>
      <c r="D173" s="5"/>
      <c r="E173" s="4"/>
      <c r="F173" s="5"/>
      <c r="G173" s="4"/>
      <c r="H173" s="4"/>
      <c r="I173" s="4"/>
      <c r="J173" s="4"/>
      <c r="K173" s="4"/>
      <c r="L173" s="4"/>
      <c r="M173" s="5"/>
      <c r="N173" s="5"/>
      <c r="O173" s="5"/>
      <c r="P173" s="5"/>
      <c r="Q173" s="5"/>
      <c r="R173" s="5"/>
      <c r="S173" s="5"/>
      <c r="T173" s="5"/>
      <c r="U173" s="5"/>
      <c r="V173" s="5"/>
      <c r="W173" s="5"/>
      <c r="X173" s="5"/>
      <c r="Y173" s="5"/>
      <c r="Z173" s="5"/>
      <c r="AA173" s="5"/>
      <c r="AB173" s="5"/>
      <c r="AC173" s="5"/>
      <c r="AD173" s="5"/>
      <c r="AE173" s="5"/>
      <c r="AF173" s="5"/>
      <c r="AG173" s="6"/>
      <c r="AH173" s="6"/>
      <c r="AI173" s="6"/>
      <c r="AJ173" s="6"/>
      <c r="AK173" s="5"/>
      <c r="AL173" s="5"/>
      <c r="AM173" s="2"/>
      <c r="AN173" s="5"/>
      <c r="AO173" s="5"/>
      <c r="AP173" s="5"/>
      <c r="AQ173" s="5"/>
      <c r="AR173" s="5"/>
      <c r="AS173" s="5"/>
      <c r="AT173" s="5"/>
      <c r="AU173" s="5"/>
      <c r="AV173" s="5"/>
      <c r="AW173" s="5"/>
      <c r="AX173" s="7"/>
      <c r="AY173" s="5"/>
      <c r="AZ173" s="5"/>
      <c r="BA173" s="5"/>
      <c r="BB173" s="8"/>
      <c r="BC173" s="5"/>
      <c r="BD173" s="5"/>
      <c r="BE173" s="5"/>
      <c r="BF173" s="5"/>
      <c r="BG173" s="1"/>
      <c r="BH173" s="2"/>
      <c r="BI173" s="2"/>
      <c r="BJ173" s="2"/>
      <c r="BK173" s="5"/>
      <c r="BL173" s="2"/>
      <c r="BM173" s="2"/>
      <c r="BN173" s="2"/>
      <c r="BO173" s="5"/>
      <c r="BP173" s="2"/>
      <c r="BQ173" s="2"/>
      <c r="BR173" s="5"/>
      <c r="BS173" s="2"/>
      <c r="BT173" s="2"/>
      <c r="BU173" s="5"/>
      <c r="BV173" s="5"/>
    </row>
    <row r="174" spans="1:74" ht="13.5" customHeight="1">
      <c r="A174" s="2"/>
      <c r="B174" s="5"/>
      <c r="C174" s="5"/>
      <c r="D174" s="5"/>
      <c r="E174" s="4"/>
      <c r="F174" s="5"/>
      <c r="G174" s="4"/>
      <c r="H174" s="4"/>
      <c r="I174" s="4"/>
      <c r="J174" s="4"/>
      <c r="K174" s="4"/>
      <c r="L174" s="4"/>
      <c r="M174" s="5"/>
      <c r="N174" s="5"/>
      <c r="O174" s="5"/>
      <c r="P174" s="5"/>
      <c r="Q174" s="5"/>
      <c r="R174" s="5"/>
      <c r="S174" s="5"/>
      <c r="T174" s="5"/>
      <c r="U174" s="5"/>
      <c r="V174" s="5"/>
      <c r="W174" s="5"/>
      <c r="X174" s="5"/>
      <c r="Y174" s="5"/>
      <c r="Z174" s="5"/>
      <c r="AA174" s="5"/>
      <c r="AB174" s="5"/>
      <c r="AC174" s="5"/>
      <c r="AD174" s="5"/>
      <c r="AE174" s="5"/>
      <c r="AF174" s="5"/>
      <c r="AG174" s="6"/>
      <c r="AH174" s="6"/>
      <c r="AI174" s="6"/>
      <c r="AJ174" s="6"/>
      <c r="AK174" s="5"/>
      <c r="AL174" s="5"/>
      <c r="AM174" s="2"/>
      <c r="AN174" s="5"/>
      <c r="AO174" s="5"/>
      <c r="AP174" s="5"/>
      <c r="AQ174" s="5"/>
      <c r="AR174" s="5"/>
      <c r="AS174" s="5"/>
      <c r="AT174" s="5"/>
      <c r="AU174" s="5"/>
      <c r="AV174" s="5"/>
      <c r="AW174" s="5"/>
      <c r="AX174" s="7"/>
      <c r="AY174" s="5"/>
      <c r="AZ174" s="5"/>
      <c r="BA174" s="5"/>
      <c r="BB174" s="8"/>
      <c r="BC174" s="5"/>
      <c r="BD174" s="5"/>
      <c r="BE174" s="5"/>
      <c r="BF174" s="5"/>
      <c r="BG174" s="1"/>
      <c r="BH174" s="2"/>
      <c r="BI174" s="2"/>
      <c r="BJ174" s="2"/>
      <c r="BK174" s="5"/>
      <c r="BL174" s="2"/>
      <c r="BM174" s="2"/>
      <c r="BN174" s="2"/>
      <c r="BO174" s="5"/>
      <c r="BP174" s="2"/>
      <c r="BQ174" s="2"/>
      <c r="BR174" s="5"/>
      <c r="BS174" s="2"/>
      <c r="BT174" s="2"/>
      <c r="BU174" s="5"/>
      <c r="BV174" s="5"/>
    </row>
    <row r="175" spans="1:74" ht="13.5" customHeight="1">
      <c r="A175" s="2"/>
      <c r="B175" s="5"/>
      <c r="C175" s="5"/>
      <c r="D175" s="5"/>
      <c r="E175" s="4"/>
      <c r="F175" s="5"/>
      <c r="G175" s="4"/>
      <c r="H175" s="4"/>
      <c r="I175" s="4"/>
      <c r="J175" s="4"/>
      <c r="K175" s="4"/>
      <c r="L175" s="4"/>
      <c r="M175" s="5"/>
      <c r="N175" s="5"/>
      <c r="O175" s="5"/>
      <c r="P175" s="5"/>
      <c r="Q175" s="5"/>
      <c r="R175" s="5"/>
      <c r="S175" s="5"/>
      <c r="T175" s="5"/>
      <c r="U175" s="5"/>
      <c r="V175" s="5"/>
      <c r="W175" s="5"/>
      <c r="X175" s="5"/>
      <c r="Y175" s="5"/>
      <c r="Z175" s="5"/>
      <c r="AA175" s="5"/>
      <c r="AB175" s="5"/>
      <c r="AC175" s="5"/>
      <c r="AD175" s="5"/>
      <c r="AE175" s="5"/>
      <c r="AF175" s="5"/>
      <c r="AG175" s="6"/>
      <c r="AH175" s="6"/>
      <c r="AI175" s="6"/>
      <c r="AJ175" s="6"/>
      <c r="AK175" s="5"/>
      <c r="AL175" s="5"/>
      <c r="AM175" s="2"/>
      <c r="AN175" s="5"/>
      <c r="AO175" s="5"/>
      <c r="AP175" s="5"/>
      <c r="AQ175" s="5"/>
      <c r="AR175" s="5"/>
      <c r="AS175" s="5"/>
      <c r="AT175" s="5"/>
      <c r="AU175" s="5"/>
      <c r="AV175" s="5"/>
      <c r="AW175" s="5"/>
      <c r="AX175" s="7"/>
      <c r="AY175" s="5"/>
      <c r="AZ175" s="5"/>
      <c r="BA175" s="5"/>
      <c r="BB175" s="8"/>
      <c r="BC175" s="5"/>
      <c r="BD175" s="5"/>
      <c r="BE175" s="5"/>
      <c r="BF175" s="5"/>
      <c r="BG175" s="1"/>
      <c r="BH175" s="2"/>
      <c r="BI175" s="2"/>
      <c r="BJ175" s="2"/>
      <c r="BK175" s="5"/>
      <c r="BL175" s="2"/>
      <c r="BM175" s="2"/>
      <c r="BN175" s="2"/>
      <c r="BO175" s="5"/>
      <c r="BP175" s="2"/>
      <c r="BQ175" s="2"/>
      <c r="BR175" s="5"/>
      <c r="BS175" s="2"/>
      <c r="BT175" s="2"/>
      <c r="BU175" s="5"/>
      <c r="BV175" s="5"/>
    </row>
    <row r="176" spans="1:74" ht="13.5" customHeight="1">
      <c r="A176" s="2"/>
      <c r="B176" s="5"/>
      <c r="C176" s="5"/>
      <c r="D176" s="5"/>
      <c r="E176" s="4"/>
      <c r="F176" s="5"/>
      <c r="G176" s="4"/>
      <c r="H176" s="4"/>
      <c r="I176" s="4"/>
      <c r="J176" s="4"/>
      <c r="K176" s="4"/>
      <c r="L176" s="4"/>
      <c r="M176" s="5"/>
      <c r="N176" s="5"/>
      <c r="O176" s="5"/>
      <c r="P176" s="5"/>
      <c r="Q176" s="5"/>
      <c r="R176" s="5"/>
      <c r="S176" s="5"/>
      <c r="T176" s="5"/>
      <c r="U176" s="5"/>
      <c r="V176" s="5"/>
      <c r="W176" s="5"/>
      <c r="X176" s="5"/>
      <c r="Y176" s="5"/>
      <c r="Z176" s="5"/>
      <c r="AA176" s="5"/>
      <c r="AB176" s="5"/>
      <c r="AC176" s="5"/>
      <c r="AD176" s="5"/>
      <c r="AE176" s="5"/>
      <c r="AF176" s="5"/>
      <c r="AG176" s="6"/>
      <c r="AH176" s="6"/>
      <c r="AI176" s="6"/>
      <c r="AJ176" s="6"/>
      <c r="AK176" s="5"/>
      <c r="AL176" s="5"/>
      <c r="AM176" s="2"/>
      <c r="AN176" s="5"/>
      <c r="AO176" s="5"/>
      <c r="AP176" s="5"/>
      <c r="AQ176" s="5"/>
      <c r="AR176" s="5"/>
      <c r="AS176" s="5"/>
      <c r="AT176" s="5"/>
      <c r="AU176" s="5"/>
      <c r="AV176" s="5"/>
      <c r="AW176" s="5"/>
      <c r="AX176" s="7"/>
      <c r="AY176" s="5"/>
      <c r="AZ176" s="5"/>
      <c r="BA176" s="5"/>
      <c r="BB176" s="8"/>
      <c r="BC176" s="5"/>
      <c r="BD176" s="5"/>
      <c r="BE176" s="5"/>
      <c r="BF176" s="5"/>
      <c r="BG176" s="1"/>
      <c r="BH176" s="2"/>
      <c r="BI176" s="2"/>
      <c r="BJ176" s="2"/>
      <c r="BK176" s="5"/>
      <c r="BL176" s="2"/>
      <c r="BM176" s="2"/>
      <c r="BN176" s="2"/>
      <c r="BO176" s="5"/>
      <c r="BP176" s="2"/>
      <c r="BQ176" s="2"/>
      <c r="BR176" s="5"/>
      <c r="BS176" s="2"/>
      <c r="BT176" s="2"/>
      <c r="BU176" s="5"/>
      <c r="BV176" s="5"/>
    </row>
    <row r="177" spans="1:74" ht="13.5" customHeight="1">
      <c r="A177" s="2"/>
      <c r="B177" s="5"/>
      <c r="C177" s="5"/>
      <c r="D177" s="5"/>
      <c r="E177" s="4"/>
      <c r="F177" s="5"/>
      <c r="G177" s="4"/>
      <c r="H177" s="4"/>
      <c r="I177" s="4"/>
      <c r="J177" s="4"/>
      <c r="K177" s="4"/>
      <c r="L177" s="4"/>
      <c r="M177" s="5"/>
      <c r="N177" s="5"/>
      <c r="O177" s="5"/>
      <c r="P177" s="5"/>
      <c r="Q177" s="5"/>
      <c r="R177" s="5"/>
      <c r="S177" s="5"/>
      <c r="T177" s="5"/>
      <c r="U177" s="5"/>
      <c r="V177" s="5"/>
      <c r="W177" s="5"/>
      <c r="X177" s="5"/>
      <c r="Y177" s="5"/>
      <c r="Z177" s="5"/>
      <c r="AA177" s="5"/>
      <c r="AB177" s="5"/>
      <c r="AC177" s="5"/>
      <c r="AD177" s="5"/>
      <c r="AE177" s="5"/>
      <c r="AF177" s="5"/>
      <c r="AG177" s="6"/>
      <c r="AH177" s="6"/>
      <c r="AI177" s="6"/>
      <c r="AJ177" s="6"/>
      <c r="AK177" s="5"/>
      <c r="AL177" s="5"/>
      <c r="AM177" s="2"/>
      <c r="AN177" s="5"/>
      <c r="AO177" s="5"/>
      <c r="AP177" s="5"/>
      <c r="AQ177" s="5"/>
      <c r="AR177" s="5"/>
      <c r="AS177" s="5"/>
      <c r="AT177" s="5"/>
      <c r="AU177" s="5"/>
      <c r="AV177" s="5"/>
      <c r="AW177" s="5"/>
      <c r="AX177" s="7"/>
      <c r="AY177" s="5"/>
      <c r="AZ177" s="5"/>
      <c r="BA177" s="5"/>
      <c r="BB177" s="8"/>
      <c r="BC177" s="5"/>
      <c r="BD177" s="5"/>
      <c r="BE177" s="5"/>
      <c r="BF177" s="5"/>
      <c r="BG177" s="1"/>
      <c r="BH177" s="2"/>
      <c r="BI177" s="2"/>
      <c r="BJ177" s="2"/>
      <c r="BK177" s="5"/>
      <c r="BL177" s="2"/>
      <c r="BM177" s="2"/>
      <c r="BN177" s="2"/>
      <c r="BO177" s="5"/>
      <c r="BP177" s="2"/>
      <c r="BQ177" s="2"/>
      <c r="BR177" s="5"/>
      <c r="BS177" s="2"/>
      <c r="BT177" s="2"/>
      <c r="BU177" s="5"/>
      <c r="BV177" s="5"/>
    </row>
    <row r="178" spans="1:74" ht="13.5" customHeight="1">
      <c r="A178" s="2"/>
      <c r="B178" s="5"/>
      <c r="C178" s="5"/>
      <c r="D178" s="5"/>
      <c r="E178" s="4"/>
      <c r="F178" s="5"/>
      <c r="G178" s="4"/>
      <c r="H178" s="4"/>
      <c r="I178" s="4"/>
      <c r="J178" s="4"/>
      <c r="K178" s="4"/>
      <c r="L178" s="4"/>
      <c r="M178" s="5"/>
      <c r="N178" s="5"/>
      <c r="O178" s="5"/>
      <c r="P178" s="5"/>
      <c r="Q178" s="5"/>
      <c r="R178" s="5"/>
      <c r="S178" s="5"/>
      <c r="T178" s="5"/>
      <c r="U178" s="5"/>
      <c r="V178" s="5"/>
      <c r="W178" s="5"/>
      <c r="X178" s="5"/>
      <c r="Y178" s="5"/>
      <c r="Z178" s="5"/>
      <c r="AA178" s="5"/>
      <c r="AB178" s="5"/>
      <c r="AC178" s="5"/>
      <c r="AD178" s="5"/>
      <c r="AE178" s="5"/>
      <c r="AF178" s="5"/>
      <c r="AG178" s="6"/>
      <c r="AH178" s="6"/>
      <c r="AI178" s="6"/>
      <c r="AJ178" s="6"/>
      <c r="AK178" s="5"/>
      <c r="AL178" s="5"/>
      <c r="AM178" s="2"/>
      <c r="AN178" s="5"/>
      <c r="AO178" s="5"/>
      <c r="AP178" s="5"/>
      <c r="AQ178" s="5"/>
      <c r="AR178" s="5"/>
      <c r="AS178" s="5"/>
      <c r="AT178" s="5"/>
      <c r="AU178" s="5"/>
      <c r="AV178" s="5"/>
      <c r="AW178" s="5"/>
      <c r="AX178" s="7"/>
      <c r="AY178" s="5"/>
      <c r="AZ178" s="5"/>
      <c r="BA178" s="5"/>
      <c r="BB178" s="8"/>
      <c r="BC178" s="5"/>
      <c r="BD178" s="5"/>
      <c r="BE178" s="5"/>
      <c r="BF178" s="5"/>
      <c r="BG178" s="1"/>
      <c r="BH178" s="2"/>
      <c r="BI178" s="2"/>
      <c r="BJ178" s="2"/>
      <c r="BK178" s="5"/>
      <c r="BL178" s="2"/>
      <c r="BM178" s="2"/>
      <c r="BN178" s="2"/>
      <c r="BO178" s="5"/>
      <c r="BP178" s="2"/>
      <c r="BQ178" s="2"/>
      <c r="BR178" s="5"/>
      <c r="BS178" s="2"/>
      <c r="BT178" s="2"/>
      <c r="BU178" s="5"/>
      <c r="BV178" s="5"/>
    </row>
    <row r="179" spans="1:74" ht="13.5" customHeight="1">
      <c r="A179" s="2"/>
      <c r="B179" s="5"/>
      <c r="C179" s="5"/>
      <c r="D179" s="5"/>
      <c r="E179" s="4"/>
      <c r="F179" s="5"/>
      <c r="G179" s="4"/>
      <c r="H179" s="4"/>
      <c r="I179" s="4"/>
      <c r="J179" s="4"/>
      <c r="K179" s="4"/>
      <c r="L179" s="4"/>
      <c r="M179" s="5"/>
      <c r="N179" s="5"/>
      <c r="O179" s="5"/>
      <c r="P179" s="5"/>
      <c r="Q179" s="5"/>
      <c r="R179" s="5"/>
      <c r="S179" s="5"/>
      <c r="T179" s="5"/>
      <c r="U179" s="5"/>
      <c r="V179" s="5"/>
      <c r="W179" s="5"/>
      <c r="X179" s="5"/>
      <c r="Y179" s="5"/>
      <c r="Z179" s="5"/>
      <c r="AA179" s="5"/>
      <c r="AB179" s="5"/>
      <c r="AC179" s="5"/>
      <c r="AD179" s="5"/>
      <c r="AE179" s="5"/>
      <c r="AF179" s="5"/>
      <c r="AG179" s="6"/>
      <c r="AH179" s="6"/>
      <c r="AI179" s="6"/>
      <c r="AJ179" s="6"/>
      <c r="AK179" s="5"/>
      <c r="AL179" s="5"/>
      <c r="AM179" s="2"/>
      <c r="AN179" s="5"/>
      <c r="AO179" s="5"/>
      <c r="AP179" s="5"/>
      <c r="AQ179" s="5"/>
      <c r="AR179" s="5"/>
      <c r="AS179" s="5"/>
      <c r="AT179" s="5"/>
      <c r="AU179" s="5"/>
      <c r="AV179" s="5"/>
      <c r="AW179" s="5"/>
      <c r="AX179" s="7"/>
      <c r="AY179" s="5"/>
      <c r="AZ179" s="5"/>
      <c r="BA179" s="5"/>
      <c r="BB179" s="8"/>
      <c r="BC179" s="5"/>
      <c r="BD179" s="5"/>
      <c r="BE179" s="5"/>
      <c r="BF179" s="5"/>
      <c r="BG179" s="1"/>
      <c r="BH179" s="2"/>
      <c r="BI179" s="2"/>
      <c r="BJ179" s="2"/>
      <c r="BK179" s="5"/>
      <c r="BL179" s="2"/>
      <c r="BM179" s="2"/>
      <c r="BN179" s="2"/>
      <c r="BO179" s="5"/>
      <c r="BP179" s="2"/>
      <c r="BQ179" s="2"/>
      <c r="BR179" s="5"/>
      <c r="BS179" s="2"/>
      <c r="BT179" s="2"/>
      <c r="BU179" s="5"/>
      <c r="BV179" s="5"/>
    </row>
    <row r="180" spans="1:74" ht="13.5" customHeight="1">
      <c r="A180" s="2"/>
      <c r="B180" s="5"/>
      <c r="C180" s="5"/>
      <c r="D180" s="5"/>
      <c r="E180" s="4"/>
      <c r="F180" s="5"/>
      <c r="G180" s="4"/>
      <c r="H180" s="4"/>
      <c r="I180" s="4"/>
      <c r="J180" s="4"/>
      <c r="K180" s="4"/>
      <c r="L180" s="4"/>
      <c r="M180" s="5"/>
      <c r="N180" s="5"/>
      <c r="O180" s="5"/>
      <c r="P180" s="5"/>
      <c r="Q180" s="5"/>
      <c r="R180" s="5"/>
      <c r="S180" s="5"/>
      <c r="T180" s="5"/>
      <c r="U180" s="5"/>
      <c r="V180" s="5"/>
      <c r="W180" s="5"/>
      <c r="X180" s="5"/>
      <c r="Y180" s="5"/>
      <c r="Z180" s="5"/>
      <c r="AA180" s="5"/>
      <c r="AB180" s="5"/>
      <c r="AC180" s="5"/>
      <c r="AD180" s="5"/>
      <c r="AE180" s="5"/>
      <c r="AF180" s="5"/>
      <c r="AG180" s="6"/>
      <c r="AH180" s="6"/>
      <c r="AI180" s="6"/>
      <c r="AJ180" s="6"/>
      <c r="AK180" s="5"/>
      <c r="AL180" s="5"/>
      <c r="AM180" s="2"/>
      <c r="AN180" s="5"/>
      <c r="AO180" s="5"/>
      <c r="AP180" s="5"/>
      <c r="AQ180" s="5"/>
      <c r="AR180" s="5"/>
      <c r="AS180" s="5"/>
      <c r="AT180" s="5"/>
      <c r="AU180" s="5"/>
      <c r="AV180" s="5"/>
      <c r="AW180" s="5"/>
      <c r="AX180" s="7"/>
      <c r="AY180" s="5"/>
      <c r="AZ180" s="5"/>
      <c r="BA180" s="5"/>
      <c r="BB180" s="8"/>
      <c r="BC180" s="5"/>
      <c r="BD180" s="5"/>
      <c r="BE180" s="5"/>
      <c r="BF180" s="5"/>
      <c r="BG180" s="1"/>
      <c r="BH180" s="2"/>
      <c r="BI180" s="2"/>
      <c r="BJ180" s="2"/>
      <c r="BK180" s="5"/>
      <c r="BL180" s="2"/>
      <c r="BM180" s="2"/>
      <c r="BN180" s="2"/>
      <c r="BO180" s="5"/>
      <c r="BP180" s="2"/>
      <c r="BQ180" s="2"/>
      <c r="BR180" s="5"/>
      <c r="BS180" s="2"/>
      <c r="BT180" s="2"/>
      <c r="BU180" s="5"/>
      <c r="BV180" s="5"/>
    </row>
    <row r="181" spans="1:74" ht="13.5" customHeight="1">
      <c r="A181" s="2"/>
      <c r="B181" s="5"/>
      <c r="C181" s="5"/>
      <c r="D181" s="5"/>
      <c r="E181" s="4"/>
      <c r="F181" s="5"/>
      <c r="G181" s="4"/>
      <c r="H181" s="4"/>
      <c r="I181" s="4"/>
      <c r="J181" s="4"/>
      <c r="K181" s="4"/>
      <c r="L181" s="4"/>
      <c r="M181" s="5"/>
      <c r="N181" s="5"/>
      <c r="O181" s="5"/>
      <c r="P181" s="5"/>
      <c r="Q181" s="5"/>
      <c r="R181" s="5"/>
      <c r="S181" s="5"/>
      <c r="T181" s="5"/>
      <c r="U181" s="5"/>
      <c r="V181" s="5"/>
      <c r="W181" s="5"/>
      <c r="X181" s="5"/>
      <c r="Y181" s="5"/>
      <c r="Z181" s="5"/>
      <c r="AA181" s="5"/>
      <c r="AB181" s="5"/>
      <c r="AC181" s="5"/>
      <c r="AD181" s="5"/>
      <c r="AE181" s="5"/>
      <c r="AF181" s="5"/>
      <c r="AG181" s="6"/>
      <c r="AH181" s="6"/>
      <c r="AI181" s="6"/>
      <c r="AJ181" s="6"/>
      <c r="AK181" s="5"/>
      <c r="AL181" s="5"/>
      <c r="AM181" s="2"/>
      <c r="AN181" s="5"/>
      <c r="AO181" s="5"/>
      <c r="AP181" s="5"/>
      <c r="AQ181" s="5"/>
      <c r="AR181" s="5"/>
      <c r="AS181" s="5"/>
      <c r="AT181" s="5"/>
      <c r="AU181" s="5"/>
      <c r="AV181" s="5"/>
      <c r="AW181" s="5"/>
      <c r="AX181" s="7"/>
      <c r="AY181" s="5"/>
      <c r="AZ181" s="5"/>
      <c r="BA181" s="5"/>
      <c r="BB181" s="8"/>
      <c r="BC181" s="5"/>
      <c r="BD181" s="5"/>
      <c r="BE181" s="5"/>
      <c r="BF181" s="5"/>
      <c r="BG181" s="1"/>
      <c r="BH181" s="2"/>
      <c r="BI181" s="2"/>
      <c r="BJ181" s="2"/>
      <c r="BK181" s="5"/>
      <c r="BL181" s="2"/>
      <c r="BM181" s="2"/>
      <c r="BN181" s="2"/>
      <c r="BO181" s="5"/>
      <c r="BP181" s="2"/>
      <c r="BQ181" s="2"/>
      <c r="BR181" s="5"/>
      <c r="BS181" s="2"/>
      <c r="BT181" s="2"/>
      <c r="BU181" s="5"/>
      <c r="BV181" s="5"/>
    </row>
    <row r="182" spans="1:74" ht="13.5" customHeight="1">
      <c r="A182" s="2"/>
      <c r="B182" s="5"/>
      <c r="C182" s="5"/>
      <c r="D182" s="5"/>
      <c r="E182" s="4"/>
      <c r="F182" s="5"/>
      <c r="G182" s="4"/>
      <c r="H182" s="4"/>
      <c r="I182" s="4"/>
      <c r="J182" s="4"/>
      <c r="K182" s="4"/>
      <c r="L182" s="4"/>
      <c r="M182" s="5"/>
      <c r="N182" s="5"/>
      <c r="O182" s="5"/>
      <c r="P182" s="5"/>
      <c r="Q182" s="5"/>
      <c r="R182" s="5"/>
      <c r="S182" s="5"/>
      <c r="T182" s="5"/>
      <c r="U182" s="5"/>
      <c r="V182" s="5"/>
      <c r="W182" s="5"/>
      <c r="X182" s="5"/>
      <c r="Y182" s="5"/>
      <c r="Z182" s="5"/>
      <c r="AA182" s="5"/>
      <c r="AB182" s="5"/>
      <c r="AC182" s="5"/>
      <c r="AD182" s="5"/>
      <c r="AE182" s="5"/>
      <c r="AF182" s="5"/>
      <c r="AG182" s="6"/>
      <c r="AH182" s="6"/>
      <c r="AI182" s="6"/>
      <c r="AJ182" s="6"/>
      <c r="AK182" s="5"/>
      <c r="AL182" s="5"/>
      <c r="AM182" s="2"/>
      <c r="AN182" s="5"/>
      <c r="AO182" s="5"/>
      <c r="AP182" s="5"/>
      <c r="AQ182" s="5"/>
      <c r="AR182" s="5"/>
      <c r="AS182" s="5"/>
      <c r="AT182" s="5"/>
      <c r="AU182" s="5"/>
      <c r="AV182" s="5"/>
      <c r="AW182" s="5"/>
      <c r="AX182" s="7"/>
      <c r="AY182" s="5"/>
      <c r="AZ182" s="5"/>
      <c r="BA182" s="5"/>
      <c r="BB182" s="8"/>
      <c r="BC182" s="5"/>
      <c r="BD182" s="5"/>
      <c r="BE182" s="5"/>
      <c r="BF182" s="5"/>
      <c r="BG182" s="1"/>
      <c r="BH182" s="2"/>
      <c r="BI182" s="2"/>
      <c r="BJ182" s="2"/>
      <c r="BK182" s="5"/>
      <c r="BL182" s="2"/>
      <c r="BM182" s="2"/>
      <c r="BN182" s="2"/>
      <c r="BO182" s="5"/>
      <c r="BP182" s="2"/>
      <c r="BQ182" s="2"/>
      <c r="BR182" s="5"/>
      <c r="BS182" s="2"/>
      <c r="BT182" s="2"/>
      <c r="BU182" s="5"/>
      <c r="BV182" s="5"/>
    </row>
    <row r="183" spans="1:74" ht="13.5" customHeight="1">
      <c r="A183" s="2"/>
      <c r="B183" s="5"/>
      <c r="C183" s="5"/>
      <c r="D183" s="5"/>
      <c r="E183" s="4"/>
      <c r="F183" s="5"/>
      <c r="G183" s="4"/>
      <c r="H183" s="4"/>
      <c r="I183" s="4"/>
      <c r="J183" s="4"/>
      <c r="K183" s="4"/>
      <c r="L183" s="4"/>
      <c r="M183" s="5"/>
      <c r="N183" s="5"/>
      <c r="O183" s="5"/>
      <c r="P183" s="5"/>
      <c r="Q183" s="5"/>
      <c r="R183" s="5"/>
      <c r="S183" s="5"/>
      <c r="T183" s="5"/>
      <c r="U183" s="5"/>
      <c r="V183" s="5"/>
      <c r="W183" s="5"/>
      <c r="X183" s="5"/>
      <c r="Y183" s="5"/>
      <c r="Z183" s="5"/>
      <c r="AA183" s="5"/>
      <c r="AB183" s="5"/>
      <c r="AC183" s="5"/>
      <c r="AD183" s="5"/>
      <c r="AE183" s="5"/>
      <c r="AF183" s="5"/>
      <c r="AG183" s="6"/>
      <c r="AH183" s="6"/>
      <c r="AI183" s="6"/>
      <c r="AJ183" s="6"/>
      <c r="AK183" s="5"/>
      <c r="AL183" s="5"/>
      <c r="AM183" s="2"/>
      <c r="AN183" s="5"/>
      <c r="AO183" s="5"/>
      <c r="AP183" s="5"/>
      <c r="AQ183" s="5"/>
      <c r="AR183" s="5"/>
      <c r="AS183" s="5"/>
      <c r="AT183" s="5"/>
      <c r="AU183" s="5"/>
      <c r="AV183" s="5"/>
      <c r="AW183" s="5"/>
      <c r="AX183" s="7"/>
      <c r="AY183" s="5"/>
      <c r="AZ183" s="5"/>
      <c r="BA183" s="5"/>
      <c r="BB183" s="8"/>
      <c r="BC183" s="5"/>
      <c r="BD183" s="5"/>
      <c r="BE183" s="5"/>
      <c r="BF183" s="5"/>
      <c r="BG183" s="1"/>
      <c r="BH183" s="2"/>
      <c r="BI183" s="2"/>
      <c r="BJ183" s="2"/>
      <c r="BK183" s="5"/>
      <c r="BL183" s="2"/>
      <c r="BM183" s="2"/>
      <c r="BN183" s="2"/>
      <c r="BO183" s="5"/>
      <c r="BP183" s="2"/>
      <c r="BQ183" s="2"/>
      <c r="BR183" s="5"/>
      <c r="BS183" s="2"/>
      <c r="BT183" s="2"/>
      <c r="BU183" s="5"/>
      <c r="BV183" s="5"/>
    </row>
    <row r="184" spans="1:74" ht="13.5" customHeight="1">
      <c r="A184" s="2"/>
      <c r="B184" s="5"/>
      <c r="C184" s="5"/>
      <c r="D184" s="5"/>
      <c r="E184" s="4"/>
      <c r="F184" s="5"/>
      <c r="G184" s="4"/>
      <c r="H184" s="4"/>
      <c r="I184" s="4"/>
      <c r="J184" s="4"/>
      <c r="K184" s="4"/>
      <c r="L184" s="4"/>
      <c r="M184" s="5"/>
      <c r="N184" s="5"/>
      <c r="O184" s="5"/>
      <c r="P184" s="5"/>
      <c r="Q184" s="5"/>
      <c r="R184" s="5"/>
      <c r="S184" s="5"/>
      <c r="T184" s="5"/>
      <c r="U184" s="5"/>
      <c r="V184" s="5"/>
      <c r="W184" s="5"/>
      <c r="X184" s="5"/>
      <c r="Y184" s="5"/>
      <c r="Z184" s="5"/>
      <c r="AA184" s="5"/>
      <c r="AB184" s="5"/>
      <c r="AC184" s="5"/>
      <c r="AD184" s="5"/>
      <c r="AE184" s="5"/>
      <c r="AF184" s="5"/>
      <c r="AG184" s="6"/>
      <c r="AH184" s="6"/>
      <c r="AI184" s="6"/>
      <c r="AJ184" s="6"/>
      <c r="AK184" s="5"/>
      <c r="AL184" s="5"/>
      <c r="AM184" s="2"/>
      <c r="AN184" s="5"/>
      <c r="AO184" s="5"/>
      <c r="AP184" s="5"/>
      <c r="AQ184" s="5"/>
      <c r="AR184" s="5"/>
      <c r="AS184" s="5"/>
      <c r="AT184" s="5"/>
      <c r="AU184" s="5"/>
      <c r="AV184" s="5"/>
      <c r="AW184" s="5"/>
      <c r="AX184" s="7"/>
      <c r="AY184" s="5"/>
      <c r="AZ184" s="5"/>
      <c r="BA184" s="5"/>
      <c r="BB184" s="8"/>
      <c r="BC184" s="5"/>
      <c r="BD184" s="5"/>
      <c r="BE184" s="5"/>
      <c r="BF184" s="5"/>
      <c r="BG184" s="1"/>
      <c r="BH184" s="2"/>
      <c r="BI184" s="2"/>
      <c r="BJ184" s="2"/>
      <c r="BK184" s="5"/>
      <c r="BL184" s="2"/>
      <c r="BM184" s="2"/>
      <c r="BN184" s="2"/>
      <c r="BO184" s="5"/>
      <c r="BP184" s="2"/>
      <c r="BQ184" s="2"/>
      <c r="BR184" s="5"/>
      <c r="BS184" s="2"/>
      <c r="BT184" s="2"/>
      <c r="BU184" s="5"/>
      <c r="BV184" s="5"/>
    </row>
    <row r="185" spans="1:74" ht="13.5" customHeight="1">
      <c r="A185" s="2"/>
      <c r="B185" s="5"/>
      <c r="C185" s="5"/>
      <c r="D185" s="5"/>
      <c r="E185" s="4"/>
      <c r="F185" s="5"/>
      <c r="G185" s="4"/>
      <c r="H185" s="4"/>
      <c r="I185" s="4"/>
      <c r="J185" s="4"/>
      <c r="K185" s="4"/>
      <c r="L185" s="4"/>
      <c r="M185" s="5"/>
      <c r="N185" s="5"/>
      <c r="O185" s="5"/>
      <c r="P185" s="5"/>
      <c r="Q185" s="5"/>
      <c r="R185" s="5"/>
      <c r="S185" s="5"/>
      <c r="T185" s="5"/>
      <c r="U185" s="5"/>
      <c r="V185" s="5"/>
      <c r="W185" s="5"/>
      <c r="X185" s="5"/>
      <c r="Y185" s="5"/>
      <c r="Z185" s="5"/>
      <c r="AA185" s="5"/>
      <c r="AB185" s="5"/>
      <c r="AC185" s="5"/>
      <c r="AD185" s="5"/>
      <c r="AE185" s="5"/>
      <c r="AF185" s="5"/>
      <c r="AG185" s="6"/>
      <c r="AH185" s="6"/>
      <c r="AI185" s="6"/>
      <c r="AJ185" s="6"/>
      <c r="AK185" s="5"/>
      <c r="AL185" s="5"/>
      <c r="AM185" s="2"/>
      <c r="AN185" s="5"/>
      <c r="AO185" s="5"/>
      <c r="AP185" s="5"/>
      <c r="AQ185" s="5"/>
      <c r="AR185" s="5"/>
      <c r="AS185" s="5"/>
      <c r="AT185" s="5"/>
      <c r="AU185" s="5"/>
      <c r="AV185" s="5"/>
      <c r="AW185" s="5"/>
      <c r="AX185" s="7"/>
      <c r="AY185" s="5"/>
      <c r="AZ185" s="5"/>
      <c r="BA185" s="5"/>
      <c r="BB185" s="8"/>
      <c r="BC185" s="5"/>
      <c r="BD185" s="5"/>
      <c r="BE185" s="5"/>
      <c r="BF185" s="5"/>
      <c r="BG185" s="1"/>
      <c r="BH185" s="2"/>
      <c r="BI185" s="2"/>
      <c r="BJ185" s="2"/>
      <c r="BK185" s="5"/>
      <c r="BL185" s="2"/>
      <c r="BM185" s="2"/>
      <c r="BN185" s="2"/>
      <c r="BO185" s="5"/>
      <c r="BP185" s="2"/>
      <c r="BQ185" s="2"/>
      <c r="BR185" s="5"/>
      <c r="BS185" s="2"/>
      <c r="BT185" s="2"/>
      <c r="BU185" s="5"/>
      <c r="BV185" s="5"/>
    </row>
    <row r="186" spans="1:74" ht="13.5" customHeight="1">
      <c r="A186" s="2"/>
      <c r="B186" s="5"/>
      <c r="C186" s="5"/>
      <c r="D186" s="5"/>
      <c r="E186" s="4"/>
      <c r="F186" s="5"/>
      <c r="G186" s="4"/>
      <c r="H186" s="4"/>
      <c r="I186" s="4"/>
      <c r="J186" s="4"/>
      <c r="K186" s="4"/>
      <c r="L186" s="4"/>
      <c r="M186" s="5"/>
      <c r="N186" s="5"/>
      <c r="O186" s="5"/>
      <c r="P186" s="5"/>
      <c r="Q186" s="5"/>
      <c r="R186" s="5"/>
      <c r="S186" s="5"/>
      <c r="T186" s="5"/>
      <c r="U186" s="5"/>
      <c r="V186" s="5"/>
      <c r="W186" s="5"/>
      <c r="X186" s="5"/>
      <c r="Y186" s="5"/>
      <c r="Z186" s="5"/>
      <c r="AA186" s="5"/>
      <c r="AB186" s="5"/>
      <c r="AC186" s="5"/>
      <c r="AD186" s="5"/>
      <c r="AE186" s="5"/>
      <c r="AF186" s="5"/>
      <c r="AG186" s="6"/>
      <c r="AH186" s="6"/>
      <c r="AI186" s="6"/>
      <c r="AJ186" s="6"/>
      <c r="AK186" s="5"/>
      <c r="AL186" s="5"/>
      <c r="AM186" s="2"/>
      <c r="AN186" s="5"/>
      <c r="AO186" s="5"/>
      <c r="AP186" s="5"/>
      <c r="AQ186" s="5"/>
      <c r="AR186" s="5"/>
      <c r="AS186" s="5"/>
      <c r="AT186" s="5"/>
      <c r="AU186" s="5"/>
      <c r="AV186" s="5"/>
      <c r="AW186" s="5"/>
      <c r="AX186" s="7"/>
      <c r="AY186" s="5"/>
      <c r="AZ186" s="5"/>
      <c r="BA186" s="5"/>
      <c r="BB186" s="8"/>
      <c r="BC186" s="5"/>
      <c r="BD186" s="5"/>
      <c r="BE186" s="5"/>
      <c r="BF186" s="5"/>
      <c r="BG186" s="1"/>
      <c r="BH186" s="2"/>
      <c r="BI186" s="2"/>
      <c r="BJ186" s="2"/>
      <c r="BK186" s="5"/>
      <c r="BL186" s="2"/>
      <c r="BM186" s="2"/>
      <c r="BN186" s="2"/>
      <c r="BO186" s="5"/>
      <c r="BP186" s="2"/>
      <c r="BQ186" s="2"/>
      <c r="BR186" s="5"/>
      <c r="BS186" s="2"/>
      <c r="BT186" s="2"/>
      <c r="BU186" s="5"/>
      <c r="BV186" s="5"/>
    </row>
    <row r="187" spans="1:74" ht="13.5" customHeight="1">
      <c r="A187" s="2"/>
      <c r="B187" s="5"/>
      <c r="C187" s="5"/>
      <c r="D187" s="5"/>
      <c r="E187" s="4"/>
      <c r="F187" s="5"/>
      <c r="G187" s="4"/>
      <c r="H187" s="4"/>
      <c r="I187" s="4"/>
      <c r="J187" s="4"/>
      <c r="K187" s="4"/>
      <c r="L187" s="4"/>
      <c r="M187" s="5"/>
      <c r="N187" s="5"/>
      <c r="O187" s="5"/>
      <c r="P187" s="5"/>
      <c r="Q187" s="5"/>
      <c r="R187" s="5"/>
      <c r="S187" s="5"/>
      <c r="T187" s="5"/>
      <c r="U187" s="5"/>
      <c r="V187" s="5"/>
      <c r="W187" s="5"/>
      <c r="X187" s="5"/>
      <c r="Y187" s="5"/>
      <c r="Z187" s="5"/>
      <c r="AA187" s="5"/>
      <c r="AB187" s="5"/>
      <c r="AC187" s="5"/>
      <c r="AD187" s="5"/>
      <c r="AE187" s="5"/>
      <c r="AF187" s="5"/>
      <c r="AG187" s="6"/>
      <c r="AH187" s="6"/>
      <c r="AI187" s="6"/>
      <c r="AJ187" s="6"/>
      <c r="AK187" s="5"/>
      <c r="AL187" s="5"/>
      <c r="AM187" s="2"/>
      <c r="AN187" s="5"/>
      <c r="AO187" s="5"/>
      <c r="AP187" s="5"/>
      <c r="AQ187" s="5"/>
      <c r="AR187" s="5"/>
      <c r="AS187" s="5"/>
      <c r="AT187" s="5"/>
      <c r="AU187" s="5"/>
      <c r="AV187" s="5"/>
      <c r="AW187" s="5"/>
      <c r="AX187" s="7"/>
      <c r="AY187" s="5"/>
      <c r="AZ187" s="5"/>
      <c r="BA187" s="5"/>
      <c r="BB187" s="8"/>
      <c r="BC187" s="5"/>
      <c r="BD187" s="5"/>
      <c r="BE187" s="5"/>
      <c r="BF187" s="5"/>
      <c r="BG187" s="1"/>
      <c r="BH187" s="2"/>
      <c r="BI187" s="2"/>
      <c r="BJ187" s="2"/>
      <c r="BK187" s="5"/>
      <c r="BL187" s="2"/>
      <c r="BM187" s="2"/>
      <c r="BN187" s="2"/>
      <c r="BO187" s="5"/>
      <c r="BP187" s="2"/>
      <c r="BQ187" s="2"/>
      <c r="BR187" s="5"/>
      <c r="BS187" s="2"/>
      <c r="BT187" s="2"/>
      <c r="BU187" s="5"/>
      <c r="BV187" s="5"/>
    </row>
    <row r="188" spans="1:74" ht="13.5" customHeight="1">
      <c r="A188" s="2"/>
      <c r="B188" s="5"/>
      <c r="C188" s="5"/>
      <c r="D188" s="5"/>
      <c r="E188" s="4"/>
      <c r="F188" s="5"/>
      <c r="G188" s="4"/>
      <c r="H188" s="4"/>
      <c r="I188" s="4"/>
      <c r="J188" s="4"/>
      <c r="K188" s="4"/>
      <c r="L188" s="4"/>
      <c r="M188" s="5"/>
      <c r="N188" s="5"/>
      <c r="O188" s="5"/>
      <c r="P188" s="5"/>
      <c r="Q188" s="5"/>
      <c r="R188" s="5"/>
      <c r="S188" s="5"/>
      <c r="T188" s="5"/>
      <c r="U188" s="5"/>
      <c r="V188" s="5"/>
      <c r="W188" s="5"/>
      <c r="X188" s="5"/>
      <c r="Y188" s="5"/>
      <c r="Z188" s="5"/>
      <c r="AA188" s="5"/>
      <c r="AB188" s="5"/>
      <c r="AC188" s="5"/>
      <c r="AD188" s="5"/>
      <c r="AE188" s="5"/>
      <c r="AF188" s="5"/>
      <c r="AG188" s="6"/>
      <c r="AH188" s="6"/>
      <c r="AI188" s="6"/>
      <c r="AJ188" s="6"/>
      <c r="AK188" s="5"/>
      <c r="AL188" s="5"/>
      <c r="AM188" s="2"/>
      <c r="AN188" s="5"/>
      <c r="AO188" s="5"/>
      <c r="AP188" s="5"/>
      <c r="AQ188" s="5"/>
      <c r="AR188" s="5"/>
      <c r="AS188" s="5"/>
      <c r="AT188" s="5"/>
      <c r="AU188" s="5"/>
      <c r="AV188" s="5"/>
      <c r="AW188" s="5"/>
      <c r="AX188" s="7"/>
      <c r="AY188" s="5"/>
      <c r="AZ188" s="5"/>
      <c r="BA188" s="5"/>
      <c r="BB188" s="8"/>
      <c r="BC188" s="5"/>
      <c r="BD188" s="5"/>
      <c r="BE188" s="5"/>
      <c r="BF188" s="5"/>
      <c r="BG188" s="1"/>
      <c r="BH188" s="2"/>
      <c r="BI188" s="2"/>
      <c r="BJ188" s="2"/>
      <c r="BK188" s="5"/>
      <c r="BL188" s="2"/>
      <c r="BM188" s="2"/>
      <c r="BN188" s="2"/>
      <c r="BO188" s="5"/>
      <c r="BP188" s="2"/>
      <c r="BQ188" s="2"/>
      <c r="BR188" s="5"/>
      <c r="BS188" s="2"/>
      <c r="BT188" s="2"/>
      <c r="BU188" s="5"/>
      <c r="BV188" s="5"/>
    </row>
    <row r="189" spans="1:74" ht="13.5" customHeight="1">
      <c r="A189" s="2"/>
      <c r="B189" s="5"/>
      <c r="C189" s="5"/>
      <c r="D189" s="5"/>
      <c r="E189" s="4"/>
      <c r="F189" s="5"/>
      <c r="G189" s="4"/>
      <c r="H189" s="4"/>
      <c r="I189" s="4"/>
      <c r="J189" s="4"/>
      <c r="K189" s="4"/>
      <c r="L189" s="4"/>
      <c r="M189" s="5"/>
      <c r="N189" s="5"/>
      <c r="O189" s="5"/>
      <c r="P189" s="5"/>
      <c r="Q189" s="5"/>
      <c r="R189" s="5"/>
      <c r="S189" s="5"/>
      <c r="T189" s="5"/>
      <c r="U189" s="5"/>
      <c r="V189" s="5"/>
      <c r="W189" s="5"/>
      <c r="X189" s="5"/>
      <c r="Y189" s="5"/>
      <c r="Z189" s="5"/>
      <c r="AA189" s="5"/>
      <c r="AB189" s="5"/>
      <c r="AC189" s="5"/>
      <c r="AD189" s="5"/>
      <c r="AE189" s="5"/>
      <c r="AF189" s="5"/>
      <c r="AG189" s="6"/>
      <c r="AH189" s="6"/>
      <c r="AI189" s="6"/>
      <c r="AJ189" s="6"/>
      <c r="AK189" s="5"/>
      <c r="AL189" s="5"/>
      <c r="AM189" s="2"/>
      <c r="AN189" s="5"/>
      <c r="AO189" s="5"/>
      <c r="AP189" s="5"/>
      <c r="AQ189" s="5"/>
      <c r="AR189" s="5"/>
      <c r="AS189" s="5"/>
      <c r="AT189" s="5"/>
      <c r="AU189" s="5"/>
      <c r="AV189" s="5"/>
      <c r="AW189" s="5"/>
      <c r="AX189" s="7"/>
      <c r="AY189" s="5"/>
      <c r="AZ189" s="5"/>
      <c r="BA189" s="5"/>
      <c r="BB189" s="8"/>
      <c r="BC189" s="5"/>
      <c r="BD189" s="5"/>
      <c r="BE189" s="5"/>
      <c r="BF189" s="5"/>
      <c r="BG189" s="1"/>
      <c r="BH189" s="2"/>
      <c r="BI189" s="2"/>
      <c r="BJ189" s="2"/>
      <c r="BK189" s="5"/>
      <c r="BL189" s="2"/>
      <c r="BM189" s="2"/>
      <c r="BN189" s="2"/>
      <c r="BO189" s="5"/>
      <c r="BP189" s="2"/>
      <c r="BQ189" s="2"/>
      <c r="BR189" s="5"/>
      <c r="BS189" s="2"/>
      <c r="BT189" s="2"/>
      <c r="BU189" s="5"/>
      <c r="BV189" s="5"/>
    </row>
    <row r="190" spans="1:74" ht="13.5" customHeight="1">
      <c r="A190" s="2"/>
      <c r="B190" s="5"/>
      <c r="C190" s="5"/>
      <c r="D190" s="5"/>
      <c r="E190" s="4"/>
      <c r="F190" s="5"/>
      <c r="G190" s="4"/>
      <c r="H190" s="4"/>
      <c r="I190" s="4"/>
      <c r="J190" s="4"/>
      <c r="K190" s="4"/>
      <c r="L190" s="4"/>
      <c r="M190" s="5"/>
      <c r="N190" s="5"/>
      <c r="O190" s="5"/>
      <c r="P190" s="5"/>
      <c r="Q190" s="5"/>
      <c r="R190" s="5"/>
      <c r="S190" s="5"/>
      <c r="T190" s="5"/>
      <c r="U190" s="5"/>
      <c r="V190" s="5"/>
      <c r="W190" s="5"/>
      <c r="X190" s="5"/>
      <c r="Y190" s="5"/>
      <c r="Z190" s="5"/>
      <c r="AA190" s="5"/>
      <c r="AB190" s="5"/>
      <c r="AC190" s="5"/>
      <c r="AD190" s="5"/>
      <c r="AE190" s="5"/>
      <c r="AF190" s="5"/>
      <c r="AG190" s="6"/>
      <c r="AH190" s="6"/>
      <c r="AI190" s="6"/>
      <c r="AJ190" s="6"/>
      <c r="AK190" s="5"/>
      <c r="AL190" s="5"/>
      <c r="AM190" s="2"/>
      <c r="AN190" s="5"/>
      <c r="AO190" s="5"/>
      <c r="AP190" s="5"/>
      <c r="AQ190" s="5"/>
      <c r="AR190" s="5"/>
      <c r="AS190" s="5"/>
      <c r="AT190" s="5"/>
      <c r="AU190" s="5"/>
      <c r="AV190" s="5"/>
      <c r="AW190" s="5"/>
      <c r="AX190" s="7"/>
      <c r="AY190" s="5"/>
      <c r="AZ190" s="5"/>
      <c r="BA190" s="5"/>
      <c r="BB190" s="8"/>
      <c r="BC190" s="5"/>
      <c r="BD190" s="5"/>
      <c r="BE190" s="5"/>
      <c r="BF190" s="5"/>
      <c r="BG190" s="1"/>
      <c r="BH190" s="2"/>
      <c r="BI190" s="2"/>
      <c r="BJ190" s="2"/>
      <c r="BK190" s="5"/>
      <c r="BL190" s="2"/>
      <c r="BM190" s="2"/>
      <c r="BN190" s="2"/>
      <c r="BO190" s="5"/>
      <c r="BP190" s="2"/>
      <c r="BQ190" s="2"/>
      <c r="BR190" s="5"/>
      <c r="BS190" s="2"/>
      <c r="BT190" s="2"/>
      <c r="BU190" s="5"/>
      <c r="BV190" s="5"/>
    </row>
    <row r="191" spans="1:74" ht="13.5" customHeight="1">
      <c r="A191" s="2"/>
      <c r="B191" s="5"/>
      <c r="C191" s="5"/>
      <c r="D191" s="5"/>
      <c r="E191" s="4"/>
      <c r="F191" s="5"/>
      <c r="G191" s="4"/>
      <c r="H191" s="4"/>
      <c r="I191" s="4"/>
      <c r="J191" s="4"/>
      <c r="K191" s="4"/>
      <c r="L191" s="4"/>
      <c r="M191" s="5"/>
      <c r="N191" s="5"/>
      <c r="O191" s="5"/>
      <c r="P191" s="5"/>
      <c r="Q191" s="5"/>
      <c r="R191" s="5"/>
      <c r="S191" s="5"/>
      <c r="T191" s="5"/>
      <c r="U191" s="5"/>
      <c r="V191" s="5"/>
      <c r="W191" s="5"/>
      <c r="X191" s="5"/>
      <c r="Y191" s="5"/>
      <c r="Z191" s="5"/>
      <c r="AA191" s="5"/>
      <c r="AB191" s="5"/>
      <c r="AC191" s="5"/>
      <c r="AD191" s="5"/>
      <c r="AE191" s="5"/>
      <c r="AF191" s="5"/>
      <c r="AG191" s="6"/>
      <c r="AH191" s="6"/>
      <c r="AI191" s="6"/>
      <c r="AJ191" s="6"/>
      <c r="AK191" s="5"/>
      <c r="AL191" s="5"/>
      <c r="AM191" s="2"/>
      <c r="AN191" s="5"/>
      <c r="AO191" s="5"/>
      <c r="AP191" s="5"/>
      <c r="AQ191" s="5"/>
      <c r="AR191" s="5"/>
      <c r="AS191" s="5"/>
      <c r="AT191" s="5"/>
      <c r="AU191" s="5"/>
      <c r="AV191" s="5"/>
      <c r="AW191" s="5"/>
      <c r="AX191" s="7"/>
      <c r="AY191" s="5"/>
      <c r="AZ191" s="5"/>
      <c r="BA191" s="5"/>
      <c r="BB191" s="8"/>
      <c r="BC191" s="5"/>
      <c r="BD191" s="5"/>
      <c r="BE191" s="5"/>
      <c r="BF191" s="5"/>
      <c r="BG191" s="1"/>
      <c r="BH191" s="2"/>
      <c r="BI191" s="2"/>
      <c r="BJ191" s="2"/>
      <c r="BK191" s="5"/>
      <c r="BL191" s="2"/>
      <c r="BM191" s="2"/>
      <c r="BN191" s="2"/>
      <c r="BO191" s="5"/>
      <c r="BP191" s="2"/>
      <c r="BQ191" s="2"/>
      <c r="BR191" s="5"/>
      <c r="BS191" s="2"/>
      <c r="BT191" s="2"/>
      <c r="BU191" s="5"/>
      <c r="BV191" s="5"/>
    </row>
    <row r="192" spans="1:74" ht="13.5" customHeight="1">
      <c r="A192" s="2"/>
      <c r="B192" s="5"/>
      <c r="C192" s="5"/>
      <c r="D192" s="5"/>
      <c r="E192" s="4"/>
      <c r="F192" s="5"/>
      <c r="G192" s="4"/>
      <c r="H192" s="4"/>
      <c r="I192" s="4"/>
      <c r="J192" s="4"/>
      <c r="K192" s="4"/>
      <c r="L192" s="4"/>
      <c r="M192" s="5"/>
      <c r="N192" s="5"/>
      <c r="O192" s="5"/>
      <c r="P192" s="5"/>
      <c r="Q192" s="5"/>
      <c r="R192" s="5"/>
      <c r="S192" s="5"/>
      <c r="T192" s="5"/>
      <c r="U192" s="5"/>
      <c r="V192" s="5"/>
      <c r="W192" s="5"/>
      <c r="X192" s="5"/>
      <c r="Y192" s="5"/>
      <c r="Z192" s="5"/>
      <c r="AA192" s="5"/>
      <c r="AB192" s="5"/>
      <c r="AC192" s="5"/>
      <c r="AD192" s="5"/>
      <c r="AE192" s="5"/>
      <c r="AF192" s="5"/>
      <c r="AG192" s="6"/>
      <c r="AH192" s="6"/>
      <c r="AI192" s="6"/>
      <c r="AJ192" s="6"/>
      <c r="AK192" s="5"/>
      <c r="AL192" s="5"/>
      <c r="AM192" s="2"/>
      <c r="AN192" s="5"/>
      <c r="AO192" s="5"/>
      <c r="AP192" s="5"/>
      <c r="AQ192" s="5"/>
      <c r="AR192" s="5"/>
      <c r="AS192" s="5"/>
      <c r="AT192" s="5"/>
      <c r="AU192" s="5"/>
      <c r="AV192" s="5"/>
      <c r="AW192" s="5"/>
      <c r="AX192" s="7"/>
      <c r="AY192" s="5"/>
      <c r="AZ192" s="5"/>
      <c r="BA192" s="5"/>
      <c r="BB192" s="8"/>
      <c r="BC192" s="5"/>
      <c r="BD192" s="5"/>
      <c r="BE192" s="5"/>
      <c r="BF192" s="5"/>
      <c r="BG192" s="1"/>
      <c r="BH192" s="2"/>
      <c r="BI192" s="2"/>
      <c r="BJ192" s="2"/>
      <c r="BK192" s="5"/>
      <c r="BL192" s="2"/>
      <c r="BM192" s="2"/>
      <c r="BN192" s="2"/>
      <c r="BO192" s="5"/>
      <c r="BP192" s="2"/>
      <c r="BQ192" s="2"/>
      <c r="BR192" s="5"/>
      <c r="BS192" s="2"/>
      <c r="BT192" s="2"/>
      <c r="BU192" s="5"/>
      <c r="BV192" s="5"/>
    </row>
    <row r="193" spans="1:74" ht="13.5" customHeight="1">
      <c r="A193" s="2"/>
      <c r="B193" s="5"/>
      <c r="C193" s="5"/>
      <c r="D193" s="5"/>
      <c r="E193" s="4"/>
      <c r="F193" s="5"/>
      <c r="G193" s="4"/>
      <c r="H193" s="4"/>
      <c r="I193" s="4"/>
      <c r="J193" s="4"/>
      <c r="K193" s="4"/>
      <c r="L193" s="4"/>
      <c r="M193" s="5"/>
      <c r="N193" s="5"/>
      <c r="O193" s="5"/>
      <c r="P193" s="5"/>
      <c r="Q193" s="5"/>
      <c r="R193" s="5"/>
      <c r="S193" s="5"/>
      <c r="T193" s="5"/>
      <c r="U193" s="5"/>
      <c r="V193" s="5"/>
      <c r="W193" s="5"/>
      <c r="X193" s="5"/>
      <c r="Y193" s="5"/>
      <c r="Z193" s="5"/>
      <c r="AA193" s="5"/>
      <c r="AB193" s="5"/>
      <c r="AC193" s="5"/>
      <c r="AD193" s="5"/>
      <c r="AE193" s="5"/>
      <c r="AF193" s="5"/>
      <c r="AG193" s="6"/>
      <c r="AH193" s="6"/>
      <c r="AI193" s="6"/>
      <c r="AJ193" s="6"/>
      <c r="AK193" s="5"/>
      <c r="AL193" s="5"/>
      <c r="AM193" s="2"/>
      <c r="AN193" s="5"/>
      <c r="AO193" s="5"/>
      <c r="AP193" s="5"/>
      <c r="AQ193" s="5"/>
      <c r="AR193" s="5"/>
      <c r="AS193" s="5"/>
      <c r="AT193" s="5"/>
      <c r="AU193" s="5"/>
      <c r="AV193" s="5"/>
      <c r="AW193" s="5"/>
      <c r="AX193" s="7"/>
      <c r="AY193" s="5"/>
      <c r="AZ193" s="5"/>
      <c r="BA193" s="5"/>
      <c r="BB193" s="8"/>
      <c r="BC193" s="5"/>
      <c r="BD193" s="5"/>
      <c r="BE193" s="5"/>
      <c r="BF193" s="5"/>
      <c r="BG193" s="1"/>
      <c r="BH193" s="2"/>
      <c r="BI193" s="2"/>
      <c r="BJ193" s="2"/>
      <c r="BK193" s="5"/>
      <c r="BL193" s="2"/>
      <c r="BM193" s="2"/>
      <c r="BN193" s="2"/>
      <c r="BO193" s="5"/>
      <c r="BP193" s="2"/>
      <c r="BQ193" s="2"/>
      <c r="BR193" s="5"/>
      <c r="BS193" s="2"/>
      <c r="BT193" s="2"/>
      <c r="BU193" s="5"/>
      <c r="BV193" s="5"/>
    </row>
    <row r="194" spans="1:74" ht="13.5" customHeight="1">
      <c r="A194" s="2"/>
      <c r="B194" s="5"/>
      <c r="C194" s="5"/>
      <c r="D194" s="5"/>
      <c r="E194" s="4"/>
      <c r="F194" s="5"/>
      <c r="G194" s="4"/>
      <c r="H194" s="4"/>
      <c r="I194" s="4"/>
      <c r="J194" s="4"/>
      <c r="K194" s="4"/>
      <c r="L194" s="4"/>
      <c r="M194" s="5"/>
      <c r="N194" s="5"/>
      <c r="O194" s="5"/>
      <c r="P194" s="5"/>
      <c r="Q194" s="5"/>
      <c r="R194" s="5"/>
      <c r="S194" s="5"/>
      <c r="T194" s="5"/>
      <c r="U194" s="5"/>
      <c r="V194" s="5"/>
      <c r="W194" s="5"/>
      <c r="X194" s="5"/>
      <c r="Y194" s="5"/>
      <c r="Z194" s="5"/>
      <c r="AA194" s="5"/>
      <c r="AB194" s="5"/>
      <c r="AC194" s="5"/>
      <c r="AD194" s="5"/>
      <c r="AE194" s="5"/>
      <c r="AF194" s="5"/>
      <c r="AG194" s="6"/>
      <c r="AH194" s="6"/>
      <c r="AI194" s="6"/>
      <c r="AJ194" s="6"/>
      <c r="AK194" s="5"/>
      <c r="AL194" s="5"/>
      <c r="AM194" s="2"/>
      <c r="AN194" s="5"/>
      <c r="AO194" s="5"/>
      <c r="AP194" s="5"/>
      <c r="AQ194" s="5"/>
      <c r="AR194" s="5"/>
      <c r="AS194" s="5"/>
      <c r="AT194" s="5"/>
      <c r="AU194" s="5"/>
      <c r="AV194" s="5"/>
      <c r="AW194" s="5"/>
      <c r="AX194" s="7"/>
      <c r="AY194" s="5"/>
      <c r="AZ194" s="5"/>
      <c r="BA194" s="5"/>
      <c r="BB194" s="8"/>
      <c r="BC194" s="5"/>
      <c r="BD194" s="5"/>
      <c r="BE194" s="5"/>
      <c r="BF194" s="5"/>
      <c r="BG194" s="1"/>
      <c r="BH194" s="2"/>
      <c r="BI194" s="2"/>
      <c r="BJ194" s="2"/>
      <c r="BK194" s="5"/>
      <c r="BL194" s="2"/>
      <c r="BM194" s="2"/>
      <c r="BN194" s="2"/>
      <c r="BO194" s="5"/>
      <c r="BP194" s="2"/>
      <c r="BQ194" s="2"/>
      <c r="BR194" s="5"/>
      <c r="BS194" s="2"/>
      <c r="BT194" s="2"/>
      <c r="BU194" s="5"/>
      <c r="BV194" s="5"/>
    </row>
    <row r="195" spans="1:74" ht="13.5" customHeight="1">
      <c r="A195" s="2"/>
      <c r="B195" s="5"/>
      <c r="C195" s="5"/>
      <c r="D195" s="5"/>
      <c r="E195" s="4"/>
      <c r="F195" s="5"/>
      <c r="G195" s="4"/>
      <c r="H195" s="4"/>
      <c r="I195" s="4"/>
      <c r="J195" s="4"/>
      <c r="K195" s="4"/>
      <c r="L195" s="4"/>
      <c r="M195" s="5"/>
      <c r="N195" s="5"/>
      <c r="O195" s="5"/>
      <c r="P195" s="5"/>
      <c r="Q195" s="5"/>
      <c r="R195" s="5"/>
      <c r="S195" s="5"/>
      <c r="T195" s="5"/>
      <c r="U195" s="5"/>
      <c r="V195" s="5"/>
      <c r="W195" s="5"/>
      <c r="X195" s="5"/>
      <c r="Y195" s="5"/>
      <c r="Z195" s="5"/>
      <c r="AA195" s="5"/>
      <c r="AB195" s="5"/>
      <c r="AC195" s="5"/>
      <c r="AD195" s="5"/>
      <c r="AE195" s="5"/>
      <c r="AF195" s="5"/>
      <c r="AG195" s="6"/>
      <c r="AH195" s="6"/>
      <c r="AI195" s="6"/>
      <c r="AJ195" s="6"/>
      <c r="AK195" s="5"/>
      <c r="AL195" s="5"/>
      <c r="AM195" s="2"/>
      <c r="AN195" s="5"/>
      <c r="AO195" s="5"/>
      <c r="AP195" s="5"/>
      <c r="AQ195" s="5"/>
      <c r="AR195" s="5"/>
      <c r="AS195" s="5"/>
      <c r="AT195" s="5"/>
      <c r="AU195" s="5"/>
      <c r="AV195" s="5"/>
      <c r="AW195" s="5"/>
      <c r="AX195" s="7"/>
      <c r="AY195" s="5"/>
      <c r="AZ195" s="5"/>
      <c r="BA195" s="5"/>
      <c r="BB195" s="8"/>
      <c r="BC195" s="5"/>
      <c r="BD195" s="5"/>
      <c r="BE195" s="5"/>
      <c r="BF195" s="5"/>
      <c r="BG195" s="1"/>
      <c r="BH195" s="2"/>
      <c r="BI195" s="2"/>
      <c r="BJ195" s="2"/>
      <c r="BK195" s="5"/>
      <c r="BL195" s="2"/>
      <c r="BM195" s="2"/>
      <c r="BN195" s="2"/>
      <c r="BO195" s="5"/>
      <c r="BP195" s="2"/>
      <c r="BQ195" s="2"/>
      <c r="BR195" s="5"/>
      <c r="BS195" s="2"/>
      <c r="BT195" s="2"/>
      <c r="BU195" s="5"/>
      <c r="BV195" s="5"/>
    </row>
    <row r="196" spans="1:74" ht="13.5" customHeight="1">
      <c r="A196" s="2"/>
      <c r="B196" s="5"/>
      <c r="C196" s="5"/>
      <c r="D196" s="5"/>
      <c r="E196" s="4"/>
      <c r="F196" s="5"/>
      <c r="G196" s="4"/>
      <c r="H196" s="4"/>
      <c r="I196" s="4"/>
      <c r="J196" s="4"/>
      <c r="K196" s="4"/>
      <c r="L196" s="4"/>
      <c r="M196" s="5"/>
      <c r="N196" s="5"/>
      <c r="O196" s="5"/>
      <c r="P196" s="5"/>
      <c r="Q196" s="5"/>
      <c r="R196" s="5"/>
      <c r="S196" s="5"/>
      <c r="T196" s="5"/>
      <c r="U196" s="5"/>
      <c r="V196" s="5"/>
      <c r="W196" s="5"/>
      <c r="X196" s="5"/>
      <c r="Y196" s="5"/>
      <c r="Z196" s="5"/>
      <c r="AA196" s="5"/>
      <c r="AB196" s="5"/>
      <c r="AC196" s="5"/>
      <c r="AD196" s="5"/>
      <c r="AE196" s="5"/>
      <c r="AF196" s="5"/>
      <c r="AG196" s="6"/>
      <c r="AH196" s="6"/>
      <c r="AI196" s="6"/>
      <c r="AJ196" s="6"/>
      <c r="AK196" s="5"/>
      <c r="AL196" s="5"/>
      <c r="AM196" s="2"/>
      <c r="AN196" s="5"/>
      <c r="AO196" s="5"/>
      <c r="AP196" s="5"/>
      <c r="AQ196" s="5"/>
      <c r="AR196" s="5"/>
      <c r="AS196" s="5"/>
      <c r="AT196" s="5"/>
      <c r="AU196" s="5"/>
      <c r="AV196" s="5"/>
      <c r="AW196" s="5"/>
      <c r="AX196" s="7"/>
      <c r="AY196" s="5"/>
      <c r="AZ196" s="5"/>
      <c r="BA196" s="5"/>
      <c r="BB196" s="8"/>
      <c r="BC196" s="5"/>
      <c r="BD196" s="5"/>
      <c r="BE196" s="5"/>
      <c r="BF196" s="5"/>
      <c r="BG196" s="1"/>
      <c r="BH196" s="2"/>
      <c r="BI196" s="2"/>
      <c r="BJ196" s="2"/>
      <c r="BK196" s="5"/>
      <c r="BL196" s="2"/>
      <c r="BM196" s="2"/>
      <c r="BN196" s="2"/>
      <c r="BO196" s="5"/>
      <c r="BP196" s="2"/>
      <c r="BQ196" s="2"/>
      <c r="BR196" s="5"/>
      <c r="BS196" s="2"/>
      <c r="BT196" s="2"/>
      <c r="BU196" s="5"/>
      <c r="BV196" s="5"/>
    </row>
    <row r="197" spans="1:74" ht="13.5" customHeight="1">
      <c r="A197" s="2"/>
      <c r="B197" s="5"/>
      <c r="C197" s="5"/>
      <c r="D197" s="5"/>
      <c r="E197" s="4"/>
      <c r="F197" s="5"/>
      <c r="G197" s="4"/>
      <c r="H197" s="4"/>
      <c r="I197" s="4"/>
      <c r="J197" s="4"/>
      <c r="K197" s="4"/>
      <c r="L197" s="4"/>
      <c r="M197" s="5"/>
      <c r="N197" s="5"/>
      <c r="O197" s="5"/>
      <c r="P197" s="5"/>
      <c r="Q197" s="5"/>
      <c r="R197" s="5"/>
      <c r="S197" s="5"/>
      <c r="T197" s="5"/>
      <c r="U197" s="5"/>
      <c r="V197" s="5"/>
      <c r="W197" s="5"/>
      <c r="X197" s="5"/>
      <c r="Y197" s="5"/>
      <c r="Z197" s="5"/>
      <c r="AA197" s="5"/>
      <c r="AB197" s="5"/>
      <c r="AC197" s="5"/>
      <c r="AD197" s="5"/>
      <c r="AE197" s="5"/>
      <c r="AF197" s="5"/>
      <c r="AG197" s="6"/>
      <c r="AH197" s="6"/>
      <c r="AI197" s="6"/>
      <c r="AJ197" s="6"/>
      <c r="AK197" s="5"/>
      <c r="AL197" s="5"/>
      <c r="AM197" s="2"/>
      <c r="AN197" s="5"/>
      <c r="AO197" s="5"/>
      <c r="AP197" s="5"/>
      <c r="AQ197" s="5"/>
      <c r="AR197" s="5"/>
      <c r="AS197" s="5"/>
      <c r="AT197" s="5"/>
      <c r="AU197" s="5"/>
      <c r="AV197" s="5"/>
      <c r="AW197" s="5"/>
      <c r="AX197" s="7"/>
      <c r="AY197" s="5"/>
      <c r="AZ197" s="5"/>
      <c r="BA197" s="5"/>
      <c r="BB197" s="8"/>
      <c r="BC197" s="5"/>
      <c r="BD197" s="5"/>
      <c r="BE197" s="5"/>
      <c r="BF197" s="5"/>
      <c r="BG197" s="1"/>
      <c r="BH197" s="2"/>
      <c r="BI197" s="2"/>
      <c r="BJ197" s="2"/>
      <c r="BK197" s="5"/>
      <c r="BL197" s="2"/>
      <c r="BM197" s="2"/>
      <c r="BN197" s="2"/>
      <c r="BO197" s="5"/>
      <c r="BP197" s="2"/>
      <c r="BQ197" s="2"/>
      <c r="BR197" s="5"/>
      <c r="BS197" s="2"/>
      <c r="BT197" s="2"/>
      <c r="BU197" s="5"/>
      <c r="BV197" s="5"/>
    </row>
    <row r="198" spans="1:74" ht="13.5" customHeight="1">
      <c r="A198" s="2"/>
      <c r="B198" s="5"/>
      <c r="C198" s="5"/>
      <c r="D198" s="5"/>
      <c r="E198" s="4"/>
      <c r="F198" s="5"/>
      <c r="G198" s="4"/>
      <c r="H198" s="4"/>
      <c r="I198" s="4"/>
      <c r="J198" s="4"/>
      <c r="K198" s="4"/>
      <c r="L198" s="4"/>
      <c r="M198" s="5"/>
      <c r="N198" s="5"/>
      <c r="O198" s="5"/>
      <c r="P198" s="5"/>
      <c r="Q198" s="5"/>
      <c r="R198" s="5"/>
      <c r="S198" s="5"/>
      <c r="T198" s="5"/>
      <c r="U198" s="5"/>
      <c r="V198" s="5"/>
      <c r="W198" s="5"/>
      <c r="X198" s="5"/>
      <c r="Y198" s="5"/>
      <c r="Z198" s="5"/>
      <c r="AA198" s="5"/>
      <c r="AB198" s="5"/>
      <c r="AC198" s="5"/>
      <c r="AD198" s="5"/>
      <c r="AE198" s="5"/>
      <c r="AF198" s="5"/>
      <c r="AG198" s="6"/>
      <c r="AH198" s="6"/>
      <c r="AI198" s="6"/>
      <c r="AJ198" s="6"/>
      <c r="AK198" s="5"/>
      <c r="AL198" s="5"/>
      <c r="AM198" s="2"/>
      <c r="AN198" s="5"/>
      <c r="AO198" s="5"/>
      <c r="AP198" s="5"/>
      <c r="AQ198" s="5"/>
      <c r="AR198" s="5"/>
      <c r="AS198" s="5"/>
      <c r="AT198" s="5"/>
      <c r="AU198" s="5"/>
      <c r="AV198" s="5"/>
      <c r="AW198" s="5"/>
      <c r="AX198" s="7"/>
      <c r="AY198" s="5"/>
      <c r="AZ198" s="5"/>
      <c r="BA198" s="5"/>
      <c r="BB198" s="8"/>
      <c r="BC198" s="5"/>
      <c r="BD198" s="5"/>
      <c r="BE198" s="5"/>
      <c r="BF198" s="5"/>
      <c r="BG198" s="1"/>
      <c r="BH198" s="2"/>
      <c r="BI198" s="2"/>
      <c r="BJ198" s="2"/>
      <c r="BK198" s="5"/>
      <c r="BL198" s="2"/>
      <c r="BM198" s="2"/>
      <c r="BN198" s="2"/>
      <c r="BO198" s="5"/>
      <c r="BP198" s="2"/>
      <c r="BQ198" s="2"/>
      <c r="BR198" s="5"/>
      <c r="BS198" s="2"/>
      <c r="BT198" s="2"/>
      <c r="BU198" s="5"/>
      <c r="BV198" s="5"/>
    </row>
    <row r="199" spans="1:74" ht="13.5" customHeight="1">
      <c r="A199" s="2"/>
      <c r="B199" s="5"/>
      <c r="C199" s="5"/>
      <c r="D199" s="5"/>
      <c r="E199" s="4"/>
      <c r="F199" s="5"/>
      <c r="G199" s="4"/>
      <c r="H199" s="4"/>
      <c r="I199" s="4"/>
      <c r="J199" s="4"/>
      <c r="K199" s="4"/>
      <c r="L199" s="4"/>
      <c r="M199" s="5"/>
      <c r="N199" s="5"/>
      <c r="O199" s="5"/>
      <c r="P199" s="5"/>
      <c r="Q199" s="5"/>
      <c r="R199" s="5"/>
      <c r="S199" s="5"/>
      <c r="T199" s="5"/>
      <c r="U199" s="5"/>
      <c r="V199" s="5"/>
      <c r="W199" s="5"/>
      <c r="X199" s="5"/>
      <c r="Y199" s="5"/>
      <c r="Z199" s="5"/>
      <c r="AA199" s="5"/>
      <c r="AB199" s="5"/>
      <c r="AC199" s="5"/>
      <c r="AD199" s="5"/>
      <c r="AE199" s="5"/>
      <c r="AF199" s="5"/>
      <c r="AG199" s="6"/>
      <c r="AH199" s="6"/>
      <c r="AI199" s="6"/>
      <c r="AJ199" s="6"/>
      <c r="AK199" s="5"/>
      <c r="AL199" s="5"/>
      <c r="AM199" s="2"/>
      <c r="AN199" s="5"/>
      <c r="AO199" s="5"/>
      <c r="AP199" s="5"/>
      <c r="AQ199" s="5"/>
      <c r="AR199" s="5"/>
      <c r="AS199" s="5"/>
      <c r="AT199" s="5"/>
      <c r="AU199" s="5"/>
      <c r="AV199" s="5"/>
      <c r="AW199" s="5"/>
      <c r="AX199" s="7"/>
      <c r="AY199" s="5"/>
      <c r="AZ199" s="5"/>
      <c r="BA199" s="5"/>
      <c r="BB199" s="8"/>
      <c r="BC199" s="5"/>
      <c r="BD199" s="5"/>
      <c r="BE199" s="5"/>
      <c r="BF199" s="5"/>
      <c r="BG199" s="1"/>
      <c r="BH199" s="2"/>
      <c r="BI199" s="2"/>
      <c r="BJ199" s="2"/>
      <c r="BK199" s="5"/>
      <c r="BL199" s="2"/>
      <c r="BM199" s="2"/>
      <c r="BN199" s="2"/>
      <c r="BO199" s="5"/>
      <c r="BP199" s="2"/>
      <c r="BQ199" s="2"/>
      <c r="BR199" s="5"/>
      <c r="BS199" s="2"/>
      <c r="BT199" s="2"/>
      <c r="BU199" s="5"/>
      <c r="BV199" s="5"/>
    </row>
    <row r="200" spans="1:74" ht="13.5" customHeight="1">
      <c r="A200" s="2"/>
      <c r="B200" s="5"/>
      <c r="C200" s="5"/>
      <c r="D200" s="5"/>
      <c r="E200" s="4"/>
      <c r="F200" s="5"/>
      <c r="G200" s="4"/>
      <c r="H200" s="4"/>
      <c r="I200" s="4"/>
      <c r="J200" s="4"/>
      <c r="K200" s="4"/>
      <c r="L200" s="4"/>
      <c r="M200" s="5"/>
      <c r="N200" s="5"/>
      <c r="O200" s="5"/>
      <c r="P200" s="5"/>
      <c r="Q200" s="5"/>
      <c r="R200" s="5"/>
      <c r="S200" s="5"/>
      <c r="T200" s="5"/>
      <c r="U200" s="5"/>
      <c r="V200" s="5"/>
      <c r="W200" s="5"/>
      <c r="X200" s="5"/>
      <c r="Y200" s="5"/>
      <c r="Z200" s="5"/>
      <c r="AA200" s="5"/>
      <c r="AB200" s="5"/>
      <c r="AC200" s="5"/>
      <c r="AD200" s="5"/>
      <c r="AE200" s="5"/>
      <c r="AF200" s="5"/>
      <c r="AG200" s="6"/>
      <c r="AH200" s="6"/>
      <c r="AI200" s="6"/>
      <c r="AJ200" s="6"/>
      <c r="AK200" s="5"/>
      <c r="AL200" s="5"/>
      <c r="AM200" s="2"/>
      <c r="AN200" s="5"/>
      <c r="AO200" s="5"/>
      <c r="AP200" s="5"/>
      <c r="AQ200" s="5"/>
      <c r="AR200" s="5"/>
      <c r="AS200" s="5"/>
      <c r="AT200" s="5"/>
      <c r="AU200" s="5"/>
      <c r="AV200" s="5"/>
      <c r="AW200" s="5"/>
      <c r="AX200" s="7"/>
      <c r="AY200" s="5"/>
      <c r="AZ200" s="5"/>
      <c r="BA200" s="5"/>
      <c r="BB200" s="8"/>
      <c r="BC200" s="5"/>
      <c r="BD200" s="5"/>
      <c r="BE200" s="5"/>
      <c r="BF200" s="5"/>
      <c r="BG200" s="1"/>
      <c r="BH200" s="2"/>
      <c r="BI200" s="2"/>
      <c r="BJ200" s="2"/>
      <c r="BK200" s="5"/>
      <c r="BL200" s="2"/>
      <c r="BM200" s="2"/>
      <c r="BN200" s="2"/>
      <c r="BO200" s="5"/>
      <c r="BP200" s="2"/>
      <c r="BQ200" s="2"/>
      <c r="BR200" s="5"/>
      <c r="BS200" s="2"/>
      <c r="BT200" s="2"/>
      <c r="BU200" s="5"/>
      <c r="BV200" s="5"/>
    </row>
    <row r="201" spans="1:74" ht="13.5" customHeight="1">
      <c r="A201" s="2"/>
      <c r="B201" s="5"/>
      <c r="C201" s="5"/>
      <c r="D201" s="5"/>
      <c r="E201" s="4"/>
      <c r="F201" s="5"/>
      <c r="G201" s="4"/>
      <c r="H201" s="4"/>
      <c r="I201" s="4"/>
      <c r="J201" s="4"/>
      <c r="K201" s="4"/>
      <c r="L201" s="4"/>
      <c r="M201" s="5"/>
      <c r="N201" s="5"/>
      <c r="O201" s="5"/>
      <c r="P201" s="5"/>
      <c r="Q201" s="5"/>
      <c r="R201" s="5"/>
      <c r="S201" s="5"/>
      <c r="T201" s="5"/>
      <c r="U201" s="5"/>
      <c r="V201" s="5"/>
      <c r="W201" s="5"/>
      <c r="X201" s="5"/>
      <c r="Y201" s="5"/>
      <c r="Z201" s="5"/>
      <c r="AA201" s="5"/>
      <c r="AB201" s="5"/>
      <c r="AC201" s="5"/>
      <c r="AD201" s="5"/>
      <c r="AE201" s="5"/>
      <c r="AF201" s="5"/>
      <c r="AG201" s="6"/>
      <c r="AH201" s="6"/>
      <c r="AI201" s="6"/>
      <c r="AJ201" s="6"/>
      <c r="AK201" s="5"/>
      <c r="AL201" s="5"/>
      <c r="AM201" s="2"/>
      <c r="AN201" s="5"/>
      <c r="AO201" s="5"/>
      <c r="AP201" s="5"/>
      <c r="AQ201" s="5"/>
      <c r="AR201" s="5"/>
      <c r="AS201" s="5"/>
      <c r="AT201" s="5"/>
      <c r="AU201" s="5"/>
      <c r="AV201" s="5"/>
      <c r="AW201" s="5"/>
      <c r="AX201" s="7"/>
      <c r="AY201" s="5"/>
      <c r="AZ201" s="5"/>
      <c r="BA201" s="5"/>
      <c r="BB201" s="8"/>
      <c r="BC201" s="5"/>
      <c r="BD201" s="5"/>
      <c r="BE201" s="5"/>
      <c r="BF201" s="5"/>
      <c r="BG201" s="1"/>
      <c r="BH201" s="2"/>
      <c r="BI201" s="2"/>
      <c r="BJ201" s="2"/>
      <c r="BK201" s="5"/>
      <c r="BL201" s="2"/>
      <c r="BM201" s="2"/>
      <c r="BN201" s="2"/>
      <c r="BO201" s="5"/>
      <c r="BP201" s="2"/>
      <c r="BQ201" s="2"/>
      <c r="BR201" s="5"/>
      <c r="BS201" s="2"/>
      <c r="BT201" s="2"/>
      <c r="BU201" s="5"/>
      <c r="BV201" s="5"/>
    </row>
    <row r="202" spans="1:74" ht="13.5" customHeight="1">
      <c r="A202" s="2"/>
      <c r="B202" s="5"/>
      <c r="C202" s="5"/>
      <c r="D202" s="5"/>
      <c r="E202" s="4"/>
      <c r="F202" s="5"/>
      <c r="G202" s="4"/>
      <c r="H202" s="4"/>
      <c r="I202" s="4"/>
      <c r="J202" s="4"/>
      <c r="K202" s="4"/>
      <c r="L202" s="4"/>
      <c r="M202" s="5"/>
      <c r="N202" s="5"/>
      <c r="O202" s="5"/>
      <c r="P202" s="5"/>
      <c r="Q202" s="5"/>
      <c r="R202" s="5"/>
      <c r="S202" s="5"/>
      <c r="T202" s="5"/>
      <c r="U202" s="5"/>
      <c r="V202" s="5"/>
      <c r="W202" s="5"/>
      <c r="X202" s="5"/>
      <c r="Y202" s="5"/>
      <c r="Z202" s="5"/>
      <c r="AA202" s="5"/>
      <c r="AB202" s="5"/>
      <c r="AC202" s="5"/>
      <c r="AD202" s="5"/>
      <c r="AE202" s="5"/>
      <c r="AF202" s="5"/>
      <c r="AG202" s="6"/>
      <c r="AH202" s="6"/>
      <c r="AI202" s="6"/>
      <c r="AJ202" s="6"/>
      <c r="AK202" s="5"/>
      <c r="AL202" s="5"/>
      <c r="AM202" s="2"/>
      <c r="AN202" s="5"/>
      <c r="AO202" s="5"/>
      <c r="AP202" s="5"/>
      <c r="AQ202" s="5"/>
      <c r="AR202" s="5"/>
      <c r="AS202" s="5"/>
      <c r="AT202" s="5"/>
      <c r="AU202" s="5"/>
      <c r="AV202" s="5"/>
      <c r="AW202" s="5"/>
      <c r="AX202" s="7"/>
      <c r="AY202" s="5"/>
      <c r="AZ202" s="5"/>
      <c r="BA202" s="5"/>
      <c r="BB202" s="8"/>
      <c r="BC202" s="5"/>
      <c r="BD202" s="5"/>
      <c r="BE202" s="5"/>
      <c r="BF202" s="5"/>
      <c r="BG202" s="1"/>
      <c r="BH202" s="2"/>
      <c r="BI202" s="2"/>
      <c r="BJ202" s="2"/>
      <c r="BK202" s="5"/>
      <c r="BL202" s="2"/>
      <c r="BM202" s="2"/>
      <c r="BN202" s="2"/>
      <c r="BO202" s="5"/>
      <c r="BP202" s="2"/>
      <c r="BQ202" s="2"/>
      <c r="BR202" s="5"/>
      <c r="BS202" s="2"/>
      <c r="BT202" s="2"/>
      <c r="BU202" s="5"/>
      <c r="BV202" s="5"/>
    </row>
    <row r="203" spans="1:74" ht="13.5" customHeight="1">
      <c r="A203" s="2"/>
      <c r="B203" s="5"/>
      <c r="C203" s="5"/>
      <c r="D203" s="5"/>
      <c r="E203" s="4"/>
      <c r="F203" s="5"/>
      <c r="G203" s="4"/>
      <c r="H203" s="4"/>
      <c r="I203" s="4"/>
      <c r="J203" s="4"/>
      <c r="K203" s="4"/>
      <c r="L203" s="4"/>
      <c r="M203" s="5"/>
      <c r="N203" s="5"/>
      <c r="O203" s="5"/>
      <c r="P203" s="5"/>
      <c r="Q203" s="5"/>
      <c r="R203" s="5"/>
      <c r="S203" s="5"/>
      <c r="T203" s="5"/>
      <c r="U203" s="5"/>
      <c r="V203" s="5"/>
      <c r="W203" s="5"/>
      <c r="X203" s="5"/>
      <c r="Y203" s="5"/>
      <c r="Z203" s="5"/>
      <c r="AA203" s="5"/>
      <c r="AB203" s="5"/>
      <c r="AC203" s="5"/>
      <c r="AD203" s="5"/>
      <c r="AE203" s="5"/>
      <c r="AF203" s="5"/>
      <c r="AG203" s="6"/>
      <c r="AH203" s="6"/>
      <c r="AI203" s="6"/>
      <c r="AJ203" s="6"/>
      <c r="AK203" s="5"/>
      <c r="AL203" s="5"/>
      <c r="AM203" s="2"/>
      <c r="AN203" s="5"/>
      <c r="AO203" s="5"/>
      <c r="AP203" s="5"/>
      <c r="AQ203" s="5"/>
      <c r="AR203" s="5"/>
      <c r="AS203" s="5"/>
      <c r="AT203" s="5"/>
      <c r="AU203" s="5"/>
      <c r="AV203" s="5"/>
      <c r="AW203" s="5"/>
      <c r="AX203" s="7"/>
      <c r="AY203" s="5"/>
      <c r="AZ203" s="5"/>
      <c r="BA203" s="5"/>
      <c r="BB203" s="8"/>
      <c r="BC203" s="5"/>
      <c r="BD203" s="5"/>
      <c r="BE203" s="5"/>
      <c r="BF203" s="5"/>
      <c r="BG203" s="1"/>
      <c r="BH203" s="2"/>
      <c r="BI203" s="2"/>
      <c r="BJ203" s="2"/>
      <c r="BK203" s="5"/>
      <c r="BL203" s="2"/>
      <c r="BM203" s="2"/>
      <c r="BN203" s="2"/>
      <c r="BO203" s="5"/>
      <c r="BP203" s="2"/>
      <c r="BQ203" s="2"/>
      <c r="BR203" s="5"/>
      <c r="BS203" s="2"/>
      <c r="BT203" s="2"/>
      <c r="BU203" s="5"/>
      <c r="BV203" s="5"/>
    </row>
    <row r="204" spans="1:74" ht="13.5" customHeight="1">
      <c r="A204" s="2"/>
      <c r="B204" s="5"/>
      <c r="C204" s="5"/>
      <c r="D204" s="5"/>
      <c r="E204" s="4"/>
      <c r="F204" s="5"/>
      <c r="G204" s="4"/>
      <c r="H204" s="4"/>
      <c r="I204" s="4"/>
      <c r="J204" s="4"/>
      <c r="K204" s="4"/>
      <c r="L204" s="4"/>
      <c r="M204" s="5"/>
      <c r="N204" s="5"/>
      <c r="O204" s="5"/>
      <c r="P204" s="5"/>
      <c r="Q204" s="5"/>
      <c r="R204" s="5"/>
      <c r="S204" s="5"/>
      <c r="T204" s="5"/>
      <c r="U204" s="5"/>
      <c r="V204" s="5"/>
      <c r="W204" s="5"/>
      <c r="X204" s="5"/>
      <c r="Y204" s="5"/>
      <c r="Z204" s="5"/>
      <c r="AA204" s="5"/>
      <c r="AB204" s="5"/>
      <c r="AC204" s="5"/>
      <c r="AD204" s="5"/>
      <c r="AE204" s="5"/>
      <c r="AF204" s="5"/>
      <c r="AG204" s="6"/>
      <c r="AH204" s="6"/>
      <c r="AI204" s="6"/>
      <c r="AJ204" s="6"/>
      <c r="AK204" s="5"/>
      <c r="AL204" s="5"/>
      <c r="AM204" s="2"/>
      <c r="AN204" s="5"/>
      <c r="AO204" s="5"/>
      <c r="AP204" s="5"/>
      <c r="AQ204" s="5"/>
      <c r="AR204" s="5"/>
      <c r="AS204" s="5"/>
      <c r="AT204" s="5"/>
      <c r="AU204" s="5"/>
      <c r="AV204" s="5"/>
      <c r="AW204" s="5"/>
      <c r="AX204" s="7"/>
      <c r="AY204" s="5"/>
      <c r="AZ204" s="5"/>
      <c r="BA204" s="5"/>
      <c r="BB204" s="8"/>
      <c r="BC204" s="5"/>
      <c r="BD204" s="5"/>
      <c r="BE204" s="5"/>
      <c r="BF204" s="5"/>
      <c r="BG204" s="1"/>
      <c r="BH204" s="2"/>
      <c r="BI204" s="2"/>
      <c r="BJ204" s="2"/>
      <c r="BK204" s="5"/>
      <c r="BL204" s="2"/>
      <c r="BM204" s="2"/>
      <c r="BN204" s="2"/>
      <c r="BO204" s="5"/>
      <c r="BP204" s="2"/>
      <c r="BQ204" s="2"/>
      <c r="BR204" s="5"/>
      <c r="BS204" s="2"/>
      <c r="BT204" s="2"/>
      <c r="BU204" s="5"/>
      <c r="BV204" s="5"/>
    </row>
    <row r="205" spans="1:74" ht="13.5" customHeight="1">
      <c r="A205" s="2"/>
      <c r="B205" s="5"/>
      <c r="C205" s="5"/>
      <c r="D205" s="5"/>
      <c r="E205" s="4"/>
      <c r="F205" s="5"/>
      <c r="G205" s="4"/>
      <c r="H205" s="4"/>
      <c r="I205" s="4"/>
      <c r="J205" s="4"/>
      <c r="K205" s="4"/>
      <c r="L205" s="4"/>
      <c r="M205" s="5"/>
      <c r="N205" s="5"/>
      <c r="O205" s="5"/>
      <c r="P205" s="5"/>
      <c r="Q205" s="5"/>
      <c r="R205" s="5"/>
      <c r="S205" s="5"/>
      <c r="T205" s="5"/>
      <c r="U205" s="5"/>
      <c r="V205" s="5"/>
      <c r="W205" s="5"/>
      <c r="X205" s="5"/>
      <c r="Y205" s="5"/>
      <c r="Z205" s="5"/>
      <c r="AA205" s="5"/>
      <c r="AB205" s="5"/>
      <c r="AC205" s="5"/>
      <c r="AD205" s="5"/>
      <c r="AE205" s="5"/>
      <c r="AF205" s="5"/>
      <c r="AG205" s="6"/>
      <c r="AH205" s="6"/>
      <c r="AI205" s="6"/>
      <c r="AJ205" s="6"/>
      <c r="AK205" s="5"/>
      <c r="AL205" s="5"/>
      <c r="AM205" s="2"/>
      <c r="AN205" s="5"/>
      <c r="AO205" s="5"/>
      <c r="AP205" s="5"/>
      <c r="AQ205" s="5"/>
      <c r="AR205" s="5"/>
      <c r="AS205" s="5"/>
      <c r="AT205" s="5"/>
      <c r="AU205" s="5"/>
      <c r="AV205" s="5"/>
      <c r="AW205" s="5"/>
      <c r="AX205" s="7"/>
      <c r="AY205" s="5"/>
      <c r="AZ205" s="5"/>
      <c r="BA205" s="5"/>
      <c r="BB205" s="8"/>
      <c r="BC205" s="5"/>
      <c r="BD205" s="5"/>
      <c r="BE205" s="5"/>
      <c r="BF205" s="5"/>
      <c r="BG205" s="1"/>
      <c r="BH205" s="2"/>
      <c r="BI205" s="2"/>
      <c r="BJ205" s="2"/>
      <c r="BK205" s="5"/>
      <c r="BL205" s="2"/>
      <c r="BM205" s="2"/>
      <c r="BN205" s="2"/>
      <c r="BO205" s="5"/>
      <c r="BP205" s="2"/>
      <c r="BQ205" s="2"/>
      <c r="BR205" s="5"/>
      <c r="BS205" s="2"/>
      <c r="BT205" s="2"/>
      <c r="BU205" s="5"/>
      <c r="BV205" s="5"/>
    </row>
    <row r="206" spans="1:74" ht="13.5" customHeight="1">
      <c r="A206" s="2"/>
      <c r="B206" s="5"/>
      <c r="C206" s="5"/>
      <c r="D206" s="5"/>
      <c r="E206" s="4"/>
      <c r="F206" s="5"/>
      <c r="G206" s="4"/>
      <c r="H206" s="4"/>
      <c r="I206" s="4"/>
      <c r="J206" s="4"/>
      <c r="K206" s="4"/>
      <c r="L206" s="4"/>
      <c r="M206" s="5"/>
      <c r="N206" s="5"/>
      <c r="O206" s="5"/>
      <c r="P206" s="5"/>
      <c r="Q206" s="5"/>
      <c r="R206" s="5"/>
      <c r="S206" s="5"/>
      <c r="T206" s="5"/>
      <c r="U206" s="5"/>
      <c r="V206" s="5"/>
      <c r="W206" s="5"/>
      <c r="X206" s="5"/>
      <c r="Y206" s="5"/>
      <c r="Z206" s="5"/>
      <c r="AA206" s="5"/>
      <c r="AB206" s="5"/>
      <c r="AC206" s="5"/>
      <c r="AD206" s="5"/>
      <c r="AE206" s="5"/>
      <c r="AF206" s="5"/>
      <c r="AG206" s="6"/>
      <c r="AH206" s="6"/>
      <c r="AI206" s="6"/>
      <c r="AJ206" s="6"/>
      <c r="AK206" s="5"/>
      <c r="AL206" s="5"/>
      <c r="AM206" s="2"/>
      <c r="AN206" s="5"/>
      <c r="AO206" s="5"/>
      <c r="AP206" s="5"/>
      <c r="AQ206" s="5"/>
      <c r="AR206" s="5"/>
      <c r="AS206" s="5"/>
      <c r="AT206" s="5"/>
      <c r="AU206" s="5"/>
      <c r="AV206" s="5"/>
      <c r="AW206" s="5"/>
      <c r="AX206" s="7"/>
      <c r="AY206" s="5"/>
      <c r="AZ206" s="5"/>
      <c r="BA206" s="5"/>
      <c r="BB206" s="8"/>
      <c r="BC206" s="5"/>
      <c r="BD206" s="5"/>
      <c r="BE206" s="5"/>
      <c r="BF206" s="5"/>
      <c r="BG206" s="1"/>
      <c r="BH206" s="2"/>
      <c r="BI206" s="2"/>
      <c r="BJ206" s="2"/>
      <c r="BK206" s="5"/>
      <c r="BL206" s="2"/>
      <c r="BM206" s="2"/>
      <c r="BN206" s="2"/>
      <c r="BO206" s="5"/>
      <c r="BP206" s="2"/>
      <c r="BQ206" s="2"/>
      <c r="BR206" s="5"/>
      <c r="BS206" s="2"/>
      <c r="BT206" s="2"/>
      <c r="BU206" s="5"/>
      <c r="BV206" s="5"/>
    </row>
    <row r="207" spans="1:74" ht="13.5" customHeight="1">
      <c r="A207" s="2"/>
      <c r="B207" s="5"/>
      <c r="C207" s="5"/>
      <c r="D207" s="5"/>
      <c r="E207" s="4"/>
      <c r="F207" s="5"/>
      <c r="G207" s="4"/>
      <c r="H207" s="4"/>
      <c r="I207" s="4"/>
      <c r="J207" s="4"/>
      <c r="K207" s="4"/>
      <c r="L207" s="4"/>
      <c r="M207" s="5"/>
      <c r="N207" s="5"/>
      <c r="O207" s="5"/>
      <c r="P207" s="5"/>
      <c r="Q207" s="5"/>
      <c r="R207" s="5"/>
      <c r="S207" s="5"/>
      <c r="T207" s="5"/>
      <c r="U207" s="5"/>
      <c r="V207" s="5"/>
      <c r="W207" s="5"/>
      <c r="X207" s="5"/>
      <c r="Y207" s="5"/>
      <c r="Z207" s="5"/>
      <c r="AA207" s="5"/>
      <c r="AB207" s="5"/>
      <c r="AC207" s="5"/>
      <c r="AD207" s="5"/>
      <c r="AE207" s="5"/>
      <c r="AF207" s="5"/>
      <c r="AG207" s="6"/>
      <c r="AH207" s="6"/>
      <c r="AI207" s="6"/>
      <c r="AJ207" s="6"/>
      <c r="AK207" s="5"/>
      <c r="AL207" s="5"/>
      <c r="AM207" s="2"/>
      <c r="AN207" s="5"/>
      <c r="AO207" s="5"/>
      <c r="AP207" s="5"/>
      <c r="AQ207" s="5"/>
      <c r="AR207" s="5"/>
      <c r="AS207" s="5"/>
      <c r="AT207" s="5"/>
      <c r="AU207" s="5"/>
      <c r="AV207" s="5"/>
      <c r="AW207" s="5"/>
      <c r="AX207" s="7"/>
      <c r="AY207" s="5"/>
      <c r="AZ207" s="5"/>
      <c r="BA207" s="5"/>
      <c r="BB207" s="8"/>
      <c r="BC207" s="5"/>
      <c r="BD207" s="5"/>
      <c r="BE207" s="5"/>
      <c r="BF207" s="5"/>
      <c r="BG207" s="1"/>
      <c r="BH207" s="2"/>
      <c r="BI207" s="2"/>
      <c r="BJ207" s="2"/>
      <c r="BK207" s="5"/>
      <c r="BL207" s="2"/>
      <c r="BM207" s="2"/>
      <c r="BN207" s="2"/>
      <c r="BO207" s="5"/>
      <c r="BP207" s="2"/>
      <c r="BQ207" s="2"/>
      <c r="BR207" s="5"/>
      <c r="BS207" s="2"/>
      <c r="BT207" s="2"/>
      <c r="BU207" s="5"/>
      <c r="BV207" s="5"/>
    </row>
    <row r="208" spans="1:74" ht="13.5" customHeight="1">
      <c r="A208" s="2"/>
      <c r="B208" s="5"/>
      <c r="C208" s="5"/>
      <c r="D208" s="5"/>
      <c r="E208" s="4"/>
      <c r="F208" s="5"/>
      <c r="G208" s="4"/>
      <c r="H208" s="4"/>
      <c r="I208" s="4"/>
      <c r="J208" s="4"/>
      <c r="K208" s="4"/>
      <c r="L208" s="4"/>
      <c r="M208" s="5"/>
      <c r="N208" s="5"/>
      <c r="O208" s="5"/>
      <c r="P208" s="5"/>
      <c r="Q208" s="5"/>
      <c r="R208" s="5"/>
      <c r="S208" s="5"/>
      <c r="T208" s="5"/>
      <c r="U208" s="5"/>
      <c r="V208" s="5"/>
      <c r="W208" s="5"/>
      <c r="X208" s="5"/>
      <c r="Y208" s="5"/>
      <c r="Z208" s="5"/>
      <c r="AA208" s="5"/>
      <c r="AB208" s="5"/>
      <c r="AC208" s="5"/>
      <c r="AD208" s="5"/>
      <c r="AE208" s="5"/>
      <c r="AF208" s="5"/>
      <c r="AG208" s="6"/>
      <c r="AH208" s="6"/>
      <c r="AI208" s="6"/>
      <c r="AJ208" s="6"/>
      <c r="AK208" s="5"/>
      <c r="AL208" s="5"/>
      <c r="AM208" s="2"/>
      <c r="AN208" s="5"/>
      <c r="AO208" s="5"/>
      <c r="AP208" s="5"/>
      <c r="AQ208" s="5"/>
      <c r="AR208" s="5"/>
      <c r="AS208" s="5"/>
      <c r="AT208" s="5"/>
      <c r="AU208" s="5"/>
      <c r="AV208" s="5"/>
      <c r="AW208" s="5"/>
      <c r="AX208" s="7"/>
      <c r="AY208" s="5"/>
      <c r="AZ208" s="5"/>
      <c r="BA208" s="5"/>
      <c r="BB208" s="8"/>
      <c r="BC208" s="5"/>
      <c r="BD208" s="5"/>
      <c r="BE208" s="5"/>
      <c r="BF208" s="5"/>
      <c r="BG208" s="1"/>
      <c r="BH208" s="2"/>
      <c r="BI208" s="2"/>
      <c r="BJ208" s="2"/>
      <c r="BK208" s="5"/>
      <c r="BL208" s="2"/>
      <c r="BM208" s="2"/>
      <c r="BN208" s="2"/>
      <c r="BO208" s="5"/>
      <c r="BP208" s="2"/>
      <c r="BQ208" s="2"/>
      <c r="BR208" s="5"/>
      <c r="BS208" s="2"/>
      <c r="BT208" s="2"/>
      <c r="BU208" s="5"/>
      <c r="BV208" s="5"/>
    </row>
    <row r="209" spans="1:74" ht="13.5" customHeight="1">
      <c r="A209" s="2"/>
      <c r="B209" s="5"/>
      <c r="C209" s="5"/>
      <c r="D209" s="5"/>
      <c r="E209" s="4"/>
      <c r="F209" s="5"/>
      <c r="G209" s="4"/>
      <c r="H209" s="4"/>
      <c r="I209" s="4"/>
      <c r="J209" s="4"/>
      <c r="K209" s="4"/>
      <c r="L209" s="4"/>
      <c r="M209" s="5"/>
      <c r="N209" s="5"/>
      <c r="O209" s="5"/>
      <c r="P209" s="5"/>
      <c r="Q209" s="5"/>
      <c r="R209" s="5"/>
      <c r="S209" s="5"/>
      <c r="T209" s="5"/>
      <c r="U209" s="5"/>
      <c r="V209" s="5"/>
      <c r="W209" s="5"/>
      <c r="X209" s="5"/>
      <c r="Y209" s="5"/>
      <c r="Z209" s="5"/>
      <c r="AA209" s="5"/>
      <c r="AB209" s="5"/>
      <c r="AC209" s="5"/>
      <c r="AD209" s="5"/>
      <c r="AE209" s="5"/>
      <c r="AF209" s="5"/>
      <c r="AG209" s="6"/>
      <c r="AH209" s="6"/>
      <c r="AI209" s="6"/>
      <c r="AJ209" s="6"/>
      <c r="AK209" s="5"/>
      <c r="AL209" s="5"/>
      <c r="AM209" s="2"/>
      <c r="AN209" s="5"/>
      <c r="AO209" s="5"/>
      <c r="AP209" s="5"/>
      <c r="AQ209" s="5"/>
      <c r="AR209" s="5"/>
      <c r="AS209" s="5"/>
      <c r="AT209" s="5"/>
      <c r="AU209" s="5"/>
      <c r="AV209" s="5"/>
      <c r="AW209" s="5"/>
      <c r="AX209" s="7"/>
      <c r="AY209" s="5"/>
      <c r="AZ209" s="5"/>
      <c r="BA209" s="5"/>
      <c r="BB209" s="8"/>
      <c r="BC209" s="5"/>
      <c r="BD209" s="5"/>
      <c r="BE209" s="5"/>
      <c r="BF209" s="5"/>
      <c r="BG209" s="1"/>
      <c r="BH209" s="2"/>
      <c r="BI209" s="2"/>
      <c r="BJ209" s="2"/>
      <c r="BK209" s="5"/>
      <c r="BL209" s="2"/>
      <c r="BM209" s="2"/>
      <c r="BN209" s="2"/>
      <c r="BO209" s="5"/>
      <c r="BP209" s="2"/>
      <c r="BQ209" s="2"/>
      <c r="BR209" s="5"/>
      <c r="BS209" s="2"/>
      <c r="BT209" s="2"/>
      <c r="BU209" s="5"/>
      <c r="BV209" s="5"/>
    </row>
    <row r="210" spans="1:74" ht="13.5" customHeight="1">
      <c r="A210" s="2"/>
      <c r="B210" s="5"/>
      <c r="C210" s="5"/>
      <c r="D210" s="5"/>
      <c r="E210" s="4"/>
      <c r="F210" s="5"/>
      <c r="G210" s="4"/>
      <c r="H210" s="4"/>
      <c r="I210" s="4"/>
      <c r="J210" s="4"/>
      <c r="K210" s="4"/>
      <c r="L210" s="4"/>
      <c r="M210" s="5"/>
      <c r="N210" s="5"/>
      <c r="O210" s="5"/>
      <c r="P210" s="5"/>
      <c r="Q210" s="5"/>
      <c r="R210" s="5"/>
      <c r="S210" s="5"/>
      <c r="T210" s="5"/>
      <c r="U210" s="5"/>
      <c r="V210" s="5"/>
      <c r="W210" s="5"/>
      <c r="X210" s="5"/>
      <c r="Y210" s="5"/>
      <c r="Z210" s="5"/>
      <c r="AA210" s="5"/>
      <c r="AB210" s="5"/>
      <c r="AC210" s="5"/>
      <c r="AD210" s="5"/>
      <c r="AE210" s="5"/>
      <c r="AF210" s="5"/>
      <c r="AG210" s="6"/>
      <c r="AH210" s="6"/>
      <c r="AI210" s="6"/>
      <c r="AJ210" s="6"/>
      <c r="AK210" s="5"/>
      <c r="AL210" s="5"/>
      <c r="AM210" s="2"/>
      <c r="AN210" s="5"/>
      <c r="AO210" s="5"/>
      <c r="AP210" s="5"/>
      <c r="AQ210" s="5"/>
      <c r="AR210" s="5"/>
      <c r="AS210" s="5"/>
      <c r="AT210" s="5"/>
      <c r="AU210" s="5"/>
      <c r="AV210" s="5"/>
      <c r="AW210" s="5"/>
      <c r="AX210" s="7"/>
      <c r="AY210" s="5"/>
      <c r="AZ210" s="5"/>
      <c r="BA210" s="5"/>
      <c r="BB210" s="8"/>
      <c r="BC210" s="5"/>
      <c r="BD210" s="5"/>
      <c r="BE210" s="5"/>
      <c r="BF210" s="5"/>
      <c r="BG210" s="1"/>
      <c r="BH210" s="2"/>
      <c r="BI210" s="2"/>
      <c r="BJ210" s="2"/>
      <c r="BK210" s="5"/>
      <c r="BL210" s="2"/>
      <c r="BM210" s="2"/>
      <c r="BN210" s="2"/>
      <c r="BO210" s="5"/>
      <c r="BP210" s="2"/>
      <c r="BQ210" s="2"/>
      <c r="BR210" s="5"/>
      <c r="BS210" s="2"/>
      <c r="BT210" s="2"/>
      <c r="BU210" s="5"/>
      <c r="BV210" s="5"/>
    </row>
    <row r="211" spans="1:74" ht="13.5" customHeight="1">
      <c r="A211" s="2"/>
      <c r="B211" s="5"/>
      <c r="C211" s="5"/>
      <c r="D211" s="5"/>
      <c r="E211" s="4"/>
      <c r="F211" s="5"/>
      <c r="G211" s="4"/>
      <c r="H211" s="4"/>
      <c r="I211" s="4"/>
      <c r="J211" s="4"/>
      <c r="K211" s="4"/>
      <c r="L211" s="4"/>
      <c r="M211" s="5"/>
      <c r="N211" s="5"/>
      <c r="O211" s="5"/>
      <c r="P211" s="5"/>
      <c r="Q211" s="5"/>
      <c r="R211" s="5"/>
      <c r="S211" s="5"/>
      <c r="T211" s="5"/>
      <c r="U211" s="5"/>
      <c r="V211" s="5"/>
      <c r="W211" s="5"/>
      <c r="X211" s="5"/>
      <c r="Y211" s="5"/>
      <c r="Z211" s="5"/>
      <c r="AA211" s="5"/>
      <c r="AB211" s="5"/>
      <c r="AC211" s="5"/>
      <c r="AD211" s="5"/>
      <c r="AE211" s="5"/>
      <c r="AF211" s="5"/>
      <c r="AG211" s="6"/>
      <c r="AH211" s="6"/>
      <c r="AI211" s="6"/>
      <c r="AJ211" s="6"/>
      <c r="AK211" s="5"/>
      <c r="AL211" s="5"/>
      <c r="AM211" s="2"/>
      <c r="AN211" s="5"/>
      <c r="AO211" s="5"/>
      <c r="AP211" s="5"/>
      <c r="AQ211" s="5"/>
      <c r="AR211" s="5"/>
      <c r="AS211" s="5"/>
      <c r="AT211" s="5"/>
      <c r="AU211" s="5"/>
      <c r="AV211" s="5"/>
      <c r="AW211" s="5"/>
      <c r="AX211" s="7"/>
      <c r="AY211" s="5"/>
      <c r="AZ211" s="5"/>
      <c r="BA211" s="5"/>
      <c r="BB211" s="8"/>
      <c r="BC211" s="5"/>
      <c r="BD211" s="5"/>
      <c r="BE211" s="5"/>
      <c r="BF211" s="5"/>
      <c r="BG211" s="1"/>
      <c r="BH211" s="2"/>
      <c r="BI211" s="2"/>
      <c r="BJ211" s="2"/>
      <c r="BK211" s="5"/>
      <c r="BL211" s="2"/>
      <c r="BM211" s="2"/>
      <c r="BN211" s="2"/>
      <c r="BO211" s="5"/>
      <c r="BP211" s="2"/>
      <c r="BQ211" s="2"/>
      <c r="BR211" s="5"/>
      <c r="BS211" s="2"/>
      <c r="BT211" s="2"/>
      <c r="BU211" s="5"/>
      <c r="BV211" s="5"/>
    </row>
    <row r="212" spans="1:74" ht="13.5" customHeight="1">
      <c r="A212" s="2"/>
      <c r="B212" s="5"/>
      <c r="C212" s="5"/>
      <c r="D212" s="5"/>
      <c r="E212" s="4"/>
      <c r="F212" s="5"/>
      <c r="G212" s="4"/>
      <c r="H212" s="4"/>
      <c r="I212" s="4"/>
      <c r="J212" s="4"/>
      <c r="K212" s="4"/>
      <c r="L212" s="4"/>
      <c r="M212" s="5"/>
      <c r="N212" s="5"/>
      <c r="O212" s="5"/>
      <c r="P212" s="5"/>
      <c r="Q212" s="5"/>
      <c r="R212" s="5"/>
      <c r="S212" s="5"/>
      <c r="T212" s="5"/>
      <c r="U212" s="5"/>
      <c r="V212" s="5"/>
      <c r="W212" s="5"/>
      <c r="X212" s="5"/>
      <c r="Y212" s="5"/>
      <c r="Z212" s="5"/>
      <c r="AA212" s="5"/>
      <c r="AB212" s="5"/>
      <c r="AC212" s="5"/>
      <c r="AD212" s="5"/>
      <c r="AE212" s="5"/>
      <c r="AF212" s="5"/>
      <c r="AG212" s="6"/>
      <c r="AH212" s="6"/>
      <c r="AI212" s="6"/>
      <c r="AJ212" s="6"/>
      <c r="AK212" s="5"/>
      <c r="AL212" s="5"/>
      <c r="AM212" s="2"/>
      <c r="AN212" s="5"/>
      <c r="AO212" s="5"/>
      <c r="AP212" s="5"/>
      <c r="AQ212" s="5"/>
      <c r="AR212" s="5"/>
      <c r="AS212" s="5"/>
      <c r="AT212" s="5"/>
      <c r="AU212" s="5"/>
      <c r="AV212" s="5"/>
      <c r="AW212" s="5"/>
      <c r="AX212" s="7"/>
      <c r="AY212" s="5"/>
      <c r="AZ212" s="5"/>
      <c r="BA212" s="5"/>
      <c r="BB212" s="8"/>
      <c r="BC212" s="5"/>
      <c r="BD212" s="5"/>
      <c r="BE212" s="5"/>
      <c r="BF212" s="5"/>
      <c r="BG212" s="1"/>
      <c r="BH212" s="2"/>
      <c r="BI212" s="2"/>
      <c r="BJ212" s="2"/>
      <c r="BK212" s="5"/>
      <c r="BL212" s="2"/>
      <c r="BM212" s="2"/>
      <c r="BN212" s="2"/>
      <c r="BO212" s="5"/>
      <c r="BP212" s="2"/>
      <c r="BQ212" s="2"/>
      <c r="BR212" s="5"/>
      <c r="BS212" s="2"/>
      <c r="BT212" s="2"/>
      <c r="BU212" s="5"/>
      <c r="BV212" s="5"/>
    </row>
    <row r="213" spans="1:74" ht="13.5" customHeight="1">
      <c r="A213" s="2"/>
      <c r="B213" s="5"/>
      <c r="C213" s="5"/>
      <c r="D213" s="5"/>
      <c r="E213" s="4"/>
      <c r="F213" s="5"/>
      <c r="G213" s="4"/>
      <c r="H213" s="4"/>
      <c r="I213" s="4"/>
      <c r="J213" s="4"/>
      <c r="K213" s="4"/>
      <c r="L213" s="4"/>
      <c r="M213" s="5"/>
      <c r="N213" s="5"/>
      <c r="O213" s="5"/>
      <c r="P213" s="5"/>
      <c r="Q213" s="5"/>
      <c r="R213" s="5"/>
      <c r="S213" s="5"/>
      <c r="T213" s="5"/>
      <c r="U213" s="5"/>
      <c r="V213" s="5"/>
      <c r="W213" s="5"/>
      <c r="X213" s="5"/>
      <c r="Y213" s="5"/>
      <c r="Z213" s="5"/>
      <c r="AA213" s="5"/>
      <c r="AB213" s="5"/>
      <c r="AC213" s="5"/>
      <c r="AD213" s="5"/>
      <c r="AE213" s="5"/>
      <c r="AF213" s="5"/>
      <c r="AG213" s="6"/>
      <c r="AH213" s="6"/>
      <c r="AI213" s="6"/>
      <c r="AJ213" s="6"/>
      <c r="AK213" s="5"/>
      <c r="AL213" s="5"/>
      <c r="AM213" s="2"/>
      <c r="AN213" s="5"/>
      <c r="AO213" s="5"/>
      <c r="AP213" s="5"/>
      <c r="AQ213" s="5"/>
      <c r="AR213" s="5"/>
      <c r="AS213" s="5"/>
      <c r="AT213" s="5"/>
      <c r="AU213" s="5"/>
      <c r="AV213" s="5"/>
      <c r="AW213" s="5"/>
      <c r="AX213" s="7"/>
      <c r="AY213" s="5"/>
      <c r="AZ213" s="5"/>
      <c r="BA213" s="5"/>
      <c r="BB213" s="8"/>
      <c r="BC213" s="5"/>
      <c r="BD213" s="5"/>
      <c r="BE213" s="5"/>
      <c r="BF213" s="5"/>
      <c r="BG213" s="1"/>
      <c r="BH213" s="2"/>
      <c r="BI213" s="2"/>
      <c r="BJ213" s="2"/>
      <c r="BK213" s="5"/>
      <c r="BL213" s="2"/>
      <c r="BM213" s="2"/>
      <c r="BN213" s="2"/>
      <c r="BO213" s="5"/>
      <c r="BP213" s="2"/>
      <c r="BQ213" s="2"/>
      <c r="BR213" s="5"/>
      <c r="BS213" s="2"/>
      <c r="BT213" s="2"/>
      <c r="BU213" s="5"/>
      <c r="BV213" s="5"/>
    </row>
    <row r="214" spans="1:74" ht="13.5" customHeight="1">
      <c r="A214" s="2"/>
      <c r="B214" s="5"/>
      <c r="C214" s="5"/>
      <c r="D214" s="5"/>
      <c r="E214" s="4"/>
      <c r="F214" s="5"/>
      <c r="G214" s="4"/>
      <c r="H214" s="4"/>
      <c r="I214" s="4"/>
      <c r="J214" s="4"/>
      <c r="K214" s="4"/>
      <c r="L214" s="4"/>
      <c r="M214" s="5"/>
      <c r="N214" s="5"/>
      <c r="O214" s="5"/>
      <c r="P214" s="5"/>
      <c r="Q214" s="5"/>
      <c r="R214" s="5"/>
      <c r="S214" s="5"/>
      <c r="T214" s="5"/>
      <c r="U214" s="5"/>
      <c r="V214" s="5"/>
      <c r="W214" s="5"/>
      <c r="X214" s="5"/>
      <c r="Y214" s="5"/>
      <c r="Z214" s="5"/>
      <c r="AA214" s="5"/>
      <c r="AB214" s="5"/>
      <c r="AC214" s="5"/>
      <c r="AD214" s="5"/>
      <c r="AE214" s="5"/>
      <c r="AF214" s="5"/>
      <c r="AG214" s="6"/>
      <c r="AH214" s="6"/>
      <c r="AI214" s="6"/>
      <c r="AJ214" s="6"/>
      <c r="AK214" s="5"/>
      <c r="AL214" s="5"/>
      <c r="AM214" s="2"/>
      <c r="AN214" s="5"/>
      <c r="AO214" s="5"/>
      <c r="AP214" s="5"/>
      <c r="AQ214" s="5"/>
      <c r="AR214" s="5"/>
      <c r="AS214" s="5"/>
      <c r="AT214" s="5"/>
      <c r="AU214" s="5"/>
      <c r="AV214" s="5"/>
      <c r="AW214" s="5"/>
      <c r="AX214" s="7"/>
      <c r="AY214" s="5"/>
      <c r="AZ214" s="5"/>
      <c r="BA214" s="5"/>
      <c r="BB214" s="8"/>
      <c r="BC214" s="5"/>
      <c r="BD214" s="5"/>
      <c r="BE214" s="5"/>
      <c r="BF214" s="5"/>
      <c r="BG214" s="1"/>
      <c r="BH214" s="2"/>
      <c r="BI214" s="2"/>
      <c r="BJ214" s="2"/>
      <c r="BK214" s="5"/>
      <c r="BL214" s="2"/>
      <c r="BM214" s="2"/>
      <c r="BN214" s="2"/>
      <c r="BO214" s="5"/>
      <c r="BP214" s="2"/>
      <c r="BQ214" s="2"/>
      <c r="BR214" s="5"/>
      <c r="BS214" s="2"/>
      <c r="BT214" s="2"/>
      <c r="BU214" s="5"/>
      <c r="BV214" s="5"/>
    </row>
    <row r="215" spans="1:74" ht="13.5" customHeight="1">
      <c r="A215" s="2"/>
      <c r="B215" s="5"/>
      <c r="C215" s="5"/>
      <c r="D215" s="5"/>
      <c r="E215" s="4"/>
      <c r="F215" s="5"/>
      <c r="G215" s="4"/>
      <c r="H215" s="4"/>
      <c r="I215" s="4"/>
      <c r="J215" s="4"/>
      <c r="K215" s="4"/>
      <c r="L215" s="4"/>
      <c r="M215" s="5"/>
      <c r="N215" s="5"/>
      <c r="O215" s="5"/>
      <c r="P215" s="5"/>
      <c r="Q215" s="5"/>
      <c r="R215" s="5"/>
      <c r="S215" s="5"/>
      <c r="T215" s="5"/>
      <c r="U215" s="5"/>
      <c r="V215" s="5"/>
      <c r="W215" s="5"/>
      <c r="X215" s="5"/>
      <c r="Y215" s="5"/>
      <c r="Z215" s="5"/>
      <c r="AA215" s="5"/>
      <c r="AB215" s="5"/>
      <c r="AC215" s="5"/>
      <c r="AD215" s="5"/>
      <c r="AE215" s="5"/>
      <c r="AF215" s="5"/>
      <c r="AG215" s="6"/>
      <c r="AH215" s="6"/>
      <c r="AI215" s="6"/>
      <c r="AJ215" s="6"/>
      <c r="AK215" s="5"/>
      <c r="AL215" s="5"/>
      <c r="AM215" s="2"/>
      <c r="AN215" s="5"/>
      <c r="AO215" s="5"/>
      <c r="AP215" s="5"/>
      <c r="AQ215" s="5"/>
      <c r="AR215" s="5"/>
      <c r="AS215" s="5"/>
      <c r="AT215" s="5"/>
      <c r="AU215" s="5"/>
      <c r="AV215" s="5"/>
      <c r="AW215" s="5"/>
      <c r="AX215" s="7"/>
      <c r="AY215" s="5"/>
      <c r="AZ215" s="5"/>
      <c r="BA215" s="5"/>
      <c r="BB215" s="8"/>
      <c r="BC215" s="5"/>
      <c r="BD215" s="5"/>
      <c r="BE215" s="5"/>
      <c r="BF215" s="5"/>
      <c r="BG215" s="1"/>
      <c r="BH215" s="2"/>
      <c r="BI215" s="2"/>
      <c r="BJ215" s="2"/>
      <c r="BK215" s="5"/>
      <c r="BL215" s="2"/>
      <c r="BM215" s="2"/>
      <c r="BN215" s="2"/>
      <c r="BO215" s="5"/>
      <c r="BP215" s="2"/>
      <c r="BQ215" s="2"/>
      <c r="BR215" s="5"/>
      <c r="BS215" s="2"/>
      <c r="BT215" s="2"/>
      <c r="BU215" s="5"/>
      <c r="BV215" s="5"/>
    </row>
    <row r="216" spans="1:74" ht="13.5" customHeight="1">
      <c r="A216" s="2"/>
      <c r="B216" s="5"/>
      <c r="C216" s="5"/>
      <c r="D216" s="5"/>
      <c r="E216" s="4"/>
      <c r="F216" s="5"/>
      <c r="G216" s="4"/>
      <c r="H216" s="4"/>
      <c r="I216" s="4"/>
      <c r="J216" s="4"/>
      <c r="K216" s="4"/>
      <c r="L216" s="4"/>
      <c r="M216" s="5"/>
      <c r="N216" s="5"/>
      <c r="O216" s="5"/>
      <c r="P216" s="5"/>
      <c r="Q216" s="5"/>
      <c r="R216" s="5"/>
      <c r="S216" s="5"/>
      <c r="T216" s="5"/>
      <c r="U216" s="5"/>
      <c r="V216" s="5"/>
      <c r="W216" s="5"/>
      <c r="X216" s="5"/>
      <c r="Y216" s="5"/>
      <c r="Z216" s="5"/>
      <c r="AA216" s="5"/>
      <c r="AB216" s="5"/>
      <c r="AC216" s="5"/>
      <c r="AD216" s="5"/>
      <c r="AE216" s="5"/>
      <c r="AF216" s="5"/>
      <c r="AG216" s="6"/>
      <c r="AH216" s="6"/>
      <c r="AI216" s="6"/>
      <c r="AJ216" s="6"/>
      <c r="AK216" s="5"/>
      <c r="AL216" s="5"/>
      <c r="AM216" s="2"/>
      <c r="AN216" s="5"/>
      <c r="AO216" s="5"/>
      <c r="AP216" s="5"/>
      <c r="AQ216" s="5"/>
      <c r="AR216" s="5"/>
      <c r="AS216" s="5"/>
      <c r="AT216" s="5"/>
      <c r="AU216" s="5"/>
      <c r="AV216" s="5"/>
      <c r="AW216" s="5"/>
      <c r="AX216" s="7"/>
      <c r="AY216" s="5"/>
      <c r="AZ216" s="5"/>
      <c r="BA216" s="5"/>
      <c r="BB216" s="8"/>
      <c r="BC216" s="5"/>
      <c r="BD216" s="5"/>
      <c r="BE216" s="5"/>
      <c r="BF216" s="5"/>
      <c r="BG216" s="1"/>
      <c r="BH216" s="2"/>
      <c r="BI216" s="2"/>
      <c r="BJ216" s="2"/>
      <c r="BK216" s="5"/>
      <c r="BL216" s="2"/>
      <c r="BM216" s="2"/>
      <c r="BN216" s="2"/>
      <c r="BO216" s="5"/>
      <c r="BP216" s="2"/>
      <c r="BQ216" s="2"/>
      <c r="BR216" s="5"/>
      <c r="BS216" s="2"/>
      <c r="BT216" s="2"/>
      <c r="BU216" s="5"/>
      <c r="BV216" s="5"/>
    </row>
    <row r="217" spans="1:74" ht="13.5" customHeight="1">
      <c r="A217" s="2"/>
      <c r="B217" s="5"/>
      <c r="C217" s="5"/>
      <c r="D217" s="5"/>
      <c r="E217" s="4"/>
      <c r="F217" s="5"/>
      <c r="G217" s="4"/>
      <c r="H217" s="4"/>
      <c r="I217" s="4"/>
      <c r="J217" s="4"/>
      <c r="K217" s="4"/>
      <c r="L217" s="4"/>
      <c r="M217" s="5"/>
      <c r="N217" s="5"/>
      <c r="O217" s="5"/>
      <c r="P217" s="5"/>
      <c r="Q217" s="5"/>
      <c r="R217" s="5"/>
      <c r="S217" s="5"/>
      <c r="T217" s="5"/>
      <c r="U217" s="5"/>
      <c r="V217" s="5"/>
      <c r="W217" s="5"/>
      <c r="X217" s="5"/>
      <c r="Y217" s="5"/>
      <c r="Z217" s="5"/>
      <c r="AA217" s="5"/>
      <c r="AB217" s="5"/>
      <c r="AC217" s="5"/>
      <c r="AD217" s="5"/>
      <c r="AE217" s="5"/>
      <c r="AF217" s="5"/>
      <c r="AG217" s="6"/>
      <c r="AH217" s="6"/>
      <c r="AI217" s="6"/>
      <c r="AJ217" s="6"/>
      <c r="AK217" s="5"/>
      <c r="AL217" s="5"/>
      <c r="AM217" s="2"/>
      <c r="AN217" s="5"/>
      <c r="AO217" s="5"/>
      <c r="AP217" s="5"/>
      <c r="AQ217" s="5"/>
      <c r="AR217" s="5"/>
      <c r="AS217" s="5"/>
      <c r="AT217" s="5"/>
      <c r="AU217" s="5"/>
      <c r="AV217" s="5"/>
      <c r="AW217" s="5"/>
      <c r="AX217" s="7"/>
      <c r="AY217" s="5"/>
      <c r="AZ217" s="5"/>
      <c r="BA217" s="5"/>
      <c r="BB217" s="8"/>
      <c r="BC217" s="5"/>
      <c r="BD217" s="5"/>
      <c r="BE217" s="5"/>
      <c r="BF217" s="5"/>
      <c r="BG217" s="1"/>
      <c r="BH217" s="2"/>
      <c r="BI217" s="2"/>
      <c r="BJ217" s="2"/>
      <c r="BK217" s="5"/>
      <c r="BL217" s="2"/>
      <c r="BM217" s="2"/>
      <c r="BN217" s="2"/>
      <c r="BO217" s="5"/>
      <c r="BP217" s="2"/>
      <c r="BQ217" s="2"/>
      <c r="BR217" s="5"/>
      <c r="BS217" s="2"/>
      <c r="BT217" s="2"/>
      <c r="BU217" s="5"/>
      <c r="BV217" s="5"/>
    </row>
    <row r="218" spans="1:74" ht="13.5" customHeight="1">
      <c r="A218" s="2"/>
      <c r="B218" s="5"/>
      <c r="C218" s="5"/>
      <c r="D218" s="5"/>
      <c r="E218" s="4"/>
      <c r="F218" s="5"/>
      <c r="G218" s="4"/>
      <c r="H218" s="4"/>
      <c r="I218" s="4"/>
      <c r="J218" s="4"/>
      <c r="K218" s="4"/>
      <c r="L218" s="4"/>
      <c r="M218" s="5"/>
      <c r="N218" s="5"/>
      <c r="O218" s="5"/>
      <c r="P218" s="5"/>
      <c r="Q218" s="5"/>
      <c r="R218" s="5"/>
      <c r="S218" s="5"/>
      <c r="T218" s="5"/>
      <c r="U218" s="5"/>
      <c r="V218" s="5"/>
      <c r="W218" s="5"/>
      <c r="X218" s="5"/>
      <c r="Y218" s="5"/>
      <c r="Z218" s="5"/>
      <c r="AA218" s="5"/>
      <c r="AB218" s="5"/>
      <c r="AC218" s="5"/>
      <c r="AD218" s="5"/>
      <c r="AE218" s="5"/>
      <c r="AF218" s="5"/>
      <c r="AG218" s="6"/>
      <c r="AH218" s="6"/>
      <c r="AI218" s="6"/>
      <c r="AJ218" s="6"/>
      <c r="AK218" s="5"/>
      <c r="AL218" s="5"/>
      <c r="AM218" s="2"/>
      <c r="AN218" s="5"/>
      <c r="AO218" s="5"/>
      <c r="AP218" s="5"/>
      <c r="AQ218" s="5"/>
      <c r="AR218" s="5"/>
      <c r="AS218" s="5"/>
      <c r="AT218" s="5"/>
      <c r="AU218" s="5"/>
      <c r="AV218" s="5"/>
      <c r="AW218" s="5"/>
      <c r="AX218" s="7"/>
      <c r="AY218" s="5"/>
      <c r="AZ218" s="5"/>
      <c r="BA218" s="5"/>
      <c r="BB218" s="8"/>
      <c r="BC218" s="5"/>
      <c r="BD218" s="5"/>
      <c r="BE218" s="5"/>
      <c r="BF218" s="5"/>
      <c r="BG218" s="1"/>
      <c r="BH218" s="2"/>
      <c r="BI218" s="2"/>
      <c r="BJ218" s="2"/>
      <c r="BK218" s="5"/>
      <c r="BL218" s="2"/>
      <c r="BM218" s="2"/>
      <c r="BN218" s="2"/>
      <c r="BO218" s="5"/>
      <c r="BP218" s="2"/>
      <c r="BQ218" s="2"/>
      <c r="BR218" s="5"/>
      <c r="BS218" s="2"/>
      <c r="BT218" s="2"/>
      <c r="BU218" s="5"/>
      <c r="BV218" s="5"/>
    </row>
    <row r="219" spans="1:74" ht="13.5" customHeight="1">
      <c r="A219" s="2"/>
      <c r="B219" s="5"/>
      <c r="C219" s="5"/>
      <c r="D219" s="5"/>
      <c r="E219" s="4"/>
      <c r="F219" s="5"/>
      <c r="G219" s="4"/>
      <c r="H219" s="4"/>
      <c r="I219" s="4"/>
      <c r="J219" s="4"/>
      <c r="K219" s="4"/>
      <c r="L219" s="4"/>
      <c r="M219" s="5"/>
      <c r="N219" s="5"/>
      <c r="O219" s="5"/>
      <c r="P219" s="5"/>
      <c r="Q219" s="5"/>
      <c r="R219" s="5"/>
      <c r="S219" s="5"/>
      <c r="T219" s="5"/>
      <c r="U219" s="5"/>
      <c r="V219" s="5"/>
      <c r="W219" s="5"/>
      <c r="X219" s="5"/>
      <c r="Y219" s="5"/>
      <c r="Z219" s="5"/>
      <c r="AA219" s="5"/>
      <c r="AB219" s="5"/>
      <c r="AC219" s="5"/>
      <c r="AD219" s="5"/>
      <c r="AE219" s="5"/>
      <c r="AF219" s="5"/>
      <c r="AG219" s="6"/>
      <c r="AH219" s="6"/>
      <c r="AI219" s="6"/>
      <c r="AJ219" s="6"/>
      <c r="AK219" s="5"/>
      <c r="AL219" s="5"/>
      <c r="AM219" s="2"/>
      <c r="AN219" s="5"/>
      <c r="AO219" s="5"/>
      <c r="AP219" s="5"/>
      <c r="AQ219" s="5"/>
      <c r="AR219" s="5"/>
      <c r="AS219" s="5"/>
      <c r="AT219" s="5"/>
      <c r="AU219" s="5"/>
      <c r="AV219" s="5"/>
      <c r="AW219" s="5"/>
      <c r="AX219" s="7"/>
      <c r="AY219" s="5"/>
      <c r="AZ219" s="5"/>
      <c r="BA219" s="5"/>
      <c r="BB219" s="8"/>
      <c r="BC219" s="5"/>
      <c r="BD219" s="5"/>
      <c r="BE219" s="5"/>
      <c r="BF219" s="5"/>
      <c r="BG219" s="1"/>
      <c r="BH219" s="2"/>
      <c r="BI219" s="2"/>
      <c r="BJ219" s="2"/>
      <c r="BK219" s="5"/>
      <c r="BL219" s="2"/>
      <c r="BM219" s="2"/>
      <c r="BN219" s="2"/>
      <c r="BO219" s="5"/>
      <c r="BP219" s="2"/>
      <c r="BQ219" s="2"/>
      <c r="BR219" s="5"/>
      <c r="BS219" s="2"/>
      <c r="BT219" s="2"/>
      <c r="BU219" s="5"/>
      <c r="BV219" s="5"/>
    </row>
    <row r="220" spans="1:74" ht="13.5" customHeight="1">
      <c r="A220" s="2"/>
      <c r="B220" s="5"/>
      <c r="C220" s="5"/>
      <c r="D220" s="5"/>
      <c r="E220" s="4"/>
      <c r="F220" s="5"/>
      <c r="G220" s="4"/>
      <c r="H220" s="4"/>
      <c r="I220" s="4"/>
      <c r="J220" s="4"/>
      <c r="K220" s="4"/>
      <c r="L220" s="4"/>
      <c r="M220" s="5"/>
      <c r="N220" s="5"/>
      <c r="O220" s="5"/>
      <c r="P220" s="5"/>
      <c r="Q220" s="5"/>
      <c r="R220" s="5"/>
      <c r="S220" s="5"/>
      <c r="T220" s="5"/>
      <c r="U220" s="5"/>
      <c r="V220" s="5"/>
      <c r="W220" s="5"/>
      <c r="X220" s="5"/>
      <c r="Y220" s="5"/>
      <c r="Z220" s="5"/>
      <c r="AA220" s="5"/>
      <c r="AB220" s="5"/>
      <c r="AC220" s="5"/>
      <c r="AD220" s="5"/>
      <c r="AE220" s="5"/>
      <c r="AF220" s="5"/>
      <c r="AG220" s="6"/>
      <c r="AH220" s="6"/>
      <c r="AI220" s="6"/>
      <c r="AJ220" s="6"/>
      <c r="AK220" s="5"/>
      <c r="AL220" s="5"/>
      <c r="AM220" s="2"/>
      <c r="AN220" s="5"/>
      <c r="AO220" s="5"/>
      <c r="AP220" s="5"/>
      <c r="AQ220" s="5"/>
      <c r="AR220" s="5"/>
      <c r="AS220" s="5"/>
      <c r="AT220" s="5"/>
      <c r="AU220" s="5"/>
      <c r="AV220" s="5"/>
      <c r="AW220" s="5"/>
      <c r="AX220" s="7"/>
      <c r="AY220" s="5"/>
      <c r="AZ220" s="5"/>
      <c r="BA220" s="5"/>
      <c r="BB220" s="8"/>
      <c r="BC220" s="5"/>
      <c r="BD220" s="5"/>
      <c r="BE220" s="5"/>
      <c r="BF220" s="5"/>
      <c r="BG220" s="1"/>
      <c r="BH220" s="2"/>
      <c r="BI220" s="2"/>
      <c r="BJ220" s="2"/>
      <c r="BK220" s="5"/>
      <c r="BL220" s="2"/>
      <c r="BM220" s="2"/>
      <c r="BN220" s="2"/>
      <c r="BO220" s="5"/>
      <c r="BP220" s="2"/>
      <c r="BQ220" s="2"/>
      <c r="BR220" s="5"/>
      <c r="BS220" s="2"/>
      <c r="BT220" s="2"/>
      <c r="BU220" s="5"/>
      <c r="BV220" s="5"/>
    </row>
    <row r="221" spans="1:74" ht="13.5" customHeight="1">
      <c r="A221" s="2"/>
      <c r="B221" s="5"/>
      <c r="C221" s="5"/>
      <c r="D221" s="5"/>
      <c r="E221" s="4"/>
      <c r="F221" s="5"/>
      <c r="G221" s="4"/>
      <c r="H221" s="4"/>
      <c r="I221" s="4"/>
      <c r="J221" s="4"/>
      <c r="K221" s="4"/>
      <c r="L221" s="4"/>
      <c r="M221" s="5"/>
      <c r="N221" s="5"/>
      <c r="O221" s="5"/>
      <c r="P221" s="5"/>
      <c r="Q221" s="5"/>
      <c r="R221" s="5"/>
      <c r="S221" s="5"/>
      <c r="T221" s="5"/>
      <c r="U221" s="5"/>
      <c r="V221" s="5"/>
      <c r="W221" s="5"/>
      <c r="X221" s="5"/>
      <c r="Y221" s="5"/>
      <c r="Z221" s="5"/>
      <c r="AA221" s="5"/>
      <c r="AB221" s="5"/>
      <c r="AC221" s="5"/>
      <c r="AD221" s="5"/>
      <c r="AE221" s="5"/>
      <c r="AF221" s="5"/>
      <c r="AG221" s="6"/>
      <c r="AH221" s="6"/>
      <c r="AI221" s="6"/>
      <c r="AJ221" s="6"/>
      <c r="AK221" s="5"/>
      <c r="AL221" s="5"/>
      <c r="AM221" s="2"/>
      <c r="AN221" s="5"/>
      <c r="AO221" s="5"/>
      <c r="AP221" s="5"/>
      <c r="AQ221" s="5"/>
      <c r="AR221" s="5"/>
      <c r="AS221" s="5"/>
      <c r="AT221" s="5"/>
      <c r="AU221" s="5"/>
      <c r="AV221" s="5"/>
      <c r="AW221" s="5"/>
      <c r="AX221" s="7"/>
      <c r="AY221" s="5"/>
      <c r="AZ221" s="5"/>
      <c r="BA221" s="5"/>
      <c r="BB221" s="8"/>
      <c r="BC221" s="5"/>
      <c r="BD221" s="5"/>
      <c r="BE221" s="5"/>
      <c r="BF221" s="5"/>
      <c r="BG221" s="1"/>
      <c r="BH221" s="2"/>
      <c r="BI221" s="2"/>
      <c r="BJ221" s="2"/>
      <c r="BK221" s="5"/>
      <c r="BL221" s="2"/>
      <c r="BM221" s="2"/>
      <c r="BN221" s="2"/>
      <c r="BO221" s="5"/>
      <c r="BP221" s="2"/>
      <c r="BQ221" s="2"/>
      <c r="BR221" s="5"/>
      <c r="BS221" s="2"/>
      <c r="BT221" s="2"/>
      <c r="BU221" s="5"/>
      <c r="BV221" s="5"/>
    </row>
    <row r="222" spans="1:74" ht="13.5" customHeight="1">
      <c r="A222" s="2"/>
      <c r="B222" s="5"/>
      <c r="C222" s="5"/>
      <c r="D222" s="5"/>
      <c r="E222" s="4"/>
      <c r="F222" s="5"/>
      <c r="G222" s="4"/>
      <c r="H222" s="4"/>
      <c r="I222" s="4"/>
      <c r="J222" s="4"/>
      <c r="K222" s="4"/>
      <c r="L222" s="4"/>
      <c r="M222" s="5"/>
      <c r="N222" s="5"/>
      <c r="O222" s="5"/>
      <c r="P222" s="5"/>
      <c r="Q222" s="5"/>
      <c r="R222" s="5"/>
      <c r="S222" s="5"/>
      <c r="T222" s="5"/>
      <c r="U222" s="5"/>
      <c r="V222" s="5"/>
      <c r="W222" s="5"/>
      <c r="X222" s="5"/>
      <c r="Y222" s="5"/>
      <c r="Z222" s="5"/>
      <c r="AA222" s="5"/>
      <c r="AB222" s="5"/>
      <c r="AC222" s="5"/>
      <c r="AD222" s="5"/>
      <c r="AE222" s="5"/>
      <c r="AF222" s="5"/>
      <c r="AG222" s="6"/>
      <c r="AH222" s="6"/>
      <c r="AI222" s="6"/>
      <c r="AJ222" s="6"/>
      <c r="AK222" s="5"/>
      <c r="AL222" s="5"/>
      <c r="AM222" s="2"/>
      <c r="AN222" s="5"/>
      <c r="AO222" s="5"/>
      <c r="AP222" s="5"/>
      <c r="AQ222" s="5"/>
      <c r="AR222" s="5"/>
      <c r="AS222" s="5"/>
      <c r="AT222" s="5"/>
      <c r="AU222" s="5"/>
      <c r="AV222" s="5"/>
      <c r="AW222" s="5"/>
      <c r="AX222" s="7"/>
      <c r="AY222" s="5"/>
      <c r="AZ222" s="5"/>
      <c r="BA222" s="5"/>
      <c r="BB222" s="8"/>
      <c r="BC222" s="5"/>
      <c r="BD222" s="5"/>
      <c r="BE222" s="5"/>
      <c r="BF222" s="5"/>
      <c r="BG222" s="1"/>
      <c r="BH222" s="2"/>
      <c r="BI222" s="2"/>
      <c r="BJ222" s="2"/>
      <c r="BK222" s="5"/>
      <c r="BL222" s="2"/>
      <c r="BM222" s="2"/>
      <c r="BN222" s="2"/>
      <c r="BO222" s="5"/>
      <c r="BP222" s="2"/>
      <c r="BQ222" s="2"/>
      <c r="BR222" s="5"/>
      <c r="BS222" s="2"/>
      <c r="BT222" s="2"/>
      <c r="BU222" s="5"/>
      <c r="BV222" s="5"/>
    </row>
    <row r="223" spans="1:74" ht="13.5" customHeight="1">
      <c r="A223" s="2"/>
      <c r="B223" s="5"/>
      <c r="C223" s="5"/>
      <c r="D223" s="5"/>
      <c r="E223" s="4"/>
      <c r="F223" s="5"/>
      <c r="G223" s="4"/>
      <c r="H223" s="4"/>
      <c r="I223" s="4"/>
      <c r="J223" s="4"/>
      <c r="K223" s="4"/>
      <c r="L223" s="4"/>
      <c r="M223" s="5"/>
      <c r="N223" s="5"/>
      <c r="O223" s="5"/>
      <c r="P223" s="5"/>
      <c r="Q223" s="5"/>
      <c r="R223" s="5"/>
      <c r="S223" s="5"/>
      <c r="T223" s="5"/>
      <c r="U223" s="5"/>
      <c r="V223" s="5"/>
      <c r="W223" s="5"/>
      <c r="X223" s="5"/>
      <c r="Y223" s="5"/>
      <c r="Z223" s="5"/>
      <c r="AA223" s="5"/>
      <c r="AB223" s="5"/>
      <c r="AC223" s="5"/>
      <c r="AD223" s="5"/>
      <c r="AE223" s="5"/>
      <c r="AF223" s="5"/>
      <c r="AG223" s="6"/>
      <c r="AH223" s="6"/>
      <c r="AI223" s="6"/>
      <c r="AJ223" s="6"/>
      <c r="AK223" s="5"/>
      <c r="AL223" s="5"/>
      <c r="AM223" s="2"/>
      <c r="AN223" s="5"/>
      <c r="AO223" s="5"/>
      <c r="AP223" s="5"/>
      <c r="AQ223" s="5"/>
      <c r="AR223" s="5"/>
      <c r="AS223" s="5"/>
      <c r="AT223" s="5"/>
      <c r="AU223" s="5"/>
      <c r="AV223" s="5"/>
      <c r="AW223" s="5"/>
      <c r="AX223" s="7"/>
      <c r="AY223" s="5"/>
      <c r="AZ223" s="5"/>
      <c r="BA223" s="5"/>
      <c r="BB223" s="8"/>
      <c r="BC223" s="5"/>
      <c r="BD223" s="5"/>
      <c r="BE223" s="5"/>
      <c r="BF223" s="5"/>
      <c r="BG223" s="1"/>
      <c r="BH223" s="2"/>
      <c r="BI223" s="2"/>
      <c r="BJ223" s="2"/>
      <c r="BK223" s="5"/>
      <c r="BL223" s="2"/>
      <c r="BM223" s="2"/>
      <c r="BN223" s="2"/>
      <c r="BO223" s="5"/>
      <c r="BP223" s="2"/>
      <c r="BQ223" s="2"/>
      <c r="BR223" s="5"/>
      <c r="BS223" s="2"/>
      <c r="BT223" s="2"/>
      <c r="BU223" s="5"/>
      <c r="BV223" s="5"/>
    </row>
    <row r="224" spans="1:74" ht="13.5" customHeight="1">
      <c r="A224" s="2"/>
      <c r="B224" s="5"/>
      <c r="C224" s="5"/>
      <c r="D224" s="5"/>
      <c r="E224" s="4"/>
      <c r="F224" s="5"/>
      <c r="G224" s="4"/>
      <c r="H224" s="4"/>
      <c r="I224" s="4"/>
      <c r="J224" s="4"/>
      <c r="K224" s="4"/>
      <c r="L224" s="4"/>
      <c r="M224" s="5"/>
      <c r="N224" s="5"/>
      <c r="O224" s="5"/>
      <c r="P224" s="5"/>
      <c r="Q224" s="5"/>
      <c r="R224" s="5"/>
      <c r="S224" s="5"/>
      <c r="T224" s="5"/>
      <c r="U224" s="5"/>
      <c r="V224" s="5"/>
      <c r="W224" s="5"/>
      <c r="X224" s="5"/>
      <c r="Y224" s="5"/>
      <c r="Z224" s="5"/>
      <c r="AA224" s="5"/>
      <c r="AB224" s="5"/>
      <c r="AC224" s="5"/>
      <c r="AD224" s="5"/>
      <c r="AE224" s="5"/>
      <c r="AF224" s="5"/>
      <c r="AG224" s="6"/>
      <c r="AH224" s="6"/>
      <c r="AI224" s="6"/>
      <c r="AJ224" s="6"/>
      <c r="AK224" s="5"/>
      <c r="AL224" s="5"/>
      <c r="AM224" s="2"/>
      <c r="AN224" s="5"/>
      <c r="AO224" s="5"/>
      <c r="AP224" s="5"/>
      <c r="AQ224" s="5"/>
      <c r="AR224" s="5"/>
      <c r="AS224" s="5"/>
      <c r="AT224" s="5"/>
      <c r="AU224" s="5"/>
      <c r="AV224" s="5"/>
      <c r="AW224" s="5"/>
      <c r="AX224" s="7"/>
      <c r="AY224" s="5"/>
      <c r="AZ224" s="5"/>
      <c r="BA224" s="5"/>
      <c r="BB224" s="8"/>
      <c r="BC224" s="5"/>
      <c r="BD224" s="5"/>
      <c r="BE224" s="5"/>
      <c r="BF224" s="5"/>
      <c r="BG224" s="1"/>
      <c r="BH224" s="2"/>
      <c r="BI224" s="2"/>
      <c r="BJ224" s="2"/>
      <c r="BK224" s="5"/>
      <c r="BL224" s="2"/>
      <c r="BM224" s="2"/>
      <c r="BN224" s="2"/>
      <c r="BO224" s="5"/>
      <c r="BP224" s="2"/>
      <c r="BQ224" s="2"/>
      <c r="BR224" s="5"/>
      <c r="BS224" s="2"/>
      <c r="BT224" s="2"/>
      <c r="BU224" s="5"/>
      <c r="BV224" s="5"/>
    </row>
    <row r="225" spans="1:74" ht="13.5" customHeight="1">
      <c r="A225" s="2"/>
      <c r="B225" s="5"/>
      <c r="C225" s="5"/>
      <c r="D225" s="5"/>
      <c r="E225" s="4"/>
      <c r="F225" s="5"/>
      <c r="G225" s="4"/>
      <c r="H225" s="4"/>
      <c r="I225" s="4"/>
      <c r="J225" s="4"/>
      <c r="K225" s="4"/>
      <c r="L225" s="4"/>
      <c r="M225" s="5"/>
      <c r="N225" s="5"/>
      <c r="O225" s="5"/>
      <c r="P225" s="5"/>
      <c r="Q225" s="5"/>
      <c r="R225" s="5"/>
      <c r="S225" s="5"/>
      <c r="T225" s="5"/>
      <c r="U225" s="5"/>
      <c r="V225" s="5"/>
      <c r="W225" s="5"/>
      <c r="X225" s="5"/>
      <c r="Y225" s="5"/>
      <c r="Z225" s="5"/>
      <c r="AA225" s="5"/>
      <c r="AB225" s="5"/>
      <c r="AC225" s="5"/>
      <c r="AD225" s="5"/>
      <c r="AE225" s="5"/>
      <c r="AF225" s="5"/>
      <c r="AG225" s="6"/>
      <c r="AH225" s="6"/>
      <c r="AI225" s="6"/>
      <c r="AJ225" s="6"/>
      <c r="AK225" s="5"/>
      <c r="AL225" s="5"/>
      <c r="AM225" s="2"/>
      <c r="AN225" s="5"/>
      <c r="AO225" s="5"/>
      <c r="AP225" s="5"/>
      <c r="AQ225" s="5"/>
      <c r="AR225" s="5"/>
      <c r="AS225" s="5"/>
      <c r="AT225" s="5"/>
      <c r="AU225" s="5"/>
      <c r="AV225" s="5"/>
      <c r="AW225" s="5"/>
      <c r="AX225" s="7"/>
      <c r="AY225" s="5"/>
      <c r="AZ225" s="5"/>
      <c r="BA225" s="5"/>
      <c r="BB225" s="8"/>
      <c r="BC225" s="5"/>
      <c r="BD225" s="5"/>
      <c r="BE225" s="5"/>
      <c r="BF225" s="5"/>
      <c r="BG225" s="1"/>
      <c r="BH225" s="2"/>
      <c r="BI225" s="2"/>
      <c r="BJ225" s="2"/>
      <c r="BK225" s="5"/>
      <c r="BL225" s="2"/>
      <c r="BM225" s="2"/>
      <c r="BN225" s="2"/>
      <c r="BO225" s="5"/>
      <c r="BP225" s="2"/>
      <c r="BQ225" s="2"/>
      <c r="BR225" s="5"/>
      <c r="BS225" s="2"/>
      <c r="BT225" s="2"/>
      <c r="BU225" s="5"/>
      <c r="BV225" s="5"/>
    </row>
    <row r="226" spans="1:74" ht="13.5" customHeight="1">
      <c r="A226" s="2"/>
      <c r="B226" s="5"/>
      <c r="C226" s="5"/>
      <c r="D226" s="5"/>
      <c r="E226" s="4"/>
      <c r="F226" s="5"/>
      <c r="G226" s="4"/>
      <c r="H226" s="4"/>
      <c r="I226" s="4"/>
      <c r="J226" s="4"/>
      <c r="K226" s="4"/>
      <c r="L226" s="4"/>
      <c r="M226" s="5"/>
      <c r="N226" s="5"/>
      <c r="O226" s="5"/>
      <c r="P226" s="5"/>
      <c r="Q226" s="5"/>
      <c r="R226" s="5"/>
      <c r="S226" s="5"/>
      <c r="T226" s="5"/>
      <c r="U226" s="5"/>
      <c r="V226" s="5"/>
      <c r="W226" s="5"/>
      <c r="X226" s="5"/>
      <c r="Y226" s="5"/>
      <c r="Z226" s="5"/>
      <c r="AA226" s="5"/>
      <c r="AB226" s="5"/>
      <c r="AC226" s="5"/>
      <c r="AD226" s="5"/>
      <c r="AE226" s="5"/>
      <c r="AF226" s="5"/>
      <c r="AG226" s="6"/>
      <c r="AH226" s="6"/>
      <c r="AI226" s="6"/>
      <c r="AJ226" s="6"/>
      <c r="AK226" s="5"/>
      <c r="AL226" s="5"/>
      <c r="AM226" s="2"/>
      <c r="AN226" s="5"/>
      <c r="AO226" s="5"/>
      <c r="AP226" s="5"/>
      <c r="AQ226" s="5"/>
      <c r="AR226" s="5"/>
      <c r="AS226" s="5"/>
      <c r="AT226" s="5"/>
      <c r="AU226" s="5"/>
      <c r="AV226" s="5"/>
      <c r="AW226" s="5"/>
      <c r="AX226" s="7"/>
      <c r="AY226" s="5"/>
      <c r="AZ226" s="5"/>
      <c r="BA226" s="5"/>
      <c r="BB226" s="8"/>
      <c r="BC226" s="5"/>
      <c r="BD226" s="5"/>
      <c r="BE226" s="5"/>
      <c r="BF226" s="5"/>
      <c r="BG226" s="1"/>
      <c r="BH226" s="2"/>
      <c r="BI226" s="2"/>
      <c r="BJ226" s="2"/>
      <c r="BK226" s="5"/>
      <c r="BL226" s="2"/>
      <c r="BM226" s="2"/>
      <c r="BN226" s="2"/>
      <c r="BO226" s="5"/>
      <c r="BP226" s="2"/>
      <c r="BQ226" s="2"/>
      <c r="BR226" s="5"/>
      <c r="BS226" s="2"/>
      <c r="BT226" s="2"/>
      <c r="BU226" s="5"/>
      <c r="BV226" s="5"/>
    </row>
    <row r="227" spans="1:74" ht="13.5" customHeight="1">
      <c r="A227" s="2"/>
      <c r="B227" s="5"/>
      <c r="C227" s="5"/>
      <c r="D227" s="5"/>
      <c r="E227" s="4"/>
      <c r="F227" s="5"/>
      <c r="G227" s="4"/>
      <c r="H227" s="4"/>
      <c r="I227" s="4"/>
      <c r="J227" s="4"/>
      <c r="K227" s="4"/>
      <c r="L227" s="4"/>
      <c r="M227" s="5"/>
      <c r="N227" s="5"/>
      <c r="O227" s="5"/>
      <c r="P227" s="5"/>
      <c r="Q227" s="5"/>
      <c r="R227" s="5"/>
      <c r="S227" s="5"/>
      <c r="T227" s="5"/>
      <c r="U227" s="5"/>
      <c r="V227" s="5"/>
      <c r="W227" s="5"/>
      <c r="X227" s="5"/>
      <c r="Y227" s="5"/>
      <c r="Z227" s="5"/>
      <c r="AA227" s="5"/>
      <c r="AB227" s="5"/>
      <c r="AC227" s="5"/>
      <c r="AD227" s="5"/>
      <c r="AE227" s="5"/>
      <c r="AF227" s="5"/>
      <c r="AG227" s="6"/>
      <c r="AH227" s="6"/>
      <c r="AI227" s="6"/>
      <c r="AJ227" s="6"/>
      <c r="AK227" s="5"/>
      <c r="AL227" s="5"/>
      <c r="AM227" s="2"/>
      <c r="AN227" s="5"/>
      <c r="AO227" s="5"/>
      <c r="AP227" s="5"/>
      <c r="AQ227" s="5"/>
      <c r="AR227" s="5"/>
      <c r="AS227" s="5"/>
      <c r="AT227" s="5"/>
      <c r="AU227" s="5"/>
      <c r="AV227" s="5"/>
      <c r="AW227" s="5"/>
      <c r="AX227" s="7"/>
      <c r="AY227" s="5"/>
      <c r="AZ227" s="5"/>
      <c r="BA227" s="5"/>
      <c r="BB227" s="8"/>
      <c r="BC227" s="5"/>
      <c r="BD227" s="5"/>
      <c r="BE227" s="5"/>
      <c r="BF227" s="5"/>
      <c r="BG227" s="1"/>
      <c r="BH227" s="2"/>
      <c r="BI227" s="2"/>
      <c r="BJ227" s="2"/>
      <c r="BK227" s="5"/>
      <c r="BL227" s="2"/>
      <c r="BM227" s="2"/>
      <c r="BN227" s="2"/>
      <c r="BO227" s="5"/>
      <c r="BP227" s="2"/>
      <c r="BQ227" s="2"/>
      <c r="BR227" s="5"/>
      <c r="BS227" s="2"/>
      <c r="BT227" s="2"/>
      <c r="BU227" s="5"/>
      <c r="BV227" s="5"/>
    </row>
    <row r="228" spans="1:74" ht="13.5" customHeight="1">
      <c r="A228" s="2"/>
      <c r="B228" s="5"/>
      <c r="C228" s="5"/>
      <c r="D228" s="5"/>
      <c r="E228" s="4"/>
      <c r="F228" s="5"/>
      <c r="G228" s="4"/>
      <c r="H228" s="4"/>
      <c r="I228" s="4"/>
      <c r="J228" s="4"/>
      <c r="K228" s="4"/>
      <c r="L228" s="4"/>
      <c r="M228" s="5"/>
      <c r="N228" s="5"/>
      <c r="O228" s="5"/>
      <c r="P228" s="5"/>
      <c r="Q228" s="5"/>
      <c r="R228" s="5"/>
      <c r="S228" s="5"/>
      <c r="T228" s="5"/>
      <c r="U228" s="5"/>
      <c r="V228" s="5"/>
      <c r="W228" s="5"/>
      <c r="X228" s="5"/>
      <c r="Y228" s="5"/>
      <c r="Z228" s="5"/>
      <c r="AA228" s="5"/>
      <c r="AB228" s="5"/>
      <c r="AC228" s="5"/>
      <c r="AD228" s="5"/>
      <c r="AE228" s="5"/>
      <c r="AF228" s="5"/>
      <c r="AG228" s="6"/>
      <c r="AH228" s="6"/>
      <c r="AI228" s="6"/>
      <c r="AJ228" s="6"/>
      <c r="AK228" s="5"/>
      <c r="AL228" s="5"/>
      <c r="AM228" s="2"/>
      <c r="AN228" s="5"/>
      <c r="AO228" s="5"/>
      <c r="AP228" s="5"/>
      <c r="AQ228" s="5"/>
      <c r="AR228" s="5"/>
      <c r="AS228" s="5"/>
      <c r="AT228" s="5"/>
      <c r="AU228" s="5"/>
      <c r="AV228" s="5"/>
      <c r="AW228" s="5"/>
      <c r="AX228" s="7"/>
      <c r="AY228" s="5"/>
      <c r="AZ228" s="5"/>
      <c r="BA228" s="5"/>
      <c r="BB228" s="8"/>
      <c r="BC228" s="5"/>
      <c r="BD228" s="5"/>
      <c r="BE228" s="5"/>
      <c r="BF228" s="5"/>
      <c r="BG228" s="1"/>
      <c r="BH228" s="2"/>
      <c r="BI228" s="2"/>
      <c r="BJ228" s="2"/>
      <c r="BK228" s="5"/>
      <c r="BL228" s="2"/>
      <c r="BM228" s="2"/>
      <c r="BN228" s="2"/>
      <c r="BO228" s="5"/>
      <c r="BP228" s="2"/>
      <c r="BQ228" s="2"/>
      <c r="BR228" s="5"/>
      <c r="BS228" s="2"/>
      <c r="BT228" s="2"/>
      <c r="BU228" s="5"/>
      <c r="BV228" s="5"/>
    </row>
    <row r="229" spans="1:74" ht="13.5" customHeight="1">
      <c r="A229" s="2"/>
      <c r="B229" s="5"/>
      <c r="C229" s="5"/>
      <c r="D229" s="5"/>
      <c r="E229" s="4"/>
      <c r="F229" s="5"/>
      <c r="G229" s="4"/>
      <c r="H229" s="4"/>
      <c r="I229" s="4"/>
      <c r="J229" s="4"/>
      <c r="K229" s="4"/>
      <c r="L229" s="4"/>
      <c r="M229" s="5"/>
      <c r="N229" s="5"/>
      <c r="O229" s="5"/>
      <c r="P229" s="5"/>
      <c r="Q229" s="5"/>
      <c r="R229" s="5"/>
      <c r="S229" s="5"/>
      <c r="T229" s="5"/>
      <c r="U229" s="5"/>
      <c r="V229" s="5"/>
      <c r="W229" s="5"/>
      <c r="X229" s="5"/>
      <c r="Y229" s="5"/>
      <c r="Z229" s="5"/>
      <c r="AA229" s="5"/>
      <c r="AB229" s="5"/>
      <c r="AC229" s="5"/>
      <c r="AD229" s="5"/>
      <c r="AE229" s="5"/>
      <c r="AF229" s="5"/>
      <c r="AG229" s="6"/>
      <c r="AH229" s="6"/>
      <c r="AI229" s="6"/>
      <c r="AJ229" s="6"/>
      <c r="AK229" s="5"/>
      <c r="AL229" s="5"/>
      <c r="AM229" s="2"/>
      <c r="AN229" s="5"/>
      <c r="AO229" s="5"/>
      <c r="AP229" s="5"/>
      <c r="AQ229" s="5"/>
      <c r="AR229" s="5"/>
      <c r="AS229" s="5"/>
      <c r="AT229" s="5"/>
      <c r="AU229" s="5"/>
      <c r="AV229" s="5"/>
      <c r="AW229" s="5"/>
      <c r="AX229" s="7"/>
      <c r="AY229" s="5"/>
      <c r="AZ229" s="5"/>
      <c r="BA229" s="5"/>
      <c r="BB229" s="8"/>
      <c r="BC229" s="5"/>
      <c r="BD229" s="5"/>
      <c r="BE229" s="5"/>
      <c r="BF229" s="5"/>
      <c r="BG229" s="1"/>
      <c r="BH229" s="2"/>
      <c r="BI229" s="2"/>
      <c r="BJ229" s="2"/>
      <c r="BK229" s="5"/>
      <c r="BL229" s="2"/>
      <c r="BM229" s="2"/>
      <c r="BN229" s="2"/>
      <c r="BO229" s="5"/>
      <c r="BP229" s="2"/>
      <c r="BQ229" s="2"/>
      <c r="BR229" s="5"/>
      <c r="BS229" s="2"/>
      <c r="BT229" s="2"/>
      <c r="BU229" s="5"/>
      <c r="BV229" s="5"/>
    </row>
    <row r="230" spans="1:74" ht="13.5" customHeight="1">
      <c r="A230" s="2"/>
      <c r="B230" s="5"/>
      <c r="C230" s="5"/>
      <c r="D230" s="5"/>
      <c r="E230" s="4"/>
      <c r="F230" s="5"/>
      <c r="G230" s="4"/>
      <c r="H230" s="4"/>
      <c r="I230" s="4"/>
      <c r="J230" s="4"/>
      <c r="K230" s="4"/>
      <c r="L230" s="4"/>
      <c r="M230" s="5"/>
      <c r="N230" s="5"/>
      <c r="O230" s="5"/>
      <c r="P230" s="5"/>
      <c r="Q230" s="5"/>
      <c r="R230" s="5"/>
      <c r="S230" s="5"/>
      <c r="T230" s="5"/>
      <c r="U230" s="5"/>
      <c r="V230" s="5"/>
      <c r="W230" s="5"/>
      <c r="X230" s="5"/>
      <c r="Y230" s="5"/>
      <c r="Z230" s="5"/>
      <c r="AA230" s="5"/>
      <c r="AB230" s="5"/>
      <c r="AC230" s="5"/>
      <c r="AD230" s="5"/>
      <c r="AE230" s="5"/>
      <c r="AF230" s="5"/>
      <c r="AG230" s="6"/>
      <c r="AH230" s="6"/>
      <c r="AI230" s="6"/>
      <c r="AJ230" s="6"/>
      <c r="AK230" s="5"/>
      <c r="AL230" s="5"/>
      <c r="AM230" s="2"/>
      <c r="AN230" s="5"/>
      <c r="AO230" s="5"/>
      <c r="AP230" s="5"/>
      <c r="AQ230" s="5"/>
      <c r="AR230" s="5"/>
      <c r="AS230" s="5"/>
      <c r="AT230" s="5"/>
      <c r="AU230" s="5"/>
      <c r="AV230" s="5"/>
      <c r="AW230" s="5"/>
      <c r="AX230" s="7"/>
      <c r="AY230" s="5"/>
      <c r="AZ230" s="5"/>
      <c r="BA230" s="5"/>
      <c r="BB230" s="8"/>
      <c r="BC230" s="5"/>
      <c r="BD230" s="5"/>
      <c r="BE230" s="5"/>
      <c r="BF230" s="5"/>
      <c r="BG230" s="1"/>
      <c r="BH230" s="2"/>
      <c r="BI230" s="2"/>
      <c r="BJ230" s="2"/>
      <c r="BK230" s="5"/>
      <c r="BL230" s="2"/>
      <c r="BM230" s="2"/>
      <c r="BN230" s="2"/>
      <c r="BO230" s="5"/>
      <c r="BP230" s="2"/>
      <c r="BQ230" s="2"/>
      <c r="BR230" s="5"/>
      <c r="BS230" s="2"/>
      <c r="BT230" s="2"/>
      <c r="BU230" s="5"/>
      <c r="BV230" s="5"/>
    </row>
    <row r="231" spans="1:74" ht="13.5" customHeight="1">
      <c r="A231" s="2"/>
      <c r="B231" s="5"/>
      <c r="C231" s="5"/>
      <c r="D231" s="5"/>
      <c r="E231" s="4"/>
      <c r="F231" s="5"/>
      <c r="G231" s="4"/>
      <c r="H231" s="4"/>
      <c r="I231" s="4"/>
      <c r="J231" s="4"/>
      <c r="K231" s="4"/>
      <c r="L231" s="4"/>
      <c r="M231" s="5"/>
      <c r="N231" s="5"/>
      <c r="O231" s="5"/>
      <c r="P231" s="5"/>
      <c r="Q231" s="5"/>
      <c r="R231" s="5"/>
      <c r="S231" s="5"/>
      <c r="T231" s="5"/>
      <c r="U231" s="5"/>
      <c r="V231" s="5"/>
      <c r="W231" s="5"/>
      <c r="X231" s="5"/>
      <c r="Y231" s="5"/>
      <c r="Z231" s="5"/>
      <c r="AA231" s="5"/>
      <c r="AB231" s="5"/>
      <c r="AC231" s="5"/>
      <c r="AD231" s="5"/>
      <c r="AE231" s="5"/>
      <c r="AF231" s="5"/>
      <c r="AG231" s="6"/>
      <c r="AH231" s="6"/>
      <c r="AI231" s="6"/>
      <c r="AJ231" s="6"/>
      <c r="AK231" s="5"/>
      <c r="AL231" s="5"/>
      <c r="AM231" s="2"/>
      <c r="AN231" s="5"/>
      <c r="AO231" s="5"/>
      <c r="AP231" s="5"/>
      <c r="AQ231" s="5"/>
      <c r="AR231" s="5"/>
      <c r="AS231" s="5"/>
      <c r="AT231" s="5"/>
      <c r="AU231" s="5"/>
      <c r="AV231" s="5"/>
      <c r="AW231" s="5"/>
      <c r="AX231" s="7"/>
      <c r="AY231" s="5"/>
      <c r="AZ231" s="5"/>
      <c r="BA231" s="5"/>
      <c r="BB231" s="8"/>
      <c r="BC231" s="5"/>
      <c r="BD231" s="5"/>
      <c r="BE231" s="5"/>
      <c r="BF231" s="5"/>
      <c r="BG231" s="1"/>
      <c r="BH231" s="2"/>
      <c r="BI231" s="2"/>
      <c r="BJ231" s="2"/>
      <c r="BK231" s="5"/>
      <c r="BL231" s="2"/>
      <c r="BM231" s="2"/>
      <c r="BN231" s="2"/>
      <c r="BO231" s="5"/>
      <c r="BP231" s="2"/>
      <c r="BQ231" s="2"/>
      <c r="BR231" s="5"/>
      <c r="BS231" s="2"/>
      <c r="BT231" s="2"/>
      <c r="BU231" s="5"/>
      <c r="BV231" s="5"/>
    </row>
    <row r="232" spans="1:74" ht="13.5" customHeight="1">
      <c r="A232" s="2"/>
      <c r="B232" s="5"/>
      <c r="C232" s="5"/>
      <c r="D232" s="5"/>
      <c r="E232" s="4"/>
      <c r="F232" s="5"/>
      <c r="G232" s="4"/>
      <c r="H232" s="4"/>
      <c r="I232" s="4"/>
      <c r="J232" s="4"/>
      <c r="K232" s="4"/>
      <c r="L232" s="4"/>
      <c r="M232" s="5"/>
      <c r="N232" s="5"/>
      <c r="O232" s="5"/>
      <c r="P232" s="5"/>
      <c r="Q232" s="5"/>
      <c r="R232" s="5"/>
      <c r="S232" s="5"/>
      <c r="T232" s="5"/>
      <c r="U232" s="5"/>
      <c r="V232" s="5"/>
      <c r="W232" s="5"/>
      <c r="X232" s="5"/>
      <c r="Y232" s="5"/>
      <c r="Z232" s="5"/>
      <c r="AA232" s="5"/>
      <c r="AB232" s="5"/>
      <c r="AC232" s="5"/>
      <c r="AD232" s="5"/>
      <c r="AE232" s="5"/>
      <c r="AF232" s="5"/>
      <c r="AG232" s="6"/>
      <c r="AH232" s="6"/>
      <c r="AI232" s="6"/>
      <c r="AJ232" s="6"/>
      <c r="AK232" s="5"/>
      <c r="AL232" s="5"/>
      <c r="AM232" s="2"/>
      <c r="AN232" s="5"/>
      <c r="AO232" s="5"/>
      <c r="AP232" s="5"/>
      <c r="AQ232" s="5"/>
      <c r="AR232" s="5"/>
      <c r="AS232" s="5"/>
      <c r="AT232" s="5"/>
      <c r="AU232" s="5"/>
      <c r="AV232" s="5"/>
      <c r="AW232" s="5"/>
      <c r="AX232" s="7"/>
      <c r="AY232" s="5"/>
      <c r="AZ232" s="5"/>
      <c r="BA232" s="5"/>
      <c r="BB232" s="8"/>
      <c r="BC232" s="5"/>
      <c r="BD232" s="5"/>
      <c r="BE232" s="5"/>
      <c r="BF232" s="5"/>
      <c r="BG232" s="1"/>
      <c r="BH232" s="2"/>
      <c r="BI232" s="2"/>
      <c r="BJ232" s="2"/>
      <c r="BK232" s="5"/>
      <c r="BL232" s="2"/>
      <c r="BM232" s="2"/>
      <c r="BN232" s="2"/>
      <c r="BO232" s="5"/>
      <c r="BP232" s="2"/>
      <c r="BQ232" s="2"/>
      <c r="BR232" s="5"/>
      <c r="BS232" s="2"/>
      <c r="BT232" s="2"/>
      <c r="BU232" s="5"/>
      <c r="BV232" s="5"/>
    </row>
    <row r="233" spans="1:74" ht="13.5" customHeight="1">
      <c r="A233" s="2"/>
      <c r="B233" s="5"/>
      <c r="C233" s="5"/>
      <c r="D233" s="5"/>
      <c r="E233" s="4"/>
      <c r="F233" s="5"/>
      <c r="G233" s="4"/>
      <c r="H233" s="4"/>
      <c r="I233" s="4"/>
      <c r="J233" s="4"/>
      <c r="K233" s="4"/>
      <c r="L233" s="4"/>
      <c r="M233" s="5"/>
      <c r="N233" s="5"/>
      <c r="O233" s="5"/>
      <c r="P233" s="5"/>
      <c r="Q233" s="5"/>
      <c r="R233" s="5"/>
      <c r="S233" s="5"/>
      <c r="T233" s="5"/>
      <c r="U233" s="5"/>
      <c r="V233" s="5"/>
      <c r="W233" s="5"/>
      <c r="X233" s="5"/>
      <c r="Y233" s="5"/>
      <c r="Z233" s="5"/>
      <c r="AA233" s="5"/>
      <c r="AB233" s="5"/>
      <c r="AC233" s="5"/>
      <c r="AD233" s="5"/>
      <c r="AE233" s="5"/>
      <c r="AF233" s="5"/>
      <c r="AG233" s="6"/>
      <c r="AH233" s="6"/>
      <c r="AI233" s="6"/>
      <c r="AJ233" s="6"/>
      <c r="AK233" s="5"/>
      <c r="AL233" s="5"/>
      <c r="AM233" s="2"/>
      <c r="AN233" s="5"/>
      <c r="AO233" s="5"/>
      <c r="AP233" s="5"/>
      <c r="AQ233" s="5"/>
      <c r="AR233" s="5"/>
      <c r="AS233" s="5"/>
      <c r="AT233" s="5"/>
      <c r="AU233" s="5"/>
      <c r="AV233" s="5"/>
      <c r="AW233" s="5"/>
      <c r="AX233" s="7"/>
      <c r="AY233" s="5"/>
      <c r="AZ233" s="5"/>
      <c r="BA233" s="5"/>
      <c r="BB233" s="8"/>
      <c r="BC233" s="5"/>
      <c r="BD233" s="5"/>
      <c r="BE233" s="5"/>
      <c r="BF233" s="5"/>
      <c r="BG233" s="1"/>
      <c r="BH233" s="2"/>
      <c r="BI233" s="2"/>
      <c r="BJ233" s="2"/>
      <c r="BK233" s="5"/>
      <c r="BL233" s="2"/>
      <c r="BM233" s="2"/>
      <c r="BN233" s="2"/>
      <c r="BO233" s="5"/>
      <c r="BP233" s="2"/>
      <c r="BQ233" s="2"/>
      <c r="BR233" s="5"/>
      <c r="BS233" s="2"/>
      <c r="BT233" s="2"/>
      <c r="BU233" s="5"/>
      <c r="BV233" s="5"/>
    </row>
    <row r="234" spans="1:74" ht="13.5" customHeight="1">
      <c r="A234" s="2"/>
      <c r="B234" s="5"/>
      <c r="C234" s="5"/>
      <c r="D234" s="5"/>
      <c r="E234" s="4"/>
      <c r="F234" s="5"/>
      <c r="G234" s="4"/>
      <c r="H234" s="4"/>
      <c r="I234" s="4"/>
      <c r="J234" s="4"/>
      <c r="K234" s="4"/>
      <c r="L234" s="4"/>
      <c r="M234" s="5"/>
      <c r="N234" s="5"/>
      <c r="O234" s="5"/>
      <c r="P234" s="5"/>
      <c r="Q234" s="5"/>
      <c r="R234" s="5"/>
      <c r="S234" s="5"/>
      <c r="T234" s="5"/>
      <c r="U234" s="5"/>
      <c r="V234" s="5"/>
      <c r="W234" s="5"/>
      <c r="X234" s="5"/>
      <c r="Y234" s="5"/>
      <c r="Z234" s="5"/>
      <c r="AA234" s="5"/>
      <c r="AB234" s="5"/>
      <c r="AC234" s="5"/>
      <c r="AD234" s="5"/>
      <c r="AE234" s="5"/>
      <c r="AF234" s="5"/>
      <c r="AG234" s="6"/>
      <c r="AH234" s="6"/>
      <c r="AI234" s="6"/>
      <c r="AJ234" s="6"/>
      <c r="AK234" s="5"/>
      <c r="AL234" s="5"/>
      <c r="AM234" s="2"/>
      <c r="AN234" s="5"/>
      <c r="AO234" s="5"/>
      <c r="AP234" s="5"/>
      <c r="AQ234" s="5"/>
      <c r="AR234" s="5"/>
      <c r="AS234" s="5"/>
      <c r="AT234" s="5"/>
      <c r="AU234" s="5"/>
      <c r="AV234" s="5"/>
      <c r="AW234" s="5"/>
      <c r="AX234" s="7"/>
      <c r="AY234" s="5"/>
      <c r="AZ234" s="5"/>
      <c r="BA234" s="5"/>
      <c r="BB234" s="8"/>
      <c r="BC234" s="5"/>
      <c r="BD234" s="5"/>
      <c r="BE234" s="5"/>
      <c r="BF234" s="5"/>
      <c r="BG234" s="1"/>
      <c r="BH234" s="2"/>
      <c r="BI234" s="2"/>
      <c r="BJ234" s="2"/>
      <c r="BK234" s="5"/>
      <c r="BL234" s="2"/>
      <c r="BM234" s="2"/>
      <c r="BN234" s="2"/>
      <c r="BO234" s="5"/>
      <c r="BP234" s="2"/>
      <c r="BQ234" s="2"/>
      <c r="BR234" s="5"/>
      <c r="BS234" s="2"/>
      <c r="BT234" s="2"/>
      <c r="BU234" s="5"/>
      <c r="BV234" s="5"/>
    </row>
    <row r="235" spans="1:74" ht="13.5" customHeight="1">
      <c r="A235" s="2"/>
      <c r="B235" s="5"/>
      <c r="C235" s="5"/>
      <c r="D235" s="5"/>
      <c r="E235" s="4"/>
      <c r="F235" s="5"/>
      <c r="G235" s="4"/>
      <c r="H235" s="4"/>
      <c r="I235" s="4"/>
      <c r="J235" s="4"/>
      <c r="K235" s="4"/>
      <c r="L235" s="4"/>
      <c r="M235" s="5"/>
      <c r="N235" s="5"/>
      <c r="O235" s="5"/>
      <c r="P235" s="5"/>
      <c r="Q235" s="5"/>
      <c r="R235" s="5"/>
      <c r="S235" s="5"/>
      <c r="T235" s="5"/>
      <c r="U235" s="5"/>
      <c r="V235" s="5"/>
      <c r="W235" s="5"/>
      <c r="X235" s="5"/>
      <c r="Y235" s="5"/>
      <c r="Z235" s="5"/>
      <c r="AA235" s="5"/>
      <c r="AB235" s="5"/>
      <c r="AC235" s="5"/>
      <c r="AD235" s="5"/>
      <c r="AE235" s="5"/>
      <c r="AF235" s="5"/>
      <c r="AG235" s="6"/>
      <c r="AH235" s="6"/>
      <c r="AI235" s="6"/>
      <c r="AJ235" s="6"/>
      <c r="AK235" s="5"/>
      <c r="AL235" s="5"/>
      <c r="AM235" s="2"/>
      <c r="AN235" s="5"/>
      <c r="AO235" s="5"/>
      <c r="AP235" s="5"/>
      <c r="AQ235" s="5"/>
      <c r="AR235" s="5"/>
      <c r="AS235" s="5"/>
      <c r="AT235" s="5"/>
      <c r="AU235" s="5"/>
      <c r="AV235" s="5"/>
      <c r="AW235" s="5"/>
      <c r="AX235" s="7"/>
      <c r="AY235" s="5"/>
      <c r="AZ235" s="5"/>
      <c r="BA235" s="5"/>
      <c r="BB235" s="8"/>
      <c r="BC235" s="5"/>
      <c r="BD235" s="5"/>
      <c r="BE235" s="5"/>
      <c r="BF235" s="5"/>
      <c r="BG235" s="1"/>
      <c r="BH235" s="2"/>
      <c r="BI235" s="2"/>
      <c r="BJ235" s="2"/>
      <c r="BK235" s="5"/>
      <c r="BL235" s="2"/>
      <c r="BM235" s="2"/>
      <c r="BN235" s="2"/>
      <c r="BO235" s="5"/>
      <c r="BP235" s="2"/>
      <c r="BQ235" s="2"/>
      <c r="BR235" s="5"/>
      <c r="BS235" s="2"/>
      <c r="BT235" s="2"/>
      <c r="BU235" s="5"/>
      <c r="BV235" s="5"/>
    </row>
    <row r="236" spans="1:74" ht="13.5" customHeight="1">
      <c r="A236" s="2"/>
      <c r="B236" s="5"/>
      <c r="C236" s="5"/>
      <c r="D236" s="5"/>
      <c r="E236" s="4"/>
      <c r="F236" s="5"/>
      <c r="G236" s="4"/>
      <c r="H236" s="4"/>
      <c r="I236" s="4"/>
      <c r="J236" s="4"/>
      <c r="K236" s="4"/>
      <c r="L236" s="4"/>
      <c r="M236" s="5"/>
      <c r="N236" s="5"/>
      <c r="O236" s="5"/>
      <c r="P236" s="5"/>
      <c r="Q236" s="5"/>
      <c r="R236" s="5"/>
      <c r="S236" s="5"/>
      <c r="T236" s="5"/>
      <c r="U236" s="5"/>
      <c r="V236" s="5"/>
      <c r="W236" s="5"/>
      <c r="X236" s="5"/>
      <c r="Y236" s="5"/>
      <c r="Z236" s="5"/>
      <c r="AA236" s="5"/>
      <c r="AB236" s="5"/>
      <c r="AC236" s="5"/>
      <c r="AD236" s="5"/>
      <c r="AE236" s="5"/>
      <c r="AF236" s="5"/>
      <c r="AG236" s="6"/>
      <c r="AH236" s="6"/>
      <c r="AI236" s="6"/>
      <c r="AJ236" s="6"/>
      <c r="AK236" s="5"/>
      <c r="AL236" s="5"/>
      <c r="AM236" s="2"/>
      <c r="AN236" s="5"/>
      <c r="AO236" s="5"/>
      <c r="AP236" s="5"/>
      <c r="AQ236" s="5"/>
      <c r="AR236" s="5"/>
      <c r="AS236" s="5"/>
      <c r="AT236" s="5"/>
      <c r="AU236" s="5"/>
      <c r="AV236" s="5"/>
      <c r="AW236" s="5"/>
      <c r="AX236" s="7"/>
      <c r="AY236" s="5"/>
      <c r="AZ236" s="5"/>
      <c r="BA236" s="5"/>
      <c r="BB236" s="8"/>
      <c r="BC236" s="5"/>
      <c r="BD236" s="5"/>
      <c r="BE236" s="5"/>
      <c r="BF236" s="5"/>
      <c r="BG236" s="1"/>
      <c r="BH236" s="2"/>
      <c r="BI236" s="2"/>
      <c r="BJ236" s="2"/>
      <c r="BK236" s="5"/>
      <c r="BL236" s="2"/>
      <c r="BM236" s="2"/>
      <c r="BN236" s="2"/>
      <c r="BO236" s="5"/>
      <c r="BP236" s="2"/>
      <c r="BQ236" s="2"/>
      <c r="BR236" s="5"/>
      <c r="BS236" s="2"/>
      <c r="BT236" s="2"/>
      <c r="BU236" s="5"/>
      <c r="BV236" s="5"/>
    </row>
    <row r="237" spans="1:74" ht="13.5" customHeight="1">
      <c r="A237" s="2"/>
      <c r="B237" s="5"/>
      <c r="C237" s="5"/>
      <c r="D237" s="5"/>
      <c r="E237" s="4"/>
      <c r="F237" s="5"/>
      <c r="G237" s="4"/>
      <c r="H237" s="4"/>
      <c r="I237" s="4"/>
      <c r="J237" s="4"/>
      <c r="K237" s="4"/>
      <c r="L237" s="4"/>
      <c r="M237" s="5"/>
      <c r="N237" s="5"/>
      <c r="O237" s="5"/>
      <c r="P237" s="5"/>
      <c r="Q237" s="5"/>
      <c r="R237" s="5"/>
      <c r="S237" s="5"/>
      <c r="T237" s="5"/>
      <c r="U237" s="5"/>
      <c r="V237" s="5"/>
      <c r="W237" s="5"/>
      <c r="X237" s="5"/>
      <c r="Y237" s="5"/>
      <c r="Z237" s="5"/>
      <c r="AA237" s="5"/>
      <c r="AB237" s="5"/>
      <c r="AC237" s="5"/>
      <c r="AD237" s="5"/>
      <c r="AE237" s="5"/>
      <c r="AF237" s="5"/>
      <c r="AG237" s="6"/>
      <c r="AH237" s="6"/>
      <c r="AI237" s="6"/>
      <c r="AJ237" s="6"/>
      <c r="AK237" s="5"/>
      <c r="AL237" s="5"/>
      <c r="AM237" s="2"/>
      <c r="AN237" s="5"/>
      <c r="AO237" s="5"/>
      <c r="AP237" s="5"/>
      <c r="AQ237" s="5"/>
      <c r="AR237" s="5"/>
      <c r="AS237" s="5"/>
      <c r="AT237" s="5"/>
      <c r="AU237" s="5"/>
      <c r="AV237" s="5"/>
      <c r="AW237" s="5"/>
      <c r="AX237" s="7"/>
      <c r="AY237" s="5"/>
      <c r="AZ237" s="5"/>
      <c r="BA237" s="5"/>
      <c r="BB237" s="8"/>
      <c r="BC237" s="5"/>
      <c r="BD237" s="5"/>
      <c r="BE237" s="5"/>
      <c r="BF237" s="5"/>
      <c r="BG237" s="1"/>
      <c r="BH237" s="2"/>
      <c r="BI237" s="2"/>
      <c r="BJ237" s="2"/>
      <c r="BK237" s="5"/>
      <c r="BL237" s="2"/>
      <c r="BM237" s="2"/>
      <c r="BN237" s="2"/>
      <c r="BO237" s="5"/>
      <c r="BP237" s="2"/>
      <c r="BQ237" s="2"/>
      <c r="BR237" s="5"/>
      <c r="BS237" s="2"/>
      <c r="BT237" s="2"/>
      <c r="BU237" s="5"/>
      <c r="BV237" s="5"/>
    </row>
    <row r="238" spans="1:74" ht="13.5" customHeight="1">
      <c r="A238" s="2"/>
      <c r="B238" s="5"/>
      <c r="C238" s="5"/>
      <c r="D238" s="5"/>
      <c r="E238" s="4"/>
      <c r="F238" s="5"/>
      <c r="G238" s="4"/>
      <c r="H238" s="4"/>
      <c r="I238" s="4"/>
      <c r="J238" s="4"/>
      <c r="K238" s="4"/>
      <c r="L238" s="4"/>
      <c r="M238" s="5"/>
      <c r="N238" s="5"/>
      <c r="O238" s="5"/>
      <c r="P238" s="5"/>
      <c r="Q238" s="5"/>
      <c r="R238" s="5"/>
      <c r="S238" s="5"/>
      <c r="T238" s="5"/>
      <c r="U238" s="5"/>
      <c r="V238" s="5"/>
      <c r="W238" s="5"/>
      <c r="X238" s="5"/>
      <c r="Y238" s="5"/>
      <c r="Z238" s="5"/>
      <c r="AA238" s="5"/>
      <c r="AB238" s="5"/>
      <c r="AC238" s="5"/>
      <c r="AD238" s="5"/>
      <c r="AE238" s="5"/>
      <c r="AF238" s="5"/>
      <c r="AG238" s="6"/>
      <c r="AH238" s="6"/>
      <c r="AI238" s="6"/>
      <c r="AJ238" s="6"/>
      <c r="AK238" s="5"/>
      <c r="AL238" s="5"/>
      <c r="AM238" s="2"/>
      <c r="AN238" s="5"/>
      <c r="AO238" s="5"/>
      <c r="AP238" s="5"/>
      <c r="AQ238" s="5"/>
      <c r="AR238" s="5"/>
      <c r="AS238" s="5"/>
      <c r="AT238" s="5"/>
      <c r="AU238" s="5"/>
      <c r="AV238" s="5"/>
      <c r="AW238" s="5"/>
      <c r="AX238" s="7"/>
      <c r="AY238" s="5"/>
      <c r="AZ238" s="5"/>
      <c r="BA238" s="5"/>
      <c r="BB238" s="8"/>
      <c r="BC238" s="5"/>
      <c r="BD238" s="5"/>
      <c r="BE238" s="5"/>
      <c r="BF238" s="5"/>
      <c r="BG238" s="1"/>
      <c r="BH238" s="2"/>
      <c r="BI238" s="2"/>
      <c r="BJ238" s="2"/>
      <c r="BK238" s="5"/>
      <c r="BL238" s="2"/>
      <c r="BM238" s="2"/>
      <c r="BN238" s="2"/>
      <c r="BO238" s="5"/>
      <c r="BP238" s="2"/>
      <c r="BQ238" s="2"/>
      <c r="BR238" s="5"/>
      <c r="BS238" s="2"/>
      <c r="BT238" s="2"/>
      <c r="BU238" s="5"/>
      <c r="BV238" s="5"/>
    </row>
    <row r="239" spans="1:74" ht="13.5" customHeight="1">
      <c r="A239" s="2"/>
      <c r="B239" s="5"/>
      <c r="C239" s="5"/>
      <c r="D239" s="5"/>
      <c r="E239" s="4"/>
      <c r="F239" s="5"/>
      <c r="G239" s="4"/>
      <c r="H239" s="4"/>
      <c r="I239" s="4"/>
      <c r="J239" s="4"/>
      <c r="K239" s="4"/>
      <c r="L239" s="4"/>
      <c r="M239" s="5"/>
      <c r="N239" s="5"/>
      <c r="O239" s="5"/>
      <c r="P239" s="5"/>
      <c r="Q239" s="5"/>
      <c r="R239" s="5"/>
      <c r="S239" s="5"/>
      <c r="T239" s="5"/>
      <c r="U239" s="5"/>
      <c r="V239" s="5"/>
      <c r="W239" s="5"/>
      <c r="X239" s="5"/>
      <c r="Y239" s="5"/>
      <c r="Z239" s="5"/>
      <c r="AA239" s="5"/>
      <c r="AB239" s="5"/>
      <c r="AC239" s="5"/>
      <c r="AD239" s="5"/>
      <c r="AE239" s="5"/>
      <c r="AF239" s="5"/>
      <c r="AG239" s="6"/>
      <c r="AH239" s="6"/>
      <c r="AI239" s="6"/>
      <c r="AJ239" s="6"/>
      <c r="AK239" s="5"/>
      <c r="AL239" s="5"/>
      <c r="AM239" s="2"/>
      <c r="AN239" s="5"/>
      <c r="AO239" s="5"/>
      <c r="AP239" s="5"/>
      <c r="AQ239" s="5"/>
      <c r="AR239" s="5"/>
      <c r="AS239" s="5"/>
      <c r="AT239" s="5"/>
      <c r="AU239" s="5"/>
      <c r="AV239" s="5"/>
      <c r="AW239" s="5"/>
      <c r="AX239" s="7"/>
      <c r="AY239" s="5"/>
      <c r="AZ239" s="5"/>
      <c r="BA239" s="5"/>
      <c r="BB239" s="8"/>
      <c r="BC239" s="5"/>
      <c r="BD239" s="5"/>
      <c r="BE239" s="5"/>
      <c r="BF239" s="5"/>
      <c r="BG239" s="1"/>
      <c r="BH239" s="2"/>
      <c r="BI239" s="2"/>
      <c r="BJ239" s="2"/>
      <c r="BK239" s="5"/>
      <c r="BL239" s="2"/>
      <c r="BM239" s="2"/>
      <c r="BN239" s="2"/>
      <c r="BO239" s="5"/>
      <c r="BP239" s="2"/>
      <c r="BQ239" s="2"/>
      <c r="BR239" s="5"/>
      <c r="BS239" s="2"/>
      <c r="BT239" s="2"/>
      <c r="BU239" s="5"/>
      <c r="BV239" s="5"/>
    </row>
    <row r="240" spans="1:74" ht="13.5" customHeight="1">
      <c r="A240" s="2"/>
      <c r="B240" s="5"/>
      <c r="C240" s="5"/>
      <c r="D240" s="5"/>
      <c r="E240" s="4"/>
      <c r="F240" s="5"/>
      <c r="G240" s="4"/>
      <c r="H240" s="4"/>
      <c r="I240" s="4"/>
      <c r="J240" s="4"/>
      <c r="K240" s="4"/>
      <c r="L240" s="4"/>
      <c r="M240" s="5"/>
      <c r="N240" s="5"/>
      <c r="O240" s="5"/>
      <c r="P240" s="5"/>
      <c r="Q240" s="5"/>
      <c r="R240" s="5"/>
      <c r="S240" s="5"/>
      <c r="T240" s="5"/>
      <c r="U240" s="5"/>
      <c r="V240" s="5"/>
      <c r="W240" s="5"/>
      <c r="X240" s="5"/>
      <c r="Y240" s="5"/>
      <c r="Z240" s="5"/>
      <c r="AA240" s="5"/>
      <c r="AB240" s="5"/>
      <c r="AC240" s="5"/>
      <c r="AD240" s="5"/>
      <c r="AE240" s="5"/>
      <c r="AF240" s="5"/>
      <c r="AG240" s="6"/>
      <c r="AH240" s="6"/>
      <c r="AI240" s="6"/>
      <c r="AJ240" s="6"/>
      <c r="AK240" s="5"/>
      <c r="AL240" s="5"/>
      <c r="AM240" s="2"/>
      <c r="AN240" s="5"/>
      <c r="AO240" s="5"/>
      <c r="AP240" s="5"/>
      <c r="AQ240" s="5"/>
      <c r="AR240" s="5"/>
      <c r="AS240" s="5"/>
      <c r="AT240" s="5"/>
      <c r="AU240" s="5"/>
      <c r="AV240" s="5"/>
      <c r="AW240" s="5"/>
      <c r="AX240" s="7"/>
      <c r="AY240" s="5"/>
      <c r="AZ240" s="5"/>
      <c r="BA240" s="5"/>
      <c r="BB240" s="8"/>
      <c r="BC240" s="5"/>
      <c r="BD240" s="5"/>
      <c r="BE240" s="5"/>
      <c r="BF240" s="5"/>
      <c r="BG240" s="1"/>
      <c r="BH240" s="2"/>
      <c r="BI240" s="2"/>
      <c r="BJ240" s="2"/>
      <c r="BK240" s="5"/>
      <c r="BL240" s="2"/>
      <c r="BM240" s="2"/>
      <c r="BN240" s="2"/>
      <c r="BO240" s="5"/>
      <c r="BP240" s="2"/>
      <c r="BQ240" s="2"/>
      <c r="BR240" s="5"/>
      <c r="BS240" s="2"/>
      <c r="BT240" s="2"/>
      <c r="BU240" s="5"/>
      <c r="BV240" s="5"/>
    </row>
    <row r="241" spans="1:74" ht="13.5" customHeight="1">
      <c r="A241" s="2"/>
      <c r="B241" s="5"/>
      <c r="C241" s="5"/>
      <c r="D241" s="5"/>
      <c r="E241" s="4"/>
      <c r="F241" s="5"/>
      <c r="G241" s="4"/>
      <c r="H241" s="4"/>
      <c r="I241" s="4"/>
      <c r="J241" s="4"/>
      <c r="K241" s="4"/>
      <c r="L241" s="4"/>
      <c r="M241" s="5"/>
      <c r="N241" s="5"/>
      <c r="O241" s="5"/>
      <c r="P241" s="5"/>
      <c r="Q241" s="5"/>
      <c r="R241" s="5"/>
      <c r="S241" s="5"/>
      <c r="T241" s="5"/>
      <c r="U241" s="5"/>
      <c r="V241" s="5"/>
      <c r="W241" s="5"/>
      <c r="X241" s="5"/>
      <c r="Y241" s="5"/>
      <c r="Z241" s="5"/>
      <c r="AA241" s="5"/>
      <c r="AB241" s="5"/>
      <c r="AC241" s="5"/>
      <c r="AD241" s="5"/>
      <c r="AE241" s="5"/>
      <c r="AF241" s="5"/>
      <c r="AG241" s="6"/>
      <c r="AH241" s="6"/>
      <c r="AI241" s="6"/>
      <c r="AJ241" s="6"/>
      <c r="AK241" s="5"/>
      <c r="AL241" s="5"/>
      <c r="AM241" s="2"/>
      <c r="AN241" s="5"/>
      <c r="AO241" s="5"/>
      <c r="AP241" s="5"/>
      <c r="AQ241" s="5"/>
      <c r="AR241" s="5"/>
      <c r="AS241" s="5"/>
      <c r="AT241" s="5"/>
      <c r="AU241" s="5"/>
      <c r="AV241" s="5"/>
      <c r="AW241" s="5"/>
      <c r="AX241" s="7"/>
      <c r="AY241" s="5"/>
      <c r="AZ241" s="5"/>
      <c r="BA241" s="5"/>
      <c r="BB241" s="8"/>
      <c r="BC241" s="5"/>
      <c r="BD241" s="5"/>
      <c r="BE241" s="5"/>
      <c r="BF241" s="5"/>
      <c r="BG241" s="1"/>
      <c r="BH241" s="2"/>
      <c r="BI241" s="2"/>
      <c r="BJ241" s="2"/>
      <c r="BK241" s="5"/>
      <c r="BL241" s="2"/>
      <c r="BM241" s="2"/>
      <c r="BN241" s="2"/>
      <c r="BO241" s="5"/>
      <c r="BP241" s="2"/>
      <c r="BQ241" s="2"/>
      <c r="BR241" s="5"/>
      <c r="BS241" s="2"/>
      <c r="BT241" s="2"/>
      <c r="BU241" s="5"/>
      <c r="BV241" s="5"/>
    </row>
    <row r="242" spans="1:74" ht="13.5" customHeight="1">
      <c r="A242" s="2"/>
      <c r="B242" s="5"/>
      <c r="C242" s="5"/>
      <c r="D242" s="5"/>
      <c r="E242" s="4"/>
      <c r="F242" s="5"/>
      <c r="G242" s="4"/>
      <c r="H242" s="4"/>
      <c r="I242" s="4"/>
      <c r="J242" s="4"/>
      <c r="K242" s="4"/>
      <c r="L242" s="4"/>
      <c r="M242" s="5"/>
      <c r="N242" s="5"/>
      <c r="O242" s="5"/>
      <c r="P242" s="5"/>
      <c r="Q242" s="5"/>
      <c r="R242" s="5"/>
      <c r="S242" s="5"/>
      <c r="T242" s="5"/>
      <c r="U242" s="5"/>
      <c r="V242" s="5"/>
      <c r="W242" s="5"/>
      <c r="X242" s="5"/>
      <c r="Y242" s="5"/>
      <c r="Z242" s="5"/>
      <c r="AA242" s="5"/>
      <c r="AB242" s="5"/>
      <c r="AC242" s="5"/>
      <c r="AD242" s="5"/>
      <c r="AE242" s="5"/>
      <c r="AF242" s="5"/>
      <c r="AG242" s="6"/>
      <c r="AH242" s="6"/>
      <c r="AI242" s="6"/>
      <c r="AJ242" s="6"/>
      <c r="AK242" s="5"/>
      <c r="AL242" s="5"/>
      <c r="AM242" s="2"/>
      <c r="AN242" s="5"/>
      <c r="AO242" s="5"/>
      <c r="AP242" s="5"/>
      <c r="AQ242" s="5"/>
      <c r="AR242" s="5"/>
      <c r="AS242" s="5"/>
      <c r="AT242" s="5"/>
      <c r="AU242" s="5"/>
      <c r="AV242" s="5"/>
      <c r="AW242" s="5"/>
      <c r="AX242" s="7"/>
      <c r="AY242" s="5"/>
      <c r="AZ242" s="5"/>
      <c r="BA242" s="5"/>
      <c r="BB242" s="8"/>
      <c r="BC242" s="5"/>
      <c r="BD242" s="5"/>
      <c r="BE242" s="5"/>
      <c r="BF242" s="5"/>
      <c r="BG242" s="1"/>
      <c r="BH242" s="2"/>
      <c r="BI242" s="2"/>
      <c r="BJ242" s="2"/>
      <c r="BK242" s="5"/>
      <c r="BL242" s="2"/>
      <c r="BM242" s="2"/>
      <c r="BN242" s="2"/>
      <c r="BO242" s="5"/>
      <c r="BP242" s="2"/>
      <c r="BQ242" s="2"/>
      <c r="BR242" s="5"/>
      <c r="BS242" s="2"/>
      <c r="BT242" s="2"/>
      <c r="BU242" s="5"/>
      <c r="BV242" s="5"/>
    </row>
    <row r="243" spans="1:74" ht="13.5" customHeight="1">
      <c r="A243" s="2"/>
      <c r="B243" s="5"/>
      <c r="C243" s="5"/>
      <c r="D243" s="5"/>
      <c r="E243" s="4"/>
      <c r="F243" s="5"/>
      <c r="G243" s="4"/>
      <c r="H243" s="4"/>
      <c r="I243" s="4"/>
      <c r="J243" s="4"/>
      <c r="K243" s="4"/>
      <c r="L243" s="4"/>
      <c r="M243" s="5"/>
      <c r="N243" s="5"/>
      <c r="O243" s="5"/>
      <c r="P243" s="5"/>
      <c r="Q243" s="5"/>
      <c r="R243" s="5"/>
      <c r="S243" s="5"/>
      <c r="T243" s="5"/>
      <c r="U243" s="5"/>
      <c r="V243" s="5"/>
      <c r="W243" s="5"/>
      <c r="X243" s="5"/>
      <c r="Y243" s="5"/>
      <c r="Z243" s="5"/>
      <c r="AA243" s="5"/>
      <c r="AB243" s="5"/>
      <c r="AC243" s="5"/>
      <c r="AD243" s="5"/>
      <c r="AE243" s="5"/>
      <c r="AF243" s="5"/>
      <c r="AG243" s="6"/>
      <c r="AH243" s="6"/>
      <c r="AI243" s="6"/>
      <c r="AJ243" s="6"/>
      <c r="AK243" s="5"/>
      <c r="AL243" s="5"/>
      <c r="AM243" s="2"/>
      <c r="AN243" s="5"/>
      <c r="AO243" s="5"/>
      <c r="AP243" s="5"/>
      <c r="AQ243" s="5"/>
      <c r="AR243" s="5"/>
      <c r="AS243" s="5"/>
      <c r="AT243" s="5"/>
      <c r="AU243" s="5"/>
      <c r="AV243" s="5"/>
      <c r="AW243" s="5"/>
      <c r="AX243" s="7"/>
      <c r="AY243" s="5"/>
      <c r="AZ243" s="5"/>
      <c r="BA243" s="5"/>
      <c r="BB243" s="8"/>
      <c r="BC243" s="5"/>
      <c r="BD243" s="5"/>
      <c r="BE243" s="5"/>
      <c r="BF243" s="5"/>
      <c r="BG243" s="1"/>
      <c r="BH243" s="2"/>
      <c r="BI243" s="2"/>
      <c r="BJ243" s="2"/>
      <c r="BK243" s="5"/>
      <c r="BL243" s="2"/>
      <c r="BM243" s="2"/>
      <c r="BN243" s="2"/>
      <c r="BO243" s="5"/>
      <c r="BP243" s="2"/>
      <c r="BQ243" s="2"/>
      <c r="BR243" s="5"/>
      <c r="BS243" s="2"/>
      <c r="BT243" s="2"/>
      <c r="BU243" s="5"/>
      <c r="BV243" s="5"/>
    </row>
    <row r="244" spans="1:74" ht="13.5" customHeight="1">
      <c r="A244" s="2"/>
      <c r="B244" s="5"/>
      <c r="C244" s="5"/>
      <c r="D244" s="5"/>
      <c r="E244" s="4"/>
      <c r="F244" s="5"/>
      <c r="G244" s="4"/>
      <c r="H244" s="4"/>
      <c r="I244" s="4"/>
      <c r="J244" s="4"/>
      <c r="K244" s="4"/>
      <c r="L244" s="4"/>
      <c r="M244" s="5"/>
      <c r="N244" s="5"/>
      <c r="O244" s="5"/>
      <c r="P244" s="5"/>
      <c r="Q244" s="5"/>
      <c r="R244" s="5"/>
      <c r="S244" s="5"/>
      <c r="T244" s="5"/>
      <c r="U244" s="5"/>
      <c r="V244" s="5"/>
      <c r="W244" s="5"/>
      <c r="X244" s="5"/>
      <c r="Y244" s="5"/>
      <c r="Z244" s="5"/>
      <c r="AA244" s="5"/>
      <c r="AB244" s="5"/>
      <c r="AC244" s="5"/>
      <c r="AD244" s="5"/>
      <c r="AE244" s="5"/>
      <c r="AF244" s="5"/>
      <c r="AG244" s="6"/>
      <c r="AH244" s="6"/>
      <c r="AI244" s="6"/>
      <c r="AJ244" s="6"/>
      <c r="AK244" s="5"/>
      <c r="AL244" s="5"/>
      <c r="AM244" s="2"/>
      <c r="AN244" s="5"/>
      <c r="AO244" s="5"/>
      <c r="AP244" s="5"/>
      <c r="AQ244" s="5"/>
      <c r="AR244" s="5"/>
      <c r="AS244" s="5"/>
      <c r="AT244" s="5"/>
      <c r="AU244" s="5"/>
      <c r="AV244" s="5"/>
      <c r="AW244" s="5"/>
      <c r="AX244" s="7"/>
      <c r="AY244" s="5"/>
      <c r="AZ244" s="5"/>
      <c r="BA244" s="5"/>
      <c r="BB244" s="8"/>
      <c r="BC244" s="5"/>
      <c r="BD244" s="5"/>
      <c r="BE244" s="5"/>
      <c r="BF244" s="5"/>
      <c r="BG244" s="1"/>
      <c r="BH244" s="2"/>
      <c r="BI244" s="2"/>
      <c r="BJ244" s="2"/>
      <c r="BK244" s="5"/>
      <c r="BL244" s="2"/>
      <c r="BM244" s="2"/>
      <c r="BN244" s="2"/>
      <c r="BO244" s="5"/>
      <c r="BP244" s="2"/>
      <c r="BQ244" s="2"/>
      <c r="BR244" s="5"/>
      <c r="BS244" s="2"/>
      <c r="BT244" s="2"/>
      <c r="BU244" s="5"/>
      <c r="BV244" s="5"/>
    </row>
    <row r="245" spans="1:74" ht="13.5" customHeight="1">
      <c r="A245" s="2"/>
      <c r="B245" s="5"/>
      <c r="C245" s="5"/>
      <c r="D245" s="5"/>
      <c r="E245" s="4"/>
      <c r="F245" s="5"/>
      <c r="G245" s="4"/>
      <c r="H245" s="4"/>
      <c r="I245" s="4"/>
      <c r="J245" s="4"/>
      <c r="K245" s="4"/>
      <c r="L245" s="4"/>
      <c r="M245" s="5"/>
      <c r="N245" s="5"/>
      <c r="O245" s="5"/>
      <c r="P245" s="5"/>
      <c r="Q245" s="5"/>
      <c r="R245" s="5"/>
      <c r="S245" s="5"/>
      <c r="T245" s="5"/>
      <c r="U245" s="5"/>
      <c r="V245" s="5"/>
      <c r="W245" s="5"/>
      <c r="X245" s="5"/>
      <c r="Y245" s="5"/>
      <c r="Z245" s="5"/>
      <c r="AA245" s="5"/>
      <c r="AB245" s="5"/>
      <c r="AC245" s="5"/>
      <c r="AD245" s="5"/>
      <c r="AE245" s="5"/>
      <c r="AF245" s="5"/>
      <c r="AG245" s="6"/>
      <c r="AH245" s="6"/>
      <c r="AI245" s="6"/>
      <c r="AJ245" s="6"/>
      <c r="AK245" s="5"/>
      <c r="AL245" s="5"/>
      <c r="AM245" s="2"/>
      <c r="AN245" s="5"/>
      <c r="AO245" s="5"/>
      <c r="AP245" s="5"/>
      <c r="AQ245" s="5"/>
      <c r="AR245" s="5"/>
      <c r="AS245" s="5"/>
      <c r="AT245" s="5"/>
      <c r="AU245" s="5"/>
      <c r="AV245" s="5"/>
      <c r="AW245" s="5"/>
      <c r="AX245" s="7"/>
      <c r="AY245" s="5"/>
      <c r="AZ245" s="5"/>
      <c r="BA245" s="5"/>
      <c r="BB245" s="8"/>
      <c r="BC245" s="5"/>
      <c r="BD245" s="5"/>
      <c r="BE245" s="5"/>
      <c r="BF245" s="5"/>
      <c r="BG245" s="1"/>
      <c r="BH245" s="2"/>
      <c r="BI245" s="2"/>
      <c r="BJ245" s="2"/>
      <c r="BK245" s="5"/>
      <c r="BL245" s="2"/>
      <c r="BM245" s="2"/>
      <c r="BN245" s="2"/>
      <c r="BO245" s="5"/>
      <c r="BP245" s="2"/>
      <c r="BQ245" s="2"/>
      <c r="BR245" s="5"/>
      <c r="BS245" s="2"/>
      <c r="BT245" s="2"/>
      <c r="BU245" s="5"/>
      <c r="BV245" s="5"/>
    </row>
    <row r="246" spans="1:74" ht="13.5" customHeight="1">
      <c r="A246" s="2"/>
      <c r="B246" s="5"/>
      <c r="C246" s="5"/>
      <c r="D246" s="5"/>
      <c r="E246" s="4"/>
      <c r="F246" s="5"/>
      <c r="G246" s="4"/>
      <c r="H246" s="4"/>
      <c r="I246" s="4"/>
      <c r="J246" s="4"/>
      <c r="K246" s="4"/>
      <c r="L246" s="4"/>
      <c r="M246" s="5"/>
      <c r="N246" s="5"/>
      <c r="O246" s="5"/>
      <c r="P246" s="5"/>
      <c r="Q246" s="5"/>
      <c r="R246" s="5"/>
      <c r="S246" s="5"/>
      <c r="T246" s="5"/>
      <c r="U246" s="5"/>
      <c r="V246" s="5"/>
      <c r="W246" s="5"/>
      <c r="X246" s="5"/>
      <c r="Y246" s="5"/>
      <c r="Z246" s="5"/>
      <c r="AA246" s="5"/>
      <c r="AB246" s="5"/>
      <c r="AC246" s="5"/>
      <c r="AD246" s="5"/>
      <c r="AE246" s="5"/>
      <c r="AF246" s="5"/>
      <c r="AG246" s="6"/>
      <c r="AH246" s="6"/>
      <c r="AI246" s="6"/>
      <c r="AJ246" s="6"/>
      <c r="AK246" s="5"/>
      <c r="AL246" s="5"/>
      <c r="AM246" s="2"/>
      <c r="AN246" s="5"/>
      <c r="AO246" s="5"/>
      <c r="AP246" s="5"/>
      <c r="AQ246" s="5"/>
      <c r="AR246" s="5"/>
      <c r="AS246" s="5"/>
      <c r="AT246" s="5"/>
      <c r="AU246" s="5"/>
      <c r="AV246" s="5"/>
      <c r="AW246" s="5"/>
      <c r="AX246" s="7"/>
      <c r="AY246" s="5"/>
      <c r="AZ246" s="5"/>
      <c r="BA246" s="5"/>
      <c r="BB246" s="8"/>
      <c r="BC246" s="5"/>
      <c r="BD246" s="5"/>
      <c r="BE246" s="5"/>
      <c r="BF246" s="5"/>
      <c r="BG246" s="1"/>
      <c r="BH246" s="2"/>
      <c r="BI246" s="2"/>
      <c r="BJ246" s="2"/>
      <c r="BK246" s="5"/>
      <c r="BL246" s="2"/>
      <c r="BM246" s="2"/>
      <c r="BN246" s="2"/>
      <c r="BO246" s="5"/>
      <c r="BP246" s="2"/>
      <c r="BQ246" s="2"/>
      <c r="BR246" s="5"/>
      <c r="BS246" s="2"/>
      <c r="BT246" s="2"/>
      <c r="BU246" s="5"/>
      <c r="BV246" s="5"/>
    </row>
    <row r="247" spans="1:74" ht="13.5" customHeight="1">
      <c r="A247" s="2"/>
      <c r="B247" s="5"/>
      <c r="C247" s="5"/>
      <c r="D247" s="5"/>
      <c r="E247" s="4"/>
      <c r="F247" s="5"/>
      <c r="G247" s="4"/>
      <c r="H247" s="4"/>
      <c r="I247" s="4"/>
      <c r="J247" s="4"/>
      <c r="K247" s="4"/>
      <c r="L247" s="4"/>
      <c r="M247" s="5"/>
      <c r="N247" s="5"/>
      <c r="O247" s="5"/>
      <c r="P247" s="5"/>
      <c r="Q247" s="5"/>
      <c r="R247" s="5"/>
      <c r="S247" s="5"/>
      <c r="T247" s="5"/>
      <c r="U247" s="5"/>
      <c r="V247" s="5"/>
      <c r="W247" s="5"/>
      <c r="X247" s="5"/>
      <c r="Y247" s="5"/>
      <c r="Z247" s="5"/>
      <c r="AA247" s="5"/>
      <c r="AB247" s="5"/>
      <c r="AC247" s="5"/>
      <c r="AD247" s="5"/>
      <c r="AE247" s="5"/>
      <c r="AF247" s="5"/>
      <c r="AG247" s="6"/>
      <c r="AH247" s="6"/>
      <c r="AI247" s="6"/>
      <c r="AJ247" s="6"/>
      <c r="AK247" s="5"/>
      <c r="AL247" s="5"/>
      <c r="AM247" s="2"/>
      <c r="AN247" s="5"/>
      <c r="AO247" s="5"/>
      <c r="AP247" s="5"/>
      <c r="AQ247" s="5"/>
      <c r="AR247" s="5"/>
      <c r="AS247" s="5"/>
      <c r="AT247" s="5"/>
      <c r="AU247" s="5"/>
      <c r="AV247" s="5"/>
      <c r="AW247" s="5"/>
      <c r="AX247" s="7"/>
      <c r="AY247" s="5"/>
      <c r="AZ247" s="5"/>
      <c r="BA247" s="5"/>
      <c r="BB247" s="8"/>
      <c r="BC247" s="5"/>
      <c r="BD247" s="5"/>
      <c r="BE247" s="5"/>
      <c r="BF247" s="5"/>
      <c r="BG247" s="1"/>
      <c r="BH247" s="2"/>
      <c r="BI247" s="2"/>
      <c r="BJ247" s="2"/>
      <c r="BK247" s="5"/>
      <c r="BL247" s="2"/>
      <c r="BM247" s="2"/>
      <c r="BN247" s="2"/>
      <c r="BO247" s="5"/>
      <c r="BP247" s="2"/>
      <c r="BQ247" s="2"/>
      <c r="BR247" s="5"/>
      <c r="BS247" s="2"/>
      <c r="BT247" s="2"/>
      <c r="BU247" s="5"/>
      <c r="BV247" s="5"/>
    </row>
    <row r="248" spans="1:74" ht="13.5" customHeight="1">
      <c r="A248" s="2"/>
      <c r="B248" s="5"/>
      <c r="C248" s="5"/>
      <c r="D248" s="5"/>
      <c r="E248" s="4"/>
      <c r="F248" s="5"/>
      <c r="G248" s="4"/>
      <c r="H248" s="4"/>
      <c r="I248" s="4"/>
      <c r="J248" s="4"/>
      <c r="K248" s="4"/>
      <c r="L248" s="4"/>
      <c r="M248" s="5"/>
      <c r="N248" s="5"/>
      <c r="O248" s="5"/>
      <c r="P248" s="5"/>
      <c r="Q248" s="5"/>
      <c r="R248" s="5"/>
      <c r="S248" s="5"/>
      <c r="T248" s="5"/>
      <c r="U248" s="5"/>
      <c r="V248" s="5"/>
      <c r="W248" s="5"/>
      <c r="X248" s="5"/>
      <c r="Y248" s="5"/>
      <c r="Z248" s="5"/>
      <c r="AA248" s="5"/>
      <c r="AB248" s="5"/>
      <c r="AC248" s="5"/>
      <c r="AD248" s="5"/>
      <c r="AE248" s="5"/>
      <c r="AF248" s="5"/>
      <c r="AG248" s="6"/>
      <c r="AH248" s="6"/>
      <c r="AI248" s="6"/>
      <c r="AJ248" s="6"/>
      <c r="AK248" s="5"/>
      <c r="AL248" s="5"/>
      <c r="AM248" s="2"/>
      <c r="AN248" s="5"/>
      <c r="AO248" s="5"/>
      <c r="AP248" s="5"/>
      <c r="AQ248" s="5"/>
      <c r="AR248" s="5"/>
      <c r="AS248" s="5"/>
      <c r="AT248" s="5"/>
      <c r="AU248" s="5"/>
      <c r="AV248" s="5"/>
      <c r="AW248" s="5"/>
      <c r="AX248" s="7"/>
      <c r="AY248" s="5"/>
      <c r="AZ248" s="5"/>
      <c r="BA248" s="5"/>
      <c r="BB248" s="8"/>
      <c r="BC248" s="5"/>
      <c r="BD248" s="5"/>
      <c r="BE248" s="5"/>
      <c r="BF248" s="5"/>
      <c r="BG248" s="1"/>
      <c r="BH248" s="2"/>
      <c r="BI248" s="2"/>
      <c r="BJ248" s="2"/>
      <c r="BK248" s="5"/>
      <c r="BL248" s="2"/>
      <c r="BM248" s="2"/>
      <c r="BN248" s="2"/>
      <c r="BO248" s="5"/>
      <c r="BP248" s="2"/>
      <c r="BQ248" s="2"/>
      <c r="BR248" s="5"/>
      <c r="BS248" s="2"/>
      <c r="BT248" s="2"/>
      <c r="BU248" s="5"/>
      <c r="BV248" s="5"/>
    </row>
    <row r="249" spans="1:74" ht="13.5" customHeight="1">
      <c r="A249" s="2"/>
      <c r="B249" s="5"/>
      <c r="C249" s="5"/>
      <c r="D249" s="5"/>
      <c r="E249" s="4"/>
      <c r="F249" s="5"/>
      <c r="G249" s="4"/>
      <c r="H249" s="4"/>
      <c r="I249" s="4"/>
      <c r="J249" s="4"/>
      <c r="K249" s="4"/>
      <c r="L249" s="4"/>
      <c r="M249" s="5"/>
      <c r="N249" s="5"/>
      <c r="O249" s="5"/>
      <c r="P249" s="5"/>
      <c r="Q249" s="5"/>
      <c r="R249" s="5"/>
      <c r="S249" s="5"/>
      <c r="T249" s="5"/>
      <c r="U249" s="5"/>
      <c r="V249" s="5"/>
      <c r="W249" s="5"/>
      <c r="X249" s="5"/>
      <c r="Y249" s="5"/>
      <c r="Z249" s="5"/>
      <c r="AA249" s="5"/>
      <c r="AB249" s="5"/>
      <c r="AC249" s="5"/>
      <c r="AD249" s="5"/>
      <c r="AE249" s="5"/>
      <c r="AF249" s="5"/>
      <c r="AG249" s="6"/>
      <c r="AH249" s="6"/>
      <c r="AI249" s="6"/>
      <c r="AJ249" s="6"/>
      <c r="AK249" s="5"/>
      <c r="AL249" s="5"/>
      <c r="AM249" s="2"/>
      <c r="AN249" s="5"/>
      <c r="AO249" s="5"/>
      <c r="AP249" s="5"/>
      <c r="AQ249" s="5"/>
      <c r="AR249" s="5"/>
      <c r="AS249" s="5"/>
      <c r="AT249" s="5"/>
      <c r="AU249" s="5"/>
      <c r="AV249" s="5"/>
      <c r="AW249" s="5"/>
      <c r="AX249" s="7"/>
      <c r="AY249" s="5"/>
      <c r="AZ249" s="5"/>
      <c r="BA249" s="5"/>
      <c r="BB249" s="8"/>
      <c r="BC249" s="5"/>
      <c r="BD249" s="5"/>
      <c r="BE249" s="5"/>
      <c r="BF249" s="5"/>
      <c r="BG249" s="1"/>
      <c r="BH249" s="2"/>
      <c r="BI249" s="2"/>
      <c r="BJ249" s="2"/>
      <c r="BK249" s="5"/>
      <c r="BL249" s="2"/>
      <c r="BM249" s="2"/>
      <c r="BN249" s="2"/>
      <c r="BO249" s="5"/>
      <c r="BP249" s="2"/>
      <c r="BQ249" s="2"/>
      <c r="BR249" s="5"/>
      <c r="BS249" s="2"/>
      <c r="BT249" s="2"/>
      <c r="BU249" s="5"/>
      <c r="BV249" s="5"/>
    </row>
    <row r="250" spans="1:74" ht="13.5" customHeight="1">
      <c r="A250" s="2"/>
      <c r="B250" s="5"/>
      <c r="C250" s="5"/>
      <c r="D250" s="5"/>
      <c r="E250" s="4"/>
      <c r="F250" s="5"/>
      <c r="G250" s="4"/>
      <c r="H250" s="4"/>
      <c r="I250" s="4"/>
      <c r="J250" s="4"/>
      <c r="K250" s="4"/>
      <c r="L250" s="4"/>
      <c r="M250" s="5"/>
      <c r="N250" s="5"/>
      <c r="O250" s="5"/>
      <c r="P250" s="5"/>
      <c r="Q250" s="5"/>
      <c r="R250" s="5"/>
      <c r="S250" s="5"/>
      <c r="T250" s="5"/>
      <c r="U250" s="5"/>
      <c r="V250" s="5"/>
      <c r="W250" s="5"/>
      <c r="X250" s="5"/>
      <c r="Y250" s="5"/>
      <c r="Z250" s="5"/>
      <c r="AA250" s="5"/>
      <c r="AB250" s="5"/>
      <c r="AC250" s="5"/>
      <c r="AD250" s="5"/>
      <c r="AE250" s="5"/>
      <c r="AF250" s="5"/>
      <c r="AG250" s="6"/>
      <c r="AH250" s="6"/>
      <c r="AI250" s="6"/>
      <c r="AJ250" s="6"/>
      <c r="AK250" s="5"/>
      <c r="AL250" s="5"/>
      <c r="AM250" s="2"/>
      <c r="AN250" s="5"/>
      <c r="AO250" s="5"/>
      <c r="AP250" s="5"/>
      <c r="AQ250" s="5"/>
      <c r="AR250" s="5"/>
      <c r="AS250" s="5"/>
      <c r="AT250" s="5"/>
      <c r="AU250" s="5"/>
      <c r="AV250" s="5"/>
      <c r="AW250" s="5"/>
      <c r="AX250" s="7"/>
      <c r="AY250" s="5"/>
      <c r="AZ250" s="5"/>
      <c r="BA250" s="5"/>
      <c r="BB250" s="8"/>
      <c r="BC250" s="5"/>
      <c r="BD250" s="5"/>
      <c r="BE250" s="5"/>
      <c r="BF250" s="5"/>
      <c r="BG250" s="1"/>
      <c r="BH250" s="2"/>
      <c r="BI250" s="2"/>
      <c r="BJ250" s="2"/>
      <c r="BK250" s="5"/>
      <c r="BL250" s="2"/>
      <c r="BM250" s="2"/>
      <c r="BN250" s="2"/>
      <c r="BO250" s="5"/>
      <c r="BP250" s="2"/>
      <c r="BQ250" s="2"/>
      <c r="BR250" s="5"/>
      <c r="BS250" s="2"/>
      <c r="BT250" s="2"/>
      <c r="BU250" s="5"/>
      <c r="BV250" s="5"/>
    </row>
    <row r="251" spans="1:74" ht="13.5" customHeight="1">
      <c r="A251" s="2"/>
      <c r="B251" s="5"/>
      <c r="C251" s="5"/>
      <c r="D251" s="5"/>
      <c r="E251" s="4"/>
      <c r="F251" s="5"/>
      <c r="G251" s="4"/>
      <c r="H251" s="4"/>
      <c r="I251" s="4"/>
      <c r="J251" s="4"/>
      <c r="K251" s="4"/>
      <c r="L251" s="4"/>
      <c r="M251" s="5"/>
      <c r="N251" s="5"/>
      <c r="O251" s="5"/>
      <c r="P251" s="5"/>
      <c r="Q251" s="5"/>
      <c r="R251" s="5"/>
      <c r="S251" s="5"/>
      <c r="T251" s="5"/>
      <c r="U251" s="5"/>
      <c r="V251" s="5"/>
      <c r="W251" s="5"/>
      <c r="X251" s="5"/>
      <c r="Y251" s="5"/>
      <c r="Z251" s="5"/>
      <c r="AA251" s="5"/>
      <c r="AB251" s="5"/>
      <c r="AC251" s="5"/>
      <c r="AD251" s="5"/>
      <c r="AE251" s="5"/>
      <c r="AF251" s="5"/>
      <c r="AG251" s="6"/>
      <c r="AH251" s="6"/>
      <c r="AI251" s="6"/>
      <c r="AJ251" s="6"/>
      <c r="AK251" s="5"/>
      <c r="AL251" s="5"/>
      <c r="AM251" s="2"/>
      <c r="AN251" s="5"/>
      <c r="AO251" s="5"/>
      <c r="AP251" s="5"/>
      <c r="AQ251" s="5"/>
      <c r="AR251" s="5"/>
      <c r="AS251" s="5"/>
      <c r="AT251" s="5"/>
      <c r="AU251" s="5"/>
      <c r="AV251" s="5"/>
      <c r="AW251" s="5"/>
      <c r="AX251" s="7"/>
      <c r="AY251" s="5"/>
      <c r="AZ251" s="5"/>
      <c r="BA251" s="5"/>
      <c r="BB251" s="8"/>
      <c r="BC251" s="5"/>
      <c r="BD251" s="5"/>
      <c r="BE251" s="5"/>
      <c r="BF251" s="5"/>
      <c r="BG251" s="1"/>
      <c r="BH251" s="2"/>
      <c r="BI251" s="2"/>
      <c r="BJ251" s="2"/>
      <c r="BK251" s="5"/>
      <c r="BL251" s="2"/>
      <c r="BM251" s="2"/>
      <c r="BN251" s="2"/>
      <c r="BO251" s="5"/>
      <c r="BP251" s="2"/>
      <c r="BQ251" s="2"/>
      <c r="BR251" s="5"/>
      <c r="BS251" s="2"/>
      <c r="BT251" s="2"/>
      <c r="BU251" s="5"/>
      <c r="BV251" s="5"/>
    </row>
    <row r="252" spans="1:74" ht="13.5" customHeight="1">
      <c r="A252" s="2"/>
      <c r="B252" s="5"/>
      <c r="C252" s="5"/>
      <c r="D252" s="5"/>
      <c r="E252" s="4"/>
      <c r="F252" s="5"/>
      <c r="G252" s="4"/>
      <c r="H252" s="4"/>
      <c r="I252" s="4"/>
      <c r="J252" s="4"/>
      <c r="K252" s="4"/>
      <c r="L252" s="4"/>
      <c r="M252" s="5"/>
      <c r="N252" s="5"/>
      <c r="O252" s="5"/>
      <c r="P252" s="5"/>
      <c r="Q252" s="5"/>
      <c r="R252" s="5"/>
      <c r="S252" s="5"/>
      <c r="T252" s="5"/>
      <c r="U252" s="5"/>
      <c r="V252" s="5"/>
      <c r="W252" s="5"/>
      <c r="X252" s="5"/>
      <c r="Y252" s="5"/>
      <c r="Z252" s="5"/>
      <c r="AA252" s="5"/>
      <c r="AB252" s="5"/>
      <c r="AC252" s="5"/>
      <c r="AD252" s="5"/>
      <c r="AE252" s="5"/>
      <c r="AF252" s="5"/>
      <c r="AG252" s="6"/>
      <c r="AH252" s="6"/>
      <c r="AI252" s="6"/>
      <c r="AJ252" s="6"/>
      <c r="AK252" s="5"/>
      <c r="AL252" s="5"/>
      <c r="AM252" s="2"/>
      <c r="AN252" s="5"/>
      <c r="AO252" s="5"/>
      <c r="AP252" s="5"/>
      <c r="AQ252" s="5"/>
      <c r="AR252" s="5"/>
      <c r="AS252" s="5"/>
      <c r="AT252" s="5"/>
      <c r="AU252" s="5"/>
      <c r="AV252" s="5"/>
      <c r="AW252" s="5"/>
      <c r="AX252" s="7"/>
      <c r="AY252" s="5"/>
      <c r="AZ252" s="5"/>
      <c r="BA252" s="5"/>
      <c r="BB252" s="8"/>
      <c r="BC252" s="5"/>
      <c r="BD252" s="5"/>
      <c r="BE252" s="5"/>
      <c r="BF252" s="5"/>
      <c r="BG252" s="1"/>
      <c r="BH252" s="2"/>
      <c r="BI252" s="2"/>
      <c r="BJ252" s="2"/>
      <c r="BK252" s="5"/>
      <c r="BL252" s="2"/>
      <c r="BM252" s="2"/>
      <c r="BN252" s="2"/>
      <c r="BO252" s="5"/>
      <c r="BP252" s="2"/>
      <c r="BQ252" s="2"/>
      <c r="BR252" s="5"/>
      <c r="BS252" s="2"/>
      <c r="BT252" s="2"/>
      <c r="BU252" s="5"/>
      <c r="BV252" s="5"/>
    </row>
    <row r="253" spans="1:74" ht="13.5" customHeight="1">
      <c r="A253" s="2"/>
      <c r="B253" s="5"/>
      <c r="C253" s="5"/>
      <c r="D253" s="5"/>
      <c r="E253" s="4"/>
      <c r="F253" s="5"/>
      <c r="G253" s="4"/>
      <c r="H253" s="4"/>
      <c r="I253" s="4"/>
      <c r="J253" s="4"/>
      <c r="K253" s="4"/>
      <c r="L253" s="4"/>
      <c r="M253" s="5"/>
      <c r="N253" s="5"/>
      <c r="O253" s="5"/>
      <c r="P253" s="5"/>
      <c r="Q253" s="5"/>
      <c r="R253" s="5"/>
      <c r="S253" s="5"/>
      <c r="T253" s="5"/>
      <c r="U253" s="5"/>
      <c r="V253" s="5"/>
      <c r="W253" s="5"/>
      <c r="X253" s="5"/>
      <c r="Y253" s="5"/>
      <c r="Z253" s="5"/>
      <c r="AA253" s="5"/>
      <c r="AB253" s="5"/>
      <c r="AC253" s="5"/>
      <c r="AD253" s="5"/>
      <c r="AE253" s="5"/>
      <c r="AF253" s="5"/>
      <c r="AG253" s="6"/>
      <c r="AH253" s="6"/>
      <c r="AI253" s="6"/>
      <c r="AJ253" s="6"/>
      <c r="AK253" s="5"/>
      <c r="AL253" s="5"/>
      <c r="AM253" s="2"/>
      <c r="AN253" s="5"/>
      <c r="AO253" s="5"/>
      <c r="AP253" s="5"/>
      <c r="AQ253" s="5"/>
      <c r="AR253" s="5"/>
      <c r="AS253" s="5"/>
      <c r="AT253" s="5"/>
      <c r="AU253" s="5"/>
      <c r="AV253" s="5"/>
      <c r="AW253" s="5"/>
      <c r="AX253" s="7"/>
      <c r="AY253" s="5"/>
      <c r="AZ253" s="5"/>
      <c r="BA253" s="5"/>
      <c r="BB253" s="8"/>
      <c r="BC253" s="5"/>
      <c r="BD253" s="5"/>
      <c r="BE253" s="5"/>
      <c r="BF253" s="5"/>
      <c r="BG253" s="1"/>
      <c r="BH253" s="2"/>
      <c r="BI253" s="2"/>
      <c r="BJ253" s="2"/>
      <c r="BK253" s="5"/>
      <c r="BL253" s="2"/>
      <c r="BM253" s="2"/>
      <c r="BN253" s="2"/>
      <c r="BO253" s="5"/>
      <c r="BP253" s="2"/>
      <c r="BQ253" s="2"/>
      <c r="BR253" s="5"/>
      <c r="BS253" s="2"/>
      <c r="BT253" s="2"/>
      <c r="BU253" s="5"/>
      <c r="BV253" s="5"/>
    </row>
    <row r="254" spans="1:74" ht="13.5" customHeight="1">
      <c r="A254" s="2"/>
      <c r="B254" s="5"/>
      <c r="C254" s="5"/>
      <c r="D254" s="5"/>
      <c r="E254" s="4"/>
      <c r="F254" s="5"/>
      <c r="G254" s="4"/>
      <c r="H254" s="4"/>
      <c r="I254" s="4"/>
      <c r="J254" s="4"/>
      <c r="K254" s="4"/>
      <c r="L254" s="4"/>
      <c r="M254" s="5"/>
      <c r="N254" s="5"/>
      <c r="O254" s="5"/>
      <c r="P254" s="5"/>
      <c r="Q254" s="5"/>
      <c r="R254" s="5"/>
      <c r="S254" s="5"/>
      <c r="T254" s="5"/>
      <c r="U254" s="5"/>
      <c r="V254" s="5"/>
      <c r="W254" s="5"/>
      <c r="X254" s="5"/>
      <c r="Y254" s="5"/>
      <c r="Z254" s="5"/>
      <c r="AA254" s="5"/>
      <c r="AB254" s="5"/>
      <c r="AC254" s="5"/>
      <c r="AD254" s="5"/>
      <c r="AE254" s="5"/>
      <c r="AF254" s="5"/>
      <c r="AG254" s="6"/>
      <c r="AH254" s="6"/>
      <c r="AI254" s="6"/>
      <c r="AJ254" s="6"/>
      <c r="AK254" s="5"/>
      <c r="AL254" s="5"/>
      <c r="AM254" s="2"/>
      <c r="AN254" s="5"/>
      <c r="AO254" s="5"/>
      <c r="AP254" s="5"/>
      <c r="AQ254" s="5"/>
      <c r="AR254" s="5"/>
      <c r="AS254" s="5"/>
      <c r="AT254" s="5"/>
      <c r="AU254" s="5"/>
      <c r="AV254" s="5"/>
      <c r="AW254" s="5"/>
      <c r="AX254" s="7"/>
      <c r="AY254" s="5"/>
      <c r="AZ254" s="5"/>
      <c r="BA254" s="5"/>
      <c r="BB254" s="8"/>
      <c r="BC254" s="5"/>
      <c r="BD254" s="5"/>
      <c r="BE254" s="5"/>
      <c r="BF254" s="5"/>
      <c r="BG254" s="1"/>
      <c r="BH254" s="2"/>
      <c r="BI254" s="2"/>
      <c r="BJ254" s="2"/>
      <c r="BK254" s="5"/>
      <c r="BL254" s="2"/>
      <c r="BM254" s="2"/>
      <c r="BN254" s="2"/>
      <c r="BO254" s="5"/>
      <c r="BP254" s="2"/>
      <c r="BQ254" s="2"/>
      <c r="BR254" s="5"/>
      <c r="BS254" s="2"/>
      <c r="BT254" s="2"/>
      <c r="BU254" s="5"/>
      <c r="BV254" s="5"/>
    </row>
    <row r="255" spans="1:74" ht="13.5" customHeight="1">
      <c r="A255" s="2"/>
      <c r="B255" s="5"/>
      <c r="C255" s="5"/>
      <c r="D255" s="5"/>
      <c r="E255" s="4"/>
      <c r="F255" s="5"/>
      <c r="G255" s="4"/>
      <c r="H255" s="4"/>
      <c r="I255" s="4"/>
      <c r="J255" s="4"/>
      <c r="K255" s="4"/>
      <c r="L255" s="4"/>
      <c r="M255" s="5"/>
      <c r="N255" s="5"/>
      <c r="O255" s="5"/>
      <c r="P255" s="5"/>
      <c r="Q255" s="5"/>
      <c r="R255" s="5"/>
      <c r="S255" s="5"/>
      <c r="T255" s="5"/>
      <c r="U255" s="5"/>
      <c r="V255" s="5"/>
      <c r="W255" s="5"/>
      <c r="X255" s="5"/>
      <c r="Y255" s="5"/>
      <c r="Z255" s="5"/>
      <c r="AA255" s="5"/>
      <c r="AB255" s="5"/>
      <c r="AC255" s="5"/>
      <c r="AD255" s="5"/>
      <c r="AE255" s="5"/>
      <c r="AF255" s="5"/>
      <c r="AG255" s="6"/>
      <c r="AH255" s="6"/>
      <c r="AI255" s="6"/>
      <c r="AJ255" s="6"/>
      <c r="AK255" s="5"/>
      <c r="AL255" s="5"/>
      <c r="AM255" s="2"/>
      <c r="AN255" s="5"/>
      <c r="AO255" s="5"/>
      <c r="AP255" s="5"/>
      <c r="AQ255" s="5"/>
      <c r="AR255" s="5"/>
      <c r="AS255" s="5"/>
      <c r="AT255" s="5"/>
      <c r="AU255" s="5"/>
      <c r="AV255" s="5"/>
      <c r="AW255" s="5"/>
      <c r="AX255" s="7"/>
      <c r="AY255" s="5"/>
      <c r="AZ255" s="5"/>
      <c r="BA255" s="5"/>
      <c r="BB255" s="8"/>
      <c r="BC255" s="5"/>
      <c r="BD255" s="5"/>
      <c r="BE255" s="5"/>
      <c r="BF255" s="5"/>
      <c r="BG255" s="1"/>
      <c r="BH255" s="2"/>
      <c r="BI255" s="2"/>
      <c r="BJ255" s="2"/>
      <c r="BK255" s="5"/>
      <c r="BL255" s="2"/>
      <c r="BM255" s="2"/>
      <c r="BN255" s="2"/>
      <c r="BO255" s="5"/>
      <c r="BP255" s="2"/>
      <c r="BQ255" s="2"/>
      <c r="BR255" s="5"/>
      <c r="BS255" s="2"/>
      <c r="BT255" s="2"/>
      <c r="BU255" s="5"/>
      <c r="BV255" s="5"/>
    </row>
    <row r="256" spans="1:74" ht="13.5" customHeight="1">
      <c r="A256" s="2"/>
      <c r="B256" s="5"/>
      <c r="C256" s="5"/>
      <c r="D256" s="5"/>
      <c r="E256" s="4"/>
      <c r="F256" s="5"/>
      <c r="G256" s="4"/>
      <c r="H256" s="4"/>
      <c r="I256" s="4"/>
      <c r="J256" s="4"/>
      <c r="K256" s="4"/>
      <c r="L256" s="4"/>
      <c r="M256" s="5"/>
      <c r="N256" s="5"/>
      <c r="O256" s="5"/>
      <c r="P256" s="5"/>
      <c r="Q256" s="5"/>
      <c r="R256" s="5"/>
      <c r="S256" s="5"/>
      <c r="T256" s="5"/>
      <c r="U256" s="5"/>
      <c r="V256" s="5"/>
      <c r="W256" s="5"/>
      <c r="X256" s="5"/>
      <c r="Y256" s="5"/>
      <c r="Z256" s="5"/>
      <c r="AA256" s="5"/>
      <c r="AB256" s="5"/>
      <c r="AC256" s="5"/>
      <c r="AD256" s="5"/>
      <c r="AE256" s="5"/>
      <c r="AF256" s="5"/>
      <c r="AG256" s="6"/>
      <c r="AH256" s="6"/>
      <c r="AI256" s="6"/>
      <c r="AJ256" s="6"/>
      <c r="AK256" s="5"/>
      <c r="AL256" s="5"/>
      <c r="AM256" s="2"/>
      <c r="AN256" s="5"/>
      <c r="AO256" s="5"/>
      <c r="AP256" s="5"/>
      <c r="AQ256" s="5"/>
      <c r="AR256" s="5"/>
      <c r="AS256" s="5"/>
      <c r="AT256" s="5"/>
      <c r="AU256" s="5"/>
      <c r="AV256" s="5"/>
      <c r="AW256" s="5"/>
      <c r="AX256" s="7"/>
      <c r="AY256" s="5"/>
      <c r="AZ256" s="5"/>
      <c r="BA256" s="5"/>
      <c r="BB256" s="8"/>
      <c r="BC256" s="5"/>
      <c r="BD256" s="5"/>
      <c r="BE256" s="5"/>
      <c r="BF256" s="5"/>
      <c r="BG256" s="1"/>
      <c r="BH256" s="2"/>
      <c r="BI256" s="2"/>
      <c r="BJ256" s="2"/>
      <c r="BK256" s="5"/>
      <c r="BL256" s="2"/>
      <c r="BM256" s="2"/>
      <c r="BN256" s="2"/>
      <c r="BO256" s="5"/>
      <c r="BP256" s="2"/>
      <c r="BQ256" s="2"/>
      <c r="BR256" s="5"/>
      <c r="BS256" s="2"/>
      <c r="BT256" s="2"/>
      <c r="BU256" s="5"/>
      <c r="BV256" s="5"/>
    </row>
    <row r="257" spans="1:74" ht="13.5" customHeight="1">
      <c r="A257" s="2"/>
      <c r="B257" s="5"/>
      <c r="C257" s="5"/>
      <c r="D257" s="5"/>
      <c r="E257" s="4"/>
      <c r="F257" s="5"/>
      <c r="G257" s="4"/>
      <c r="H257" s="4"/>
      <c r="I257" s="4"/>
      <c r="J257" s="4"/>
      <c r="K257" s="4"/>
      <c r="L257" s="4"/>
      <c r="M257" s="5"/>
      <c r="N257" s="5"/>
      <c r="O257" s="5"/>
      <c r="P257" s="5"/>
      <c r="Q257" s="5"/>
      <c r="R257" s="5"/>
      <c r="S257" s="5"/>
      <c r="T257" s="5"/>
      <c r="U257" s="5"/>
      <c r="V257" s="5"/>
      <c r="W257" s="5"/>
      <c r="X257" s="5"/>
      <c r="Y257" s="5"/>
      <c r="Z257" s="5"/>
      <c r="AA257" s="5"/>
      <c r="AB257" s="5"/>
      <c r="AC257" s="5"/>
      <c r="AD257" s="5"/>
      <c r="AE257" s="5"/>
      <c r="AF257" s="5"/>
      <c r="AG257" s="6"/>
      <c r="AH257" s="6"/>
      <c r="AI257" s="6"/>
      <c r="AJ257" s="6"/>
      <c r="AK257" s="5"/>
      <c r="AL257" s="5"/>
      <c r="AM257" s="2"/>
      <c r="AN257" s="5"/>
      <c r="AO257" s="5"/>
      <c r="AP257" s="5"/>
      <c r="AQ257" s="5"/>
      <c r="AR257" s="5"/>
      <c r="AS257" s="5"/>
      <c r="AT257" s="5"/>
      <c r="AU257" s="5"/>
      <c r="AV257" s="5"/>
      <c r="AW257" s="5"/>
      <c r="AX257" s="7"/>
      <c r="AY257" s="5"/>
      <c r="AZ257" s="5"/>
      <c r="BA257" s="5"/>
      <c r="BB257" s="8"/>
      <c r="BC257" s="5"/>
      <c r="BD257" s="5"/>
      <c r="BE257" s="5"/>
      <c r="BF257" s="5"/>
      <c r="BG257" s="1"/>
      <c r="BH257" s="2"/>
      <c r="BI257" s="2"/>
      <c r="BJ257" s="2"/>
      <c r="BK257" s="5"/>
      <c r="BL257" s="2"/>
      <c r="BM257" s="2"/>
      <c r="BN257" s="2"/>
      <c r="BO257" s="5"/>
      <c r="BP257" s="2"/>
      <c r="BQ257" s="2"/>
      <c r="BR257" s="5"/>
      <c r="BS257" s="2"/>
      <c r="BT257" s="2"/>
      <c r="BU257" s="5"/>
      <c r="BV257" s="5"/>
    </row>
    <row r="258" spans="1:74" ht="13.5" customHeight="1">
      <c r="A258" s="2"/>
      <c r="B258" s="5"/>
      <c r="C258" s="5"/>
      <c r="D258" s="5"/>
      <c r="E258" s="4"/>
      <c r="F258" s="5"/>
      <c r="G258" s="4"/>
      <c r="H258" s="4"/>
      <c r="I258" s="4"/>
      <c r="J258" s="4"/>
      <c r="K258" s="4"/>
      <c r="L258" s="4"/>
      <c r="M258" s="5"/>
      <c r="N258" s="5"/>
      <c r="O258" s="5"/>
      <c r="P258" s="5"/>
      <c r="Q258" s="5"/>
      <c r="R258" s="5"/>
      <c r="S258" s="5"/>
      <c r="T258" s="5"/>
      <c r="U258" s="5"/>
      <c r="V258" s="5"/>
      <c r="W258" s="5"/>
      <c r="X258" s="5"/>
      <c r="Y258" s="5"/>
      <c r="Z258" s="5"/>
      <c r="AA258" s="5"/>
      <c r="AB258" s="5"/>
      <c r="AC258" s="5"/>
      <c r="AD258" s="5"/>
      <c r="AE258" s="5"/>
      <c r="AF258" s="5"/>
      <c r="AG258" s="6"/>
      <c r="AH258" s="6"/>
      <c r="AI258" s="6"/>
      <c r="AJ258" s="6"/>
      <c r="AK258" s="5"/>
      <c r="AL258" s="5"/>
      <c r="AM258" s="2"/>
      <c r="AN258" s="5"/>
      <c r="AO258" s="5"/>
      <c r="AP258" s="5"/>
      <c r="AQ258" s="5"/>
      <c r="AR258" s="5"/>
      <c r="AS258" s="5"/>
      <c r="AT258" s="5"/>
      <c r="AU258" s="5"/>
      <c r="AV258" s="5"/>
      <c r="AW258" s="5"/>
      <c r="AX258" s="7"/>
      <c r="AY258" s="5"/>
      <c r="AZ258" s="5"/>
      <c r="BA258" s="5"/>
      <c r="BB258" s="8"/>
      <c r="BC258" s="5"/>
      <c r="BD258" s="5"/>
      <c r="BE258" s="5"/>
      <c r="BF258" s="5"/>
      <c r="BG258" s="1"/>
      <c r="BH258" s="2"/>
      <c r="BI258" s="2"/>
      <c r="BJ258" s="2"/>
      <c r="BK258" s="5"/>
      <c r="BL258" s="2"/>
      <c r="BM258" s="2"/>
      <c r="BN258" s="2"/>
      <c r="BO258" s="5"/>
      <c r="BP258" s="2"/>
      <c r="BQ258" s="2"/>
      <c r="BR258" s="5"/>
      <c r="BS258" s="2"/>
      <c r="BT258" s="2"/>
      <c r="BU258" s="5"/>
      <c r="BV258" s="5"/>
    </row>
    <row r="259" spans="1:74" ht="13.5" customHeight="1">
      <c r="A259" s="2"/>
      <c r="B259" s="5"/>
      <c r="C259" s="5"/>
      <c r="D259" s="5"/>
      <c r="E259" s="4"/>
      <c r="F259" s="5"/>
      <c r="G259" s="4"/>
      <c r="H259" s="4"/>
      <c r="I259" s="4"/>
      <c r="J259" s="4"/>
      <c r="K259" s="4"/>
      <c r="L259" s="4"/>
      <c r="M259" s="5"/>
      <c r="N259" s="5"/>
      <c r="O259" s="5"/>
      <c r="P259" s="5"/>
      <c r="Q259" s="5"/>
      <c r="R259" s="5"/>
      <c r="S259" s="5"/>
      <c r="T259" s="5"/>
      <c r="U259" s="5"/>
      <c r="V259" s="5"/>
      <c r="W259" s="5"/>
      <c r="X259" s="5"/>
      <c r="Y259" s="5"/>
      <c r="Z259" s="5"/>
      <c r="AA259" s="5"/>
      <c r="AB259" s="5"/>
      <c r="AC259" s="5"/>
      <c r="AD259" s="5"/>
      <c r="AE259" s="5"/>
      <c r="AF259" s="5"/>
      <c r="AG259" s="6"/>
      <c r="AH259" s="6"/>
      <c r="AI259" s="6"/>
      <c r="AJ259" s="6"/>
      <c r="AK259" s="5"/>
      <c r="AL259" s="5"/>
      <c r="AM259" s="2"/>
      <c r="AN259" s="5"/>
      <c r="AO259" s="5"/>
      <c r="AP259" s="5"/>
      <c r="AQ259" s="5"/>
      <c r="AR259" s="5"/>
      <c r="AS259" s="5"/>
      <c r="AT259" s="5"/>
      <c r="AU259" s="5"/>
      <c r="AV259" s="5"/>
      <c r="AW259" s="5"/>
      <c r="AX259" s="7"/>
      <c r="AY259" s="5"/>
      <c r="AZ259" s="5"/>
      <c r="BA259" s="5"/>
      <c r="BB259" s="8"/>
      <c r="BC259" s="5"/>
      <c r="BD259" s="5"/>
      <c r="BE259" s="5"/>
      <c r="BF259" s="5"/>
      <c r="BG259" s="1"/>
      <c r="BH259" s="2"/>
      <c r="BI259" s="2"/>
      <c r="BJ259" s="2"/>
      <c r="BK259" s="5"/>
      <c r="BL259" s="2"/>
      <c r="BM259" s="2"/>
      <c r="BN259" s="2"/>
      <c r="BO259" s="5"/>
      <c r="BP259" s="2"/>
      <c r="BQ259" s="2"/>
      <c r="BR259" s="5"/>
      <c r="BS259" s="2"/>
      <c r="BT259" s="2"/>
      <c r="BU259" s="5"/>
      <c r="BV259" s="5"/>
    </row>
    <row r="260" spans="1:74" ht="13.5" customHeight="1">
      <c r="A260" s="2"/>
      <c r="B260" s="5"/>
      <c r="C260" s="5"/>
      <c r="D260" s="5"/>
      <c r="E260" s="4"/>
      <c r="F260" s="5"/>
      <c r="G260" s="4"/>
      <c r="H260" s="4"/>
      <c r="I260" s="4"/>
      <c r="J260" s="4"/>
      <c r="K260" s="4"/>
      <c r="L260" s="4"/>
      <c r="M260" s="5"/>
      <c r="N260" s="5"/>
      <c r="O260" s="5"/>
      <c r="P260" s="5"/>
      <c r="Q260" s="5"/>
      <c r="R260" s="5"/>
      <c r="S260" s="5"/>
      <c r="T260" s="5"/>
      <c r="U260" s="5"/>
      <c r="V260" s="5"/>
      <c r="W260" s="5"/>
      <c r="X260" s="5"/>
      <c r="Y260" s="5"/>
      <c r="Z260" s="5"/>
      <c r="AA260" s="5"/>
      <c r="AB260" s="5"/>
      <c r="AC260" s="5"/>
      <c r="AD260" s="5"/>
      <c r="AE260" s="5"/>
      <c r="AF260" s="5"/>
      <c r="AG260" s="6"/>
      <c r="AH260" s="6"/>
      <c r="AI260" s="6"/>
      <c r="AJ260" s="6"/>
      <c r="AK260" s="5"/>
      <c r="AL260" s="5"/>
      <c r="AM260" s="2"/>
      <c r="AN260" s="5"/>
      <c r="AO260" s="5"/>
      <c r="AP260" s="5"/>
      <c r="AQ260" s="5"/>
      <c r="AR260" s="5"/>
      <c r="AS260" s="5"/>
      <c r="AT260" s="5"/>
      <c r="AU260" s="5"/>
      <c r="AV260" s="5"/>
      <c r="AW260" s="5"/>
      <c r="AX260" s="7"/>
      <c r="AY260" s="5"/>
      <c r="AZ260" s="5"/>
      <c r="BA260" s="5"/>
      <c r="BB260" s="8"/>
      <c r="BC260" s="5"/>
      <c r="BD260" s="5"/>
      <c r="BE260" s="5"/>
      <c r="BF260" s="5"/>
      <c r="BG260" s="1"/>
      <c r="BH260" s="2"/>
      <c r="BI260" s="2"/>
      <c r="BJ260" s="2"/>
      <c r="BK260" s="5"/>
      <c r="BL260" s="2"/>
      <c r="BM260" s="2"/>
      <c r="BN260" s="2"/>
      <c r="BO260" s="5"/>
      <c r="BP260" s="2"/>
      <c r="BQ260" s="2"/>
      <c r="BR260" s="5"/>
      <c r="BS260" s="2"/>
      <c r="BT260" s="2"/>
      <c r="BU260" s="5"/>
      <c r="BV260" s="5"/>
    </row>
    <row r="261" spans="1:74" ht="13.5" customHeight="1">
      <c r="A261" s="2"/>
      <c r="B261" s="5"/>
      <c r="C261" s="5"/>
      <c r="D261" s="5"/>
      <c r="E261" s="4"/>
      <c r="F261" s="5"/>
      <c r="G261" s="4"/>
      <c r="H261" s="4"/>
      <c r="I261" s="4"/>
      <c r="J261" s="4"/>
      <c r="K261" s="4"/>
      <c r="L261" s="4"/>
      <c r="M261" s="5"/>
      <c r="N261" s="5"/>
      <c r="O261" s="5"/>
      <c r="P261" s="5"/>
      <c r="Q261" s="5"/>
      <c r="R261" s="5"/>
      <c r="S261" s="5"/>
      <c r="T261" s="5"/>
      <c r="U261" s="5"/>
      <c r="V261" s="5"/>
      <c r="W261" s="5"/>
      <c r="X261" s="5"/>
      <c r="Y261" s="5"/>
      <c r="Z261" s="5"/>
      <c r="AA261" s="5"/>
      <c r="AB261" s="5"/>
      <c r="AC261" s="5"/>
      <c r="AD261" s="5"/>
      <c r="AE261" s="5"/>
      <c r="AF261" s="5"/>
      <c r="AG261" s="6"/>
      <c r="AH261" s="6"/>
      <c r="AI261" s="6"/>
      <c r="AJ261" s="6"/>
      <c r="AK261" s="5"/>
      <c r="AL261" s="5"/>
      <c r="AM261" s="2"/>
      <c r="AN261" s="5"/>
      <c r="AO261" s="5"/>
      <c r="AP261" s="5"/>
      <c r="AQ261" s="5"/>
      <c r="AR261" s="5"/>
      <c r="AS261" s="5"/>
      <c r="AT261" s="5"/>
      <c r="AU261" s="5"/>
      <c r="AV261" s="5"/>
      <c r="AW261" s="5"/>
      <c r="AX261" s="7"/>
      <c r="AY261" s="5"/>
      <c r="AZ261" s="5"/>
      <c r="BA261" s="5"/>
      <c r="BB261" s="8"/>
      <c r="BC261" s="5"/>
      <c r="BD261" s="5"/>
      <c r="BE261" s="5"/>
      <c r="BF261" s="5"/>
      <c r="BG261" s="1"/>
      <c r="BH261" s="2"/>
      <c r="BI261" s="2"/>
      <c r="BJ261" s="2"/>
      <c r="BK261" s="5"/>
      <c r="BL261" s="2"/>
      <c r="BM261" s="2"/>
      <c r="BN261" s="2"/>
      <c r="BO261" s="5"/>
      <c r="BP261" s="2"/>
      <c r="BQ261" s="2"/>
      <c r="BR261" s="5"/>
      <c r="BS261" s="2"/>
      <c r="BT261" s="2"/>
      <c r="BU261" s="5"/>
      <c r="BV261" s="5"/>
    </row>
    <row r="262" spans="1:74" ht="13.5" customHeight="1">
      <c r="A262" s="2"/>
      <c r="B262" s="5"/>
      <c r="C262" s="5"/>
      <c r="D262" s="5"/>
      <c r="E262" s="4"/>
      <c r="F262" s="5"/>
      <c r="G262" s="4"/>
      <c r="H262" s="4"/>
      <c r="I262" s="4"/>
      <c r="J262" s="4"/>
      <c r="K262" s="4"/>
      <c r="L262" s="4"/>
      <c r="M262" s="5"/>
      <c r="N262" s="5"/>
      <c r="O262" s="5"/>
      <c r="P262" s="5"/>
      <c r="Q262" s="5"/>
      <c r="R262" s="5"/>
      <c r="S262" s="5"/>
      <c r="T262" s="5"/>
      <c r="U262" s="5"/>
      <c r="V262" s="5"/>
      <c r="W262" s="5"/>
      <c r="X262" s="5"/>
      <c r="Y262" s="5"/>
      <c r="Z262" s="5"/>
      <c r="AA262" s="5"/>
      <c r="AB262" s="5"/>
      <c r="AC262" s="5"/>
      <c r="AD262" s="5"/>
      <c r="AE262" s="5"/>
      <c r="AF262" s="5"/>
      <c r="AG262" s="6"/>
      <c r="AH262" s="6"/>
      <c r="AI262" s="6"/>
      <c r="AJ262" s="6"/>
      <c r="AK262" s="5"/>
      <c r="AL262" s="5"/>
      <c r="AM262" s="2"/>
      <c r="AN262" s="5"/>
      <c r="AO262" s="5"/>
      <c r="AP262" s="5"/>
      <c r="AQ262" s="5"/>
      <c r="AR262" s="5"/>
      <c r="AS262" s="5"/>
      <c r="AT262" s="5"/>
      <c r="AU262" s="5"/>
      <c r="AV262" s="5"/>
      <c r="AW262" s="5"/>
      <c r="AX262" s="7"/>
      <c r="AY262" s="5"/>
      <c r="AZ262" s="5"/>
      <c r="BA262" s="5"/>
      <c r="BB262" s="8"/>
      <c r="BC262" s="5"/>
      <c r="BD262" s="5"/>
      <c r="BE262" s="5"/>
      <c r="BF262" s="5"/>
      <c r="BG262" s="1"/>
      <c r="BH262" s="2"/>
      <c r="BI262" s="2"/>
      <c r="BJ262" s="2"/>
      <c r="BK262" s="5"/>
      <c r="BL262" s="2"/>
      <c r="BM262" s="2"/>
      <c r="BN262" s="2"/>
      <c r="BO262" s="5"/>
      <c r="BP262" s="2"/>
      <c r="BQ262" s="2"/>
      <c r="BR262" s="5"/>
      <c r="BS262" s="2"/>
      <c r="BT262" s="2"/>
      <c r="BU262" s="5"/>
      <c r="BV262" s="5"/>
    </row>
    <row r="263" spans="1:74" ht="13.5" customHeight="1">
      <c r="A263" s="2"/>
      <c r="B263" s="5"/>
      <c r="C263" s="5"/>
      <c r="D263" s="5"/>
      <c r="E263" s="4"/>
      <c r="F263" s="5"/>
      <c r="G263" s="4"/>
      <c r="H263" s="4"/>
      <c r="I263" s="4"/>
      <c r="J263" s="4"/>
      <c r="K263" s="4"/>
      <c r="L263" s="4"/>
      <c r="M263" s="5"/>
      <c r="N263" s="5"/>
      <c r="O263" s="5"/>
      <c r="P263" s="5"/>
      <c r="Q263" s="5"/>
      <c r="R263" s="5"/>
      <c r="S263" s="5"/>
      <c r="T263" s="5"/>
      <c r="U263" s="5"/>
      <c r="V263" s="5"/>
      <c r="W263" s="5"/>
      <c r="X263" s="5"/>
      <c r="Y263" s="5"/>
      <c r="Z263" s="5"/>
      <c r="AA263" s="5"/>
      <c r="AB263" s="5"/>
      <c r="AC263" s="5"/>
      <c r="AD263" s="5"/>
      <c r="AE263" s="5"/>
      <c r="AF263" s="5"/>
      <c r="AG263" s="6"/>
      <c r="AH263" s="6"/>
      <c r="AI263" s="6"/>
      <c r="AJ263" s="6"/>
      <c r="AK263" s="5"/>
      <c r="AL263" s="5"/>
      <c r="AM263" s="2"/>
      <c r="AN263" s="5"/>
      <c r="AO263" s="5"/>
      <c r="AP263" s="5"/>
      <c r="AQ263" s="5"/>
      <c r="AR263" s="5"/>
      <c r="AS263" s="5"/>
      <c r="AT263" s="5"/>
      <c r="AU263" s="5"/>
      <c r="AV263" s="5"/>
      <c r="AW263" s="5"/>
      <c r="AX263" s="7"/>
      <c r="AY263" s="5"/>
      <c r="AZ263" s="5"/>
      <c r="BA263" s="5"/>
      <c r="BB263" s="8"/>
      <c r="BC263" s="5"/>
      <c r="BD263" s="5"/>
      <c r="BE263" s="5"/>
      <c r="BF263" s="5"/>
      <c r="BG263" s="1"/>
      <c r="BH263" s="2"/>
      <c r="BI263" s="2"/>
      <c r="BJ263" s="2"/>
      <c r="BK263" s="5"/>
      <c r="BL263" s="2"/>
      <c r="BM263" s="2"/>
      <c r="BN263" s="2"/>
      <c r="BO263" s="5"/>
      <c r="BP263" s="2"/>
      <c r="BQ263" s="2"/>
      <c r="BR263" s="5"/>
      <c r="BS263" s="2"/>
      <c r="BT263" s="2"/>
      <c r="BU263" s="5"/>
      <c r="BV263" s="5"/>
    </row>
    <row r="264" spans="1:74" ht="13.5" customHeight="1">
      <c r="A264" s="2"/>
      <c r="B264" s="5"/>
      <c r="C264" s="5"/>
      <c r="D264" s="5"/>
      <c r="E264" s="4"/>
      <c r="F264" s="5"/>
      <c r="G264" s="4"/>
      <c r="H264" s="4"/>
      <c r="I264" s="4"/>
      <c r="J264" s="4"/>
      <c r="K264" s="4"/>
      <c r="L264" s="4"/>
      <c r="M264" s="5"/>
      <c r="N264" s="5"/>
      <c r="O264" s="5"/>
      <c r="P264" s="5"/>
      <c r="Q264" s="5"/>
      <c r="R264" s="5"/>
      <c r="S264" s="5"/>
      <c r="T264" s="5"/>
      <c r="U264" s="5"/>
      <c r="V264" s="5"/>
      <c r="W264" s="5"/>
      <c r="X264" s="5"/>
      <c r="Y264" s="5"/>
      <c r="Z264" s="5"/>
      <c r="AA264" s="5"/>
      <c r="AB264" s="5"/>
      <c r="AC264" s="5"/>
      <c r="AD264" s="5"/>
      <c r="AE264" s="5"/>
      <c r="AF264" s="5"/>
      <c r="AG264" s="6"/>
      <c r="AH264" s="6"/>
      <c r="AI264" s="6"/>
      <c r="AJ264" s="6"/>
      <c r="AK264" s="5"/>
      <c r="AL264" s="5"/>
      <c r="AM264" s="2"/>
      <c r="AN264" s="5"/>
      <c r="AO264" s="5"/>
      <c r="AP264" s="5"/>
      <c r="AQ264" s="5"/>
      <c r="AR264" s="5"/>
      <c r="AS264" s="5"/>
      <c r="AT264" s="5"/>
      <c r="AU264" s="5"/>
      <c r="AV264" s="5"/>
      <c r="AW264" s="5"/>
      <c r="AX264" s="7"/>
      <c r="AY264" s="5"/>
      <c r="AZ264" s="5"/>
      <c r="BA264" s="5"/>
      <c r="BB264" s="8"/>
      <c r="BC264" s="5"/>
      <c r="BD264" s="5"/>
      <c r="BE264" s="5"/>
      <c r="BF264" s="5"/>
      <c r="BG264" s="1"/>
      <c r="BH264" s="2"/>
      <c r="BI264" s="2"/>
      <c r="BJ264" s="2"/>
      <c r="BK264" s="5"/>
      <c r="BL264" s="2"/>
      <c r="BM264" s="2"/>
      <c r="BN264" s="2"/>
      <c r="BO264" s="5"/>
      <c r="BP264" s="2"/>
      <c r="BQ264" s="2"/>
      <c r="BR264" s="5"/>
      <c r="BS264" s="2"/>
      <c r="BT264" s="2"/>
      <c r="BU264" s="5"/>
      <c r="BV264" s="5"/>
    </row>
    <row r="265" spans="1:74" ht="13.5" customHeight="1">
      <c r="A265" s="2"/>
      <c r="B265" s="5"/>
      <c r="C265" s="5"/>
      <c r="D265" s="5"/>
      <c r="E265" s="4"/>
      <c r="F265" s="5"/>
      <c r="G265" s="4"/>
      <c r="H265" s="4"/>
      <c r="I265" s="4"/>
      <c r="J265" s="4"/>
      <c r="K265" s="4"/>
      <c r="L265" s="4"/>
      <c r="M265" s="5"/>
      <c r="N265" s="5"/>
      <c r="O265" s="5"/>
      <c r="P265" s="5"/>
      <c r="Q265" s="5"/>
      <c r="R265" s="5"/>
      <c r="S265" s="5"/>
      <c r="T265" s="5"/>
      <c r="U265" s="5"/>
      <c r="V265" s="5"/>
      <c r="W265" s="5"/>
      <c r="X265" s="5"/>
      <c r="Y265" s="5"/>
      <c r="Z265" s="5"/>
      <c r="AA265" s="5"/>
      <c r="AB265" s="5"/>
      <c r="AC265" s="5"/>
      <c r="AD265" s="5"/>
      <c r="AE265" s="5"/>
      <c r="AF265" s="5"/>
      <c r="AG265" s="6"/>
      <c r="AH265" s="6"/>
      <c r="AI265" s="6"/>
      <c r="AJ265" s="6"/>
      <c r="AK265" s="5"/>
      <c r="AL265" s="5"/>
      <c r="AM265" s="2"/>
      <c r="AN265" s="5"/>
      <c r="AO265" s="5"/>
      <c r="AP265" s="5"/>
      <c r="AQ265" s="5"/>
      <c r="AR265" s="5"/>
      <c r="AS265" s="5"/>
      <c r="AT265" s="5"/>
      <c r="AU265" s="5"/>
      <c r="AV265" s="5"/>
      <c r="AW265" s="5"/>
      <c r="AX265" s="7"/>
      <c r="AY265" s="5"/>
      <c r="AZ265" s="5"/>
      <c r="BA265" s="5"/>
      <c r="BB265" s="8"/>
      <c r="BC265" s="5"/>
      <c r="BD265" s="5"/>
      <c r="BE265" s="5"/>
      <c r="BF265" s="5"/>
      <c r="BG265" s="1"/>
      <c r="BH265" s="2"/>
      <c r="BI265" s="2"/>
      <c r="BJ265" s="2"/>
      <c r="BK265" s="5"/>
      <c r="BL265" s="2"/>
      <c r="BM265" s="2"/>
      <c r="BN265" s="2"/>
      <c r="BO265" s="5"/>
      <c r="BP265" s="2"/>
      <c r="BQ265" s="2"/>
      <c r="BR265" s="5"/>
      <c r="BS265" s="2"/>
      <c r="BT265" s="2"/>
      <c r="BU265" s="5"/>
      <c r="BV265" s="5"/>
    </row>
    <row r="266" spans="1:74" ht="13.5" customHeight="1">
      <c r="A266" s="2"/>
      <c r="B266" s="5"/>
      <c r="C266" s="5"/>
      <c r="D266" s="5"/>
      <c r="E266" s="4"/>
      <c r="F266" s="5"/>
      <c r="G266" s="4"/>
      <c r="H266" s="4"/>
      <c r="I266" s="4"/>
      <c r="J266" s="4"/>
      <c r="K266" s="4"/>
      <c r="L266" s="4"/>
      <c r="M266" s="5"/>
      <c r="N266" s="5"/>
      <c r="O266" s="5"/>
      <c r="P266" s="5"/>
      <c r="Q266" s="5"/>
      <c r="R266" s="5"/>
      <c r="S266" s="5"/>
      <c r="T266" s="5"/>
      <c r="U266" s="5"/>
      <c r="V266" s="5"/>
      <c r="W266" s="5"/>
      <c r="X266" s="5"/>
      <c r="Y266" s="5"/>
      <c r="Z266" s="5"/>
      <c r="AA266" s="5"/>
      <c r="AB266" s="5"/>
      <c r="AC266" s="5"/>
      <c r="AD266" s="5"/>
      <c r="AE266" s="5"/>
      <c r="AF266" s="5"/>
      <c r="AG266" s="6"/>
      <c r="AH266" s="6"/>
      <c r="AI266" s="6"/>
      <c r="AJ266" s="6"/>
      <c r="AK266" s="5"/>
      <c r="AL266" s="5"/>
      <c r="AM266" s="2"/>
      <c r="AN266" s="5"/>
      <c r="AO266" s="5"/>
      <c r="AP266" s="5"/>
      <c r="AQ266" s="5"/>
      <c r="AR266" s="5"/>
      <c r="AS266" s="5"/>
      <c r="AT266" s="5"/>
      <c r="AU266" s="5"/>
      <c r="AV266" s="5"/>
      <c r="AW266" s="5"/>
      <c r="AX266" s="7"/>
      <c r="AY266" s="5"/>
      <c r="AZ266" s="5"/>
      <c r="BA266" s="5"/>
      <c r="BB266" s="8"/>
      <c r="BC266" s="5"/>
      <c r="BD266" s="5"/>
      <c r="BE266" s="5"/>
      <c r="BF266" s="5"/>
      <c r="BG266" s="1"/>
      <c r="BH266" s="2"/>
      <c r="BI266" s="2"/>
      <c r="BJ266" s="2"/>
      <c r="BK266" s="5"/>
      <c r="BL266" s="2"/>
      <c r="BM266" s="2"/>
      <c r="BN266" s="2"/>
      <c r="BO266" s="5"/>
      <c r="BP266" s="2"/>
      <c r="BQ266" s="2"/>
      <c r="BR266" s="5"/>
      <c r="BS266" s="2"/>
      <c r="BT266" s="2"/>
      <c r="BU266" s="5"/>
      <c r="BV266" s="5"/>
    </row>
    <row r="267" spans="1:74" ht="13.5" customHeight="1">
      <c r="A267" s="2"/>
      <c r="B267" s="5"/>
      <c r="C267" s="5"/>
      <c r="D267" s="5"/>
      <c r="E267" s="4"/>
      <c r="F267" s="5"/>
      <c r="G267" s="4"/>
      <c r="H267" s="4"/>
      <c r="I267" s="4"/>
      <c r="J267" s="4"/>
      <c r="K267" s="4"/>
      <c r="L267" s="4"/>
      <c r="M267" s="5"/>
      <c r="N267" s="5"/>
      <c r="O267" s="5"/>
      <c r="P267" s="5"/>
      <c r="Q267" s="5"/>
      <c r="R267" s="5"/>
      <c r="S267" s="5"/>
      <c r="T267" s="5"/>
      <c r="U267" s="5"/>
      <c r="V267" s="5"/>
      <c r="W267" s="5"/>
      <c r="X267" s="5"/>
      <c r="Y267" s="5"/>
      <c r="Z267" s="5"/>
      <c r="AA267" s="5"/>
      <c r="AB267" s="5"/>
      <c r="AC267" s="5"/>
      <c r="AD267" s="5"/>
      <c r="AE267" s="5"/>
      <c r="AF267" s="5"/>
      <c r="AG267" s="6"/>
      <c r="AH267" s="6"/>
      <c r="AI267" s="6"/>
      <c r="AJ267" s="6"/>
      <c r="AK267" s="5"/>
      <c r="AL267" s="5"/>
      <c r="AM267" s="2"/>
      <c r="AN267" s="5"/>
      <c r="AO267" s="5"/>
      <c r="AP267" s="5"/>
      <c r="AQ267" s="5"/>
      <c r="AR267" s="5"/>
      <c r="AS267" s="5"/>
      <c r="AT267" s="5"/>
      <c r="AU267" s="5"/>
      <c r="AV267" s="5"/>
      <c r="AW267" s="5"/>
      <c r="AX267" s="7"/>
      <c r="AY267" s="5"/>
      <c r="AZ267" s="5"/>
      <c r="BA267" s="5"/>
      <c r="BB267" s="8"/>
      <c r="BC267" s="5"/>
      <c r="BD267" s="5"/>
      <c r="BE267" s="5"/>
      <c r="BF267" s="5"/>
      <c r="BG267" s="1"/>
      <c r="BH267" s="2"/>
      <c r="BI267" s="2"/>
      <c r="BJ267" s="2"/>
      <c r="BK267" s="5"/>
      <c r="BL267" s="2"/>
      <c r="BM267" s="2"/>
      <c r="BN267" s="2"/>
      <c r="BO267" s="5"/>
      <c r="BP267" s="2"/>
      <c r="BQ267" s="2"/>
      <c r="BR267" s="5"/>
      <c r="BS267" s="2"/>
      <c r="BT267" s="2"/>
      <c r="BU267" s="5"/>
      <c r="BV267" s="5"/>
    </row>
    <row r="268" spans="1:74" ht="13.5" customHeight="1">
      <c r="A268" s="2"/>
      <c r="B268" s="5"/>
      <c r="C268" s="5"/>
      <c r="D268" s="5"/>
      <c r="E268" s="4"/>
      <c r="F268" s="5"/>
      <c r="G268" s="4"/>
      <c r="H268" s="4"/>
      <c r="I268" s="4"/>
      <c r="J268" s="4"/>
      <c r="K268" s="4"/>
      <c r="L268" s="4"/>
      <c r="M268" s="5"/>
      <c r="N268" s="5"/>
      <c r="O268" s="5"/>
      <c r="P268" s="5"/>
      <c r="Q268" s="5"/>
      <c r="R268" s="5"/>
      <c r="S268" s="5"/>
      <c r="T268" s="5"/>
      <c r="U268" s="5"/>
      <c r="V268" s="5"/>
      <c r="W268" s="5"/>
      <c r="X268" s="5"/>
      <c r="Y268" s="5"/>
      <c r="Z268" s="5"/>
      <c r="AA268" s="5"/>
      <c r="AB268" s="5"/>
      <c r="AC268" s="5"/>
      <c r="AD268" s="5"/>
      <c r="AE268" s="5"/>
      <c r="AF268" s="5"/>
      <c r="AG268" s="6"/>
      <c r="AH268" s="6"/>
      <c r="AI268" s="6"/>
      <c r="AJ268" s="6"/>
      <c r="AK268" s="5"/>
      <c r="AL268" s="5"/>
      <c r="AM268" s="2"/>
      <c r="AN268" s="5"/>
      <c r="AO268" s="5"/>
      <c r="AP268" s="5"/>
      <c r="AQ268" s="5"/>
      <c r="AR268" s="5"/>
      <c r="AS268" s="5"/>
      <c r="AT268" s="5"/>
      <c r="AU268" s="5"/>
      <c r="AV268" s="5"/>
      <c r="AW268" s="5"/>
      <c r="AX268" s="7"/>
      <c r="AY268" s="5"/>
      <c r="AZ268" s="5"/>
      <c r="BA268" s="5"/>
      <c r="BB268" s="8"/>
      <c r="BC268" s="5"/>
      <c r="BD268" s="5"/>
      <c r="BE268" s="5"/>
      <c r="BF268" s="5"/>
      <c r="BG268" s="1"/>
      <c r="BH268" s="2"/>
      <c r="BI268" s="2"/>
      <c r="BJ268" s="2"/>
      <c r="BK268" s="5"/>
      <c r="BL268" s="2"/>
      <c r="BM268" s="2"/>
      <c r="BN268" s="2"/>
      <c r="BO268" s="5"/>
      <c r="BP268" s="2"/>
      <c r="BQ268" s="2"/>
      <c r="BR268" s="5"/>
      <c r="BS268" s="2"/>
      <c r="BT268" s="2"/>
      <c r="BU268" s="5"/>
      <c r="BV268" s="5"/>
    </row>
    <row r="269" spans="1:74" ht="13.5" customHeight="1">
      <c r="A269" s="2"/>
      <c r="B269" s="5"/>
      <c r="C269" s="5"/>
      <c r="D269" s="5"/>
      <c r="E269" s="4"/>
      <c r="F269" s="5"/>
      <c r="G269" s="4"/>
      <c r="H269" s="4"/>
      <c r="I269" s="4"/>
      <c r="J269" s="4"/>
      <c r="K269" s="4"/>
      <c r="L269" s="4"/>
      <c r="M269" s="5"/>
      <c r="N269" s="5"/>
      <c r="O269" s="5"/>
      <c r="P269" s="5"/>
      <c r="Q269" s="5"/>
      <c r="R269" s="5"/>
      <c r="S269" s="5"/>
      <c r="T269" s="5"/>
      <c r="U269" s="5"/>
      <c r="V269" s="5"/>
      <c r="W269" s="5"/>
      <c r="X269" s="5"/>
      <c r="Y269" s="5"/>
      <c r="Z269" s="5"/>
      <c r="AA269" s="5"/>
      <c r="AB269" s="5"/>
      <c r="AC269" s="5"/>
      <c r="AD269" s="5"/>
      <c r="AE269" s="5"/>
      <c r="AF269" s="5"/>
      <c r="AG269" s="6"/>
      <c r="AH269" s="6"/>
      <c r="AI269" s="6"/>
      <c r="AJ269" s="6"/>
      <c r="AK269" s="5"/>
      <c r="AL269" s="5"/>
      <c r="AM269" s="2"/>
      <c r="AN269" s="5"/>
      <c r="AO269" s="5"/>
      <c r="AP269" s="5"/>
      <c r="AQ269" s="5"/>
      <c r="AR269" s="5"/>
      <c r="AS269" s="5"/>
      <c r="AT269" s="5"/>
      <c r="AU269" s="5"/>
      <c r="AV269" s="5"/>
      <c r="AW269" s="5"/>
      <c r="AX269" s="7"/>
      <c r="AY269" s="5"/>
      <c r="AZ269" s="5"/>
      <c r="BA269" s="5"/>
      <c r="BB269" s="8"/>
      <c r="BC269" s="5"/>
      <c r="BD269" s="5"/>
      <c r="BE269" s="5"/>
      <c r="BF269" s="5"/>
      <c r="BG269" s="1"/>
      <c r="BH269" s="2"/>
      <c r="BI269" s="2"/>
      <c r="BJ269" s="2"/>
      <c r="BK269" s="5"/>
      <c r="BL269" s="2"/>
      <c r="BM269" s="2"/>
      <c r="BN269" s="2"/>
      <c r="BO269" s="5"/>
      <c r="BP269" s="2"/>
      <c r="BQ269" s="2"/>
      <c r="BR269" s="5"/>
      <c r="BS269" s="2"/>
      <c r="BT269" s="2"/>
      <c r="BU269" s="5"/>
      <c r="BV269" s="5"/>
    </row>
    <row r="270" spans="1:74" ht="13.5" customHeight="1">
      <c r="A270" s="2"/>
      <c r="B270" s="5"/>
      <c r="C270" s="5"/>
      <c r="D270" s="5"/>
      <c r="E270" s="4"/>
      <c r="F270" s="5"/>
      <c r="G270" s="4"/>
      <c r="H270" s="4"/>
      <c r="I270" s="4"/>
      <c r="J270" s="4"/>
      <c r="K270" s="4"/>
      <c r="L270" s="4"/>
      <c r="M270" s="5"/>
      <c r="N270" s="5"/>
      <c r="O270" s="5"/>
      <c r="P270" s="5"/>
      <c r="Q270" s="5"/>
      <c r="R270" s="5"/>
      <c r="S270" s="5"/>
      <c r="T270" s="5"/>
      <c r="U270" s="5"/>
      <c r="V270" s="5"/>
      <c r="W270" s="5"/>
      <c r="X270" s="5"/>
      <c r="Y270" s="5"/>
      <c r="Z270" s="5"/>
      <c r="AA270" s="5"/>
      <c r="AB270" s="5"/>
      <c r="AC270" s="5"/>
      <c r="AD270" s="5"/>
      <c r="AE270" s="5"/>
      <c r="AF270" s="5"/>
      <c r="AG270" s="6"/>
      <c r="AH270" s="6"/>
      <c r="AI270" s="6"/>
      <c r="AJ270" s="6"/>
      <c r="AK270" s="5"/>
      <c r="AL270" s="5"/>
      <c r="AM270" s="2"/>
      <c r="AN270" s="5"/>
      <c r="AO270" s="5"/>
      <c r="AP270" s="5"/>
      <c r="AQ270" s="5"/>
      <c r="AR270" s="5"/>
      <c r="AS270" s="5"/>
      <c r="AT270" s="5"/>
      <c r="AU270" s="5"/>
      <c r="AV270" s="5"/>
      <c r="AW270" s="5"/>
      <c r="AX270" s="7"/>
      <c r="AY270" s="5"/>
      <c r="AZ270" s="5"/>
      <c r="BA270" s="5"/>
      <c r="BB270" s="8"/>
      <c r="BC270" s="5"/>
      <c r="BD270" s="5"/>
      <c r="BE270" s="5"/>
      <c r="BF270" s="5"/>
      <c r="BG270" s="1"/>
      <c r="BH270" s="2"/>
      <c r="BI270" s="2"/>
      <c r="BJ270" s="2"/>
      <c r="BK270" s="5"/>
      <c r="BL270" s="2"/>
      <c r="BM270" s="2"/>
      <c r="BN270" s="2"/>
      <c r="BO270" s="5"/>
      <c r="BP270" s="2"/>
      <c r="BQ270" s="2"/>
      <c r="BR270" s="5"/>
      <c r="BS270" s="2"/>
      <c r="BT270" s="2"/>
      <c r="BU270" s="5"/>
      <c r="BV270" s="5"/>
    </row>
    <row r="271" spans="1:74" ht="13.5" customHeight="1">
      <c r="A271" s="2"/>
      <c r="B271" s="5"/>
      <c r="C271" s="5"/>
      <c r="D271" s="5"/>
      <c r="E271" s="4"/>
      <c r="F271" s="5"/>
      <c r="G271" s="4"/>
      <c r="H271" s="4"/>
      <c r="I271" s="4"/>
      <c r="J271" s="4"/>
      <c r="K271" s="4"/>
      <c r="L271" s="4"/>
      <c r="M271" s="5"/>
      <c r="N271" s="5"/>
      <c r="O271" s="5"/>
      <c r="P271" s="5"/>
      <c r="Q271" s="5"/>
      <c r="R271" s="5"/>
      <c r="S271" s="5"/>
      <c r="T271" s="5"/>
      <c r="U271" s="5"/>
      <c r="V271" s="5"/>
      <c r="W271" s="5"/>
      <c r="X271" s="5"/>
      <c r="Y271" s="5"/>
      <c r="Z271" s="5"/>
      <c r="AA271" s="5"/>
      <c r="AB271" s="5"/>
      <c r="AC271" s="5"/>
      <c r="AD271" s="5"/>
      <c r="AE271" s="5"/>
      <c r="AF271" s="5"/>
      <c r="AG271" s="6"/>
      <c r="AH271" s="6"/>
      <c r="AI271" s="6"/>
      <c r="AJ271" s="6"/>
      <c r="AK271" s="5"/>
      <c r="AL271" s="5"/>
      <c r="AM271" s="2"/>
      <c r="AN271" s="5"/>
      <c r="AO271" s="5"/>
      <c r="AP271" s="5"/>
      <c r="AQ271" s="5"/>
      <c r="AR271" s="5"/>
      <c r="AS271" s="5"/>
      <c r="AT271" s="5"/>
      <c r="AU271" s="5"/>
      <c r="AV271" s="5"/>
      <c r="AW271" s="5"/>
      <c r="AX271" s="7"/>
      <c r="AY271" s="5"/>
      <c r="AZ271" s="5"/>
      <c r="BA271" s="5"/>
      <c r="BB271" s="8"/>
      <c r="BC271" s="5"/>
      <c r="BD271" s="5"/>
      <c r="BE271" s="5"/>
      <c r="BF271" s="5"/>
      <c r="BG271" s="1"/>
      <c r="BH271" s="2"/>
      <c r="BI271" s="2"/>
      <c r="BJ271" s="2"/>
      <c r="BK271" s="5"/>
      <c r="BL271" s="2"/>
      <c r="BM271" s="2"/>
      <c r="BN271" s="2"/>
      <c r="BO271" s="5"/>
      <c r="BP271" s="2"/>
      <c r="BQ271" s="2"/>
      <c r="BR271" s="5"/>
      <c r="BS271" s="2"/>
      <c r="BT271" s="2"/>
      <c r="BU271" s="5"/>
      <c r="BV271" s="5"/>
    </row>
    <row r="272" spans="1:74" ht="13.5" customHeight="1">
      <c r="A272" s="2"/>
      <c r="B272" s="5"/>
      <c r="C272" s="5"/>
      <c r="D272" s="5"/>
      <c r="E272" s="4"/>
      <c r="F272" s="5"/>
      <c r="G272" s="4"/>
      <c r="H272" s="4"/>
      <c r="I272" s="4"/>
      <c r="J272" s="4"/>
      <c r="K272" s="4"/>
      <c r="L272" s="4"/>
      <c r="M272" s="5"/>
      <c r="N272" s="5"/>
      <c r="O272" s="5"/>
      <c r="P272" s="5"/>
      <c r="Q272" s="5"/>
      <c r="R272" s="5"/>
      <c r="S272" s="5"/>
      <c r="T272" s="5"/>
      <c r="U272" s="5"/>
      <c r="V272" s="5"/>
      <c r="W272" s="5"/>
      <c r="X272" s="5"/>
      <c r="Y272" s="5"/>
      <c r="Z272" s="5"/>
      <c r="AA272" s="5"/>
      <c r="AB272" s="5"/>
      <c r="AC272" s="5"/>
      <c r="AD272" s="5"/>
      <c r="AE272" s="5"/>
      <c r="AF272" s="5"/>
      <c r="AG272" s="6"/>
      <c r="AH272" s="6"/>
      <c r="AI272" s="6"/>
      <c r="AJ272" s="6"/>
      <c r="AK272" s="5"/>
      <c r="AL272" s="5"/>
      <c r="AM272" s="2"/>
      <c r="AN272" s="5"/>
      <c r="AO272" s="5"/>
      <c r="AP272" s="5"/>
      <c r="AQ272" s="5"/>
      <c r="AR272" s="5"/>
      <c r="AS272" s="5"/>
      <c r="AT272" s="5"/>
      <c r="AU272" s="5"/>
      <c r="AV272" s="5"/>
      <c r="AW272" s="5"/>
      <c r="AX272" s="7"/>
      <c r="AY272" s="5"/>
      <c r="AZ272" s="5"/>
      <c r="BA272" s="5"/>
      <c r="BB272" s="8"/>
      <c r="BC272" s="5"/>
      <c r="BD272" s="5"/>
      <c r="BE272" s="5"/>
      <c r="BF272" s="5"/>
      <c r="BG272" s="1"/>
      <c r="BH272" s="2"/>
      <c r="BI272" s="2"/>
      <c r="BJ272" s="2"/>
      <c r="BK272" s="5"/>
      <c r="BL272" s="2"/>
      <c r="BM272" s="2"/>
      <c r="BN272" s="2"/>
      <c r="BO272" s="5"/>
      <c r="BP272" s="2"/>
      <c r="BQ272" s="2"/>
      <c r="BR272" s="5"/>
      <c r="BS272" s="2"/>
      <c r="BT272" s="2"/>
      <c r="BU272" s="5"/>
      <c r="BV272" s="5"/>
    </row>
    <row r="273" spans="1:74" ht="13.5" customHeight="1">
      <c r="A273" s="2"/>
      <c r="B273" s="5"/>
      <c r="C273" s="5"/>
      <c r="D273" s="5"/>
      <c r="E273" s="4"/>
      <c r="F273" s="5"/>
      <c r="G273" s="4"/>
      <c r="H273" s="4"/>
      <c r="I273" s="4"/>
      <c r="J273" s="4"/>
      <c r="K273" s="4"/>
      <c r="L273" s="4"/>
      <c r="M273" s="5"/>
      <c r="N273" s="5"/>
      <c r="O273" s="5"/>
      <c r="P273" s="5"/>
      <c r="Q273" s="5"/>
      <c r="R273" s="5"/>
      <c r="S273" s="5"/>
      <c r="T273" s="5"/>
      <c r="U273" s="5"/>
      <c r="V273" s="5"/>
      <c r="W273" s="5"/>
      <c r="X273" s="5"/>
      <c r="Y273" s="5"/>
      <c r="Z273" s="5"/>
      <c r="AA273" s="5"/>
      <c r="AB273" s="5"/>
      <c r="AC273" s="5"/>
      <c r="AD273" s="5"/>
      <c r="AE273" s="5"/>
      <c r="AF273" s="5"/>
      <c r="AG273" s="6"/>
      <c r="AH273" s="6"/>
      <c r="AI273" s="6"/>
      <c r="AJ273" s="6"/>
      <c r="AK273" s="5"/>
      <c r="AL273" s="5"/>
      <c r="AM273" s="2"/>
      <c r="AN273" s="5"/>
      <c r="AO273" s="5"/>
      <c r="AP273" s="5"/>
      <c r="AQ273" s="5"/>
      <c r="AR273" s="5"/>
      <c r="AS273" s="5"/>
      <c r="AT273" s="5"/>
      <c r="AU273" s="5"/>
      <c r="AV273" s="5"/>
      <c r="AW273" s="5"/>
      <c r="AX273" s="7"/>
      <c r="AY273" s="5"/>
      <c r="AZ273" s="5"/>
      <c r="BA273" s="5"/>
      <c r="BB273" s="8"/>
      <c r="BC273" s="5"/>
      <c r="BD273" s="5"/>
      <c r="BE273" s="5"/>
      <c r="BF273" s="5"/>
      <c r="BG273" s="1"/>
      <c r="BH273" s="2"/>
      <c r="BI273" s="2"/>
      <c r="BJ273" s="2"/>
      <c r="BK273" s="5"/>
      <c r="BL273" s="2"/>
      <c r="BM273" s="2"/>
      <c r="BN273" s="2"/>
      <c r="BO273" s="5"/>
      <c r="BP273" s="2"/>
      <c r="BQ273" s="2"/>
      <c r="BR273" s="5"/>
      <c r="BS273" s="2"/>
      <c r="BT273" s="2"/>
      <c r="BU273" s="5"/>
      <c r="BV273" s="5"/>
    </row>
    <row r="274" spans="1:74" ht="13.5" customHeight="1">
      <c r="A274" s="2"/>
      <c r="B274" s="5"/>
      <c r="C274" s="5"/>
      <c r="D274" s="5"/>
      <c r="E274" s="4"/>
      <c r="F274" s="5"/>
      <c r="G274" s="4"/>
      <c r="H274" s="4"/>
      <c r="I274" s="4"/>
      <c r="J274" s="4"/>
      <c r="K274" s="4"/>
      <c r="L274" s="4"/>
      <c r="M274" s="5"/>
      <c r="N274" s="5"/>
      <c r="O274" s="5"/>
      <c r="P274" s="5"/>
      <c r="Q274" s="5"/>
      <c r="R274" s="5"/>
      <c r="S274" s="5"/>
      <c r="T274" s="5"/>
      <c r="U274" s="5"/>
      <c r="V274" s="5"/>
      <c r="W274" s="5"/>
      <c r="X274" s="5"/>
      <c r="Y274" s="5"/>
      <c r="Z274" s="5"/>
      <c r="AA274" s="5"/>
      <c r="AB274" s="5"/>
      <c r="AC274" s="5"/>
      <c r="AD274" s="5"/>
      <c r="AE274" s="5"/>
      <c r="AF274" s="5"/>
      <c r="AG274" s="6"/>
      <c r="AH274" s="6"/>
      <c r="AI274" s="6"/>
      <c r="AJ274" s="6"/>
      <c r="AK274" s="5"/>
      <c r="AL274" s="5"/>
      <c r="AM274" s="2"/>
      <c r="AN274" s="5"/>
      <c r="AO274" s="5"/>
      <c r="AP274" s="5"/>
      <c r="AQ274" s="5"/>
      <c r="AR274" s="5"/>
      <c r="AS274" s="5"/>
      <c r="AT274" s="5"/>
      <c r="AU274" s="5"/>
      <c r="AV274" s="5"/>
      <c r="AW274" s="5"/>
      <c r="AX274" s="7"/>
      <c r="AY274" s="5"/>
      <c r="AZ274" s="5"/>
      <c r="BA274" s="5"/>
      <c r="BB274" s="8"/>
      <c r="BC274" s="5"/>
      <c r="BD274" s="5"/>
      <c r="BE274" s="5"/>
      <c r="BF274" s="5"/>
      <c r="BG274" s="1"/>
      <c r="BH274" s="2"/>
      <c r="BI274" s="2"/>
      <c r="BJ274" s="2"/>
      <c r="BK274" s="5"/>
      <c r="BL274" s="2"/>
      <c r="BM274" s="2"/>
      <c r="BN274" s="2"/>
      <c r="BO274" s="5"/>
      <c r="BP274" s="2"/>
      <c r="BQ274" s="2"/>
      <c r="BR274" s="5"/>
      <c r="BS274" s="2"/>
      <c r="BT274" s="2"/>
      <c r="BU274" s="5"/>
      <c r="BV274" s="5"/>
    </row>
    <row r="275" spans="1:74" ht="13.5" customHeight="1">
      <c r="A275" s="2"/>
      <c r="B275" s="5"/>
      <c r="C275" s="5"/>
      <c r="D275" s="5"/>
      <c r="E275" s="4"/>
      <c r="F275" s="5"/>
      <c r="G275" s="4"/>
      <c r="H275" s="4"/>
      <c r="I275" s="4"/>
      <c r="J275" s="4"/>
      <c r="K275" s="4"/>
      <c r="L275" s="4"/>
      <c r="M275" s="5"/>
      <c r="N275" s="5"/>
      <c r="O275" s="5"/>
      <c r="P275" s="5"/>
      <c r="Q275" s="5"/>
      <c r="R275" s="5"/>
      <c r="S275" s="5"/>
      <c r="T275" s="5"/>
      <c r="U275" s="5"/>
      <c r="V275" s="5"/>
      <c r="W275" s="5"/>
      <c r="X275" s="5"/>
      <c r="Y275" s="5"/>
      <c r="Z275" s="5"/>
      <c r="AA275" s="5"/>
      <c r="AB275" s="5"/>
      <c r="AC275" s="5"/>
      <c r="AD275" s="5"/>
      <c r="AE275" s="5"/>
      <c r="AF275" s="5"/>
      <c r="AG275" s="6"/>
      <c r="AH275" s="6"/>
      <c r="AI275" s="6"/>
      <c r="AJ275" s="6"/>
      <c r="AK275" s="5"/>
      <c r="AL275" s="5"/>
      <c r="AM275" s="2"/>
      <c r="AN275" s="5"/>
      <c r="AO275" s="5"/>
      <c r="AP275" s="5"/>
      <c r="AQ275" s="5"/>
      <c r="AR275" s="5"/>
      <c r="AS275" s="5"/>
      <c r="AT275" s="5"/>
      <c r="AU275" s="5"/>
      <c r="AV275" s="5"/>
      <c r="AW275" s="5"/>
      <c r="AX275" s="7"/>
      <c r="AY275" s="5"/>
      <c r="AZ275" s="5"/>
      <c r="BA275" s="5"/>
      <c r="BB275" s="8"/>
      <c r="BC275" s="5"/>
      <c r="BD275" s="5"/>
      <c r="BE275" s="5"/>
      <c r="BF275" s="5"/>
      <c r="BG275" s="1"/>
      <c r="BH275" s="2"/>
      <c r="BI275" s="2"/>
      <c r="BJ275" s="2"/>
      <c r="BK275" s="5"/>
      <c r="BL275" s="2"/>
      <c r="BM275" s="2"/>
      <c r="BN275" s="2"/>
      <c r="BO275" s="5"/>
      <c r="BP275" s="2"/>
      <c r="BQ275" s="2"/>
      <c r="BR275" s="5"/>
      <c r="BS275" s="2"/>
      <c r="BT275" s="2"/>
      <c r="BU275" s="5"/>
      <c r="BV275" s="5"/>
    </row>
    <row r="276" spans="1:74" ht="13.5" customHeight="1">
      <c r="A276" s="2"/>
      <c r="B276" s="5"/>
      <c r="C276" s="5"/>
      <c r="D276" s="5"/>
      <c r="E276" s="4"/>
      <c r="F276" s="5"/>
      <c r="G276" s="4"/>
      <c r="H276" s="4"/>
      <c r="I276" s="4"/>
      <c r="J276" s="4"/>
      <c r="K276" s="4"/>
      <c r="L276" s="4"/>
      <c r="M276" s="5"/>
      <c r="N276" s="5"/>
      <c r="O276" s="5"/>
      <c r="P276" s="5"/>
      <c r="Q276" s="5"/>
      <c r="R276" s="5"/>
      <c r="S276" s="5"/>
      <c r="T276" s="5"/>
      <c r="U276" s="5"/>
      <c r="V276" s="5"/>
      <c r="W276" s="5"/>
      <c r="X276" s="5"/>
      <c r="Y276" s="5"/>
      <c r="Z276" s="5"/>
      <c r="AA276" s="5"/>
      <c r="AB276" s="5"/>
      <c r="AC276" s="5"/>
      <c r="AD276" s="5"/>
      <c r="AE276" s="5"/>
      <c r="AF276" s="5"/>
      <c r="AG276" s="6"/>
      <c r="AH276" s="6"/>
      <c r="AI276" s="6"/>
      <c r="AJ276" s="6"/>
      <c r="AK276" s="5"/>
      <c r="AL276" s="5"/>
      <c r="AM276" s="2"/>
      <c r="AN276" s="5"/>
      <c r="AO276" s="5"/>
      <c r="AP276" s="5"/>
      <c r="AQ276" s="5"/>
      <c r="AR276" s="5"/>
      <c r="AS276" s="5"/>
      <c r="AT276" s="5"/>
      <c r="AU276" s="5"/>
      <c r="AV276" s="5"/>
      <c r="AW276" s="5"/>
      <c r="AX276" s="7"/>
      <c r="AY276" s="5"/>
      <c r="AZ276" s="5"/>
      <c r="BA276" s="5"/>
      <c r="BB276" s="8"/>
      <c r="BC276" s="5"/>
      <c r="BD276" s="5"/>
      <c r="BE276" s="5"/>
      <c r="BF276" s="5"/>
      <c r="BG276" s="1"/>
      <c r="BH276" s="2"/>
      <c r="BI276" s="2"/>
      <c r="BJ276" s="2"/>
      <c r="BK276" s="5"/>
      <c r="BL276" s="2"/>
      <c r="BM276" s="2"/>
      <c r="BN276" s="2"/>
      <c r="BO276" s="5"/>
      <c r="BP276" s="2"/>
      <c r="BQ276" s="2"/>
      <c r="BR276" s="5"/>
      <c r="BS276" s="2"/>
      <c r="BT276" s="2"/>
      <c r="BU276" s="5"/>
      <c r="BV276" s="5"/>
    </row>
    <row r="277" spans="1:74" ht="13.5" customHeight="1">
      <c r="A277" s="2"/>
      <c r="B277" s="5"/>
      <c r="C277" s="5"/>
      <c r="D277" s="5"/>
      <c r="E277" s="4"/>
      <c r="F277" s="5"/>
      <c r="G277" s="4"/>
      <c r="H277" s="4"/>
      <c r="I277" s="4"/>
      <c r="J277" s="4"/>
      <c r="K277" s="4"/>
      <c r="L277" s="4"/>
      <c r="M277" s="5"/>
      <c r="N277" s="5"/>
      <c r="O277" s="5"/>
      <c r="P277" s="5"/>
      <c r="Q277" s="5"/>
      <c r="R277" s="5"/>
      <c r="S277" s="5"/>
      <c r="T277" s="5"/>
      <c r="U277" s="5"/>
      <c r="V277" s="5"/>
      <c r="W277" s="5"/>
      <c r="X277" s="5"/>
      <c r="Y277" s="5"/>
      <c r="Z277" s="5"/>
      <c r="AA277" s="5"/>
      <c r="AB277" s="5"/>
      <c r="AC277" s="5"/>
      <c r="AD277" s="5"/>
      <c r="AE277" s="5"/>
      <c r="AF277" s="5"/>
      <c r="AG277" s="6"/>
      <c r="AH277" s="6"/>
      <c r="AI277" s="6"/>
      <c r="AJ277" s="6"/>
      <c r="AK277" s="5"/>
      <c r="AL277" s="5"/>
      <c r="AM277" s="2"/>
      <c r="AN277" s="5"/>
      <c r="AO277" s="5"/>
      <c r="AP277" s="5"/>
      <c r="AQ277" s="5"/>
      <c r="AR277" s="5"/>
      <c r="AS277" s="5"/>
      <c r="AT277" s="5"/>
      <c r="AU277" s="5"/>
      <c r="AV277" s="5"/>
      <c r="AW277" s="5"/>
      <c r="AX277" s="7"/>
      <c r="AY277" s="5"/>
      <c r="AZ277" s="5"/>
      <c r="BA277" s="5"/>
      <c r="BB277" s="8"/>
      <c r="BC277" s="5"/>
      <c r="BD277" s="5"/>
      <c r="BE277" s="5"/>
      <c r="BF277" s="5"/>
      <c r="BG277" s="1"/>
      <c r="BH277" s="2"/>
      <c r="BI277" s="2"/>
      <c r="BJ277" s="2"/>
      <c r="BK277" s="5"/>
      <c r="BL277" s="2"/>
      <c r="BM277" s="2"/>
      <c r="BN277" s="2"/>
      <c r="BO277" s="5"/>
      <c r="BP277" s="2"/>
      <c r="BQ277" s="2"/>
      <c r="BR277" s="5"/>
      <c r="BS277" s="2"/>
      <c r="BT277" s="2"/>
      <c r="BU277" s="5"/>
      <c r="BV277" s="5"/>
    </row>
    <row r="278" spans="1:74" ht="13.5" customHeight="1">
      <c r="A278" s="2"/>
      <c r="B278" s="5"/>
      <c r="C278" s="5"/>
      <c r="D278" s="5"/>
      <c r="E278" s="4"/>
      <c r="F278" s="5"/>
      <c r="G278" s="4"/>
      <c r="H278" s="4"/>
      <c r="I278" s="4"/>
      <c r="J278" s="4"/>
      <c r="K278" s="4"/>
      <c r="L278" s="4"/>
      <c r="M278" s="5"/>
      <c r="N278" s="5"/>
      <c r="O278" s="5"/>
      <c r="P278" s="5"/>
      <c r="Q278" s="5"/>
      <c r="R278" s="5"/>
      <c r="S278" s="5"/>
      <c r="T278" s="5"/>
      <c r="U278" s="5"/>
      <c r="V278" s="5"/>
      <c r="W278" s="5"/>
      <c r="X278" s="5"/>
      <c r="Y278" s="5"/>
      <c r="Z278" s="5"/>
      <c r="AA278" s="5"/>
      <c r="AB278" s="5"/>
      <c r="AC278" s="5"/>
      <c r="AD278" s="5"/>
      <c r="AE278" s="5"/>
      <c r="AF278" s="5"/>
      <c r="AG278" s="6"/>
      <c r="AH278" s="6"/>
      <c r="AI278" s="6"/>
      <c r="AJ278" s="6"/>
      <c r="AK278" s="5"/>
      <c r="AL278" s="5"/>
      <c r="AM278" s="2"/>
      <c r="AN278" s="5"/>
      <c r="AO278" s="5"/>
      <c r="AP278" s="5"/>
      <c r="AQ278" s="5"/>
      <c r="AR278" s="5"/>
      <c r="AS278" s="5"/>
      <c r="AT278" s="5"/>
      <c r="AU278" s="5"/>
      <c r="AV278" s="5"/>
      <c r="AW278" s="5"/>
      <c r="AX278" s="7"/>
      <c r="AY278" s="5"/>
      <c r="AZ278" s="5"/>
      <c r="BA278" s="5"/>
      <c r="BB278" s="8"/>
      <c r="BC278" s="5"/>
      <c r="BD278" s="5"/>
      <c r="BE278" s="5"/>
      <c r="BF278" s="5"/>
      <c r="BG278" s="1"/>
      <c r="BH278" s="2"/>
      <c r="BI278" s="2"/>
      <c r="BJ278" s="2"/>
      <c r="BK278" s="5"/>
      <c r="BL278" s="2"/>
      <c r="BM278" s="2"/>
      <c r="BN278" s="2"/>
      <c r="BO278" s="5"/>
      <c r="BP278" s="2"/>
      <c r="BQ278" s="2"/>
      <c r="BR278" s="5"/>
      <c r="BS278" s="2"/>
      <c r="BT278" s="2"/>
      <c r="BU278" s="5"/>
      <c r="BV278" s="5"/>
    </row>
    <row r="279" spans="1:74" ht="13.5" customHeight="1">
      <c r="A279" s="2"/>
      <c r="B279" s="5"/>
      <c r="C279" s="5"/>
      <c r="D279" s="5"/>
      <c r="E279" s="4"/>
      <c r="F279" s="5"/>
      <c r="G279" s="4"/>
      <c r="H279" s="4"/>
      <c r="I279" s="4"/>
      <c r="J279" s="4"/>
      <c r="K279" s="4"/>
      <c r="L279" s="4"/>
      <c r="M279" s="5"/>
      <c r="N279" s="5"/>
      <c r="O279" s="5"/>
      <c r="P279" s="5"/>
      <c r="Q279" s="5"/>
      <c r="R279" s="5"/>
      <c r="S279" s="5"/>
      <c r="T279" s="5"/>
      <c r="U279" s="5"/>
      <c r="V279" s="5"/>
      <c r="W279" s="5"/>
      <c r="X279" s="5"/>
      <c r="Y279" s="5"/>
      <c r="Z279" s="5"/>
      <c r="AA279" s="5"/>
      <c r="AB279" s="5"/>
      <c r="AC279" s="5"/>
      <c r="AD279" s="5"/>
      <c r="AE279" s="5"/>
      <c r="AF279" s="5"/>
      <c r="AG279" s="6"/>
      <c r="AH279" s="6"/>
      <c r="AI279" s="6"/>
      <c r="AJ279" s="6"/>
      <c r="AK279" s="5"/>
      <c r="AL279" s="5"/>
      <c r="AM279" s="2"/>
      <c r="AN279" s="5"/>
      <c r="AO279" s="5"/>
      <c r="AP279" s="5"/>
      <c r="AQ279" s="5"/>
      <c r="AR279" s="5"/>
      <c r="AS279" s="5"/>
      <c r="AT279" s="5"/>
      <c r="AU279" s="5"/>
      <c r="AV279" s="5"/>
      <c r="AW279" s="5"/>
      <c r="AX279" s="7"/>
      <c r="AY279" s="5"/>
      <c r="AZ279" s="5"/>
      <c r="BA279" s="5"/>
      <c r="BB279" s="8"/>
      <c r="BC279" s="5"/>
      <c r="BD279" s="5"/>
      <c r="BE279" s="5"/>
      <c r="BF279" s="5"/>
      <c r="BG279" s="1"/>
      <c r="BH279" s="2"/>
      <c r="BI279" s="2"/>
      <c r="BJ279" s="2"/>
      <c r="BK279" s="5"/>
      <c r="BL279" s="2"/>
      <c r="BM279" s="2"/>
      <c r="BN279" s="2"/>
      <c r="BO279" s="5"/>
      <c r="BP279" s="2"/>
      <c r="BQ279" s="2"/>
      <c r="BR279" s="5"/>
      <c r="BS279" s="2"/>
      <c r="BT279" s="2"/>
      <c r="BU279" s="5"/>
      <c r="BV279" s="5"/>
    </row>
    <row r="280" spans="1:74" ht="13.5" customHeight="1">
      <c r="A280" s="2"/>
      <c r="B280" s="5"/>
      <c r="C280" s="5"/>
      <c r="D280" s="5"/>
      <c r="E280" s="4"/>
      <c r="F280" s="5"/>
      <c r="G280" s="4"/>
      <c r="H280" s="4"/>
      <c r="I280" s="4"/>
      <c r="J280" s="4"/>
      <c r="K280" s="4"/>
      <c r="L280" s="4"/>
      <c r="M280" s="5"/>
      <c r="N280" s="5"/>
      <c r="O280" s="5"/>
      <c r="P280" s="5"/>
      <c r="Q280" s="5"/>
      <c r="R280" s="5"/>
      <c r="S280" s="5"/>
      <c r="T280" s="5"/>
      <c r="U280" s="5"/>
      <c r="V280" s="5"/>
      <c r="W280" s="5"/>
      <c r="X280" s="5"/>
      <c r="Y280" s="5"/>
      <c r="Z280" s="5"/>
      <c r="AA280" s="5"/>
      <c r="AB280" s="5"/>
      <c r="AC280" s="5"/>
      <c r="AD280" s="5"/>
      <c r="AE280" s="5"/>
      <c r="AF280" s="5"/>
      <c r="AG280" s="6"/>
      <c r="AH280" s="6"/>
      <c r="AI280" s="6"/>
      <c r="AJ280" s="6"/>
      <c r="AK280" s="5"/>
      <c r="AL280" s="5"/>
      <c r="AM280" s="2"/>
      <c r="AN280" s="5"/>
      <c r="AO280" s="5"/>
      <c r="AP280" s="5"/>
      <c r="AQ280" s="5"/>
      <c r="AR280" s="5"/>
      <c r="AS280" s="5"/>
      <c r="AT280" s="5"/>
      <c r="AU280" s="5"/>
      <c r="AV280" s="5"/>
      <c r="AW280" s="5"/>
      <c r="AX280" s="7"/>
      <c r="AY280" s="5"/>
      <c r="AZ280" s="5"/>
      <c r="BA280" s="5"/>
      <c r="BB280" s="8"/>
      <c r="BC280" s="5"/>
      <c r="BD280" s="5"/>
      <c r="BE280" s="5"/>
      <c r="BF280" s="5"/>
      <c r="BG280" s="1"/>
      <c r="BH280" s="2"/>
      <c r="BI280" s="2"/>
      <c r="BJ280" s="2"/>
      <c r="BK280" s="5"/>
      <c r="BL280" s="2"/>
      <c r="BM280" s="2"/>
      <c r="BN280" s="2"/>
      <c r="BO280" s="5"/>
      <c r="BP280" s="2"/>
      <c r="BQ280" s="2"/>
      <c r="BR280" s="5"/>
      <c r="BS280" s="2"/>
      <c r="BT280" s="2"/>
      <c r="BU280" s="5"/>
      <c r="BV280" s="5"/>
    </row>
    <row r="281" spans="1:74" ht="13.5" customHeight="1">
      <c r="A281" s="2"/>
      <c r="B281" s="5"/>
      <c r="C281" s="5"/>
      <c r="D281" s="5"/>
      <c r="E281" s="4"/>
      <c r="F281" s="5"/>
      <c r="G281" s="4"/>
      <c r="H281" s="4"/>
      <c r="I281" s="4"/>
      <c r="J281" s="4"/>
      <c r="K281" s="4"/>
      <c r="L281" s="4"/>
      <c r="M281" s="5"/>
      <c r="N281" s="5"/>
      <c r="O281" s="5"/>
      <c r="P281" s="5"/>
      <c r="Q281" s="5"/>
      <c r="R281" s="5"/>
      <c r="S281" s="5"/>
      <c r="T281" s="5"/>
      <c r="U281" s="5"/>
      <c r="V281" s="5"/>
      <c r="W281" s="5"/>
      <c r="X281" s="5"/>
      <c r="Y281" s="5"/>
      <c r="Z281" s="5"/>
      <c r="AA281" s="5"/>
      <c r="AB281" s="5"/>
      <c r="AC281" s="5"/>
      <c r="AD281" s="5"/>
      <c r="AE281" s="5"/>
      <c r="AF281" s="5"/>
      <c r="AG281" s="6"/>
      <c r="AH281" s="6"/>
      <c r="AI281" s="6"/>
      <c r="AJ281" s="6"/>
      <c r="AK281" s="5"/>
      <c r="AL281" s="5"/>
      <c r="AM281" s="2"/>
      <c r="AN281" s="5"/>
      <c r="AO281" s="5"/>
      <c r="AP281" s="5"/>
      <c r="AQ281" s="5"/>
      <c r="AR281" s="5"/>
      <c r="AS281" s="5"/>
      <c r="AT281" s="5"/>
      <c r="AU281" s="5"/>
      <c r="AV281" s="5"/>
      <c r="AW281" s="5"/>
      <c r="AX281" s="7"/>
      <c r="AY281" s="5"/>
      <c r="AZ281" s="5"/>
      <c r="BA281" s="5"/>
      <c r="BB281" s="8"/>
      <c r="BC281" s="5"/>
      <c r="BD281" s="5"/>
      <c r="BE281" s="5"/>
      <c r="BF281" s="5"/>
      <c r="BG281" s="1"/>
      <c r="BH281" s="2"/>
      <c r="BI281" s="2"/>
      <c r="BJ281" s="2"/>
      <c r="BK281" s="5"/>
      <c r="BL281" s="2"/>
      <c r="BM281" s="2"/>
      <c r="BN281" s="2"/>
      <c r="BO281" s="5"/>
      <c r="BP281" s="2"/>
      <c r="BQ281" s="2"/>
      <c r="BR281" s="5"/>
      <c r="BS281" s="2"/>
      <c r="BT281" s="2"/>
      <c r="BU281" s="5"/>
      <c r="BV281" s="5"/>
    </row>
    <row r="282" spans="1:74" ht="13.5" customHeight="1">
      <c r="A282" s="2"/>
      <c r="B282" s="5"/>
      <c r="C282" s="5"/>
      <c r="D282" s="5"/>
      <c r="E282" s="4"/>
      <c r="F282" s="5"/>
      <c r="G282" s="4"/>
      <c r="H282" s="4"/>
      <c r="I282" s="4"/>
      <c r="J282" s="4"/>
      <c r="K282" s="4"/>
      <c r="L282" s="4"/>
      <c r="M282" s="5"/>
      <c r="N282" s="5"/>
      <c r="O282" s="5"/>
      <c r="P282" s="5"/>
      <c r="Q282" s="5"/>
      <c r="R282" s="5"/>
      <c r="S282" s="5"/>
      <c r="T282" s="5"/>
      <c r="U282" s="5"/>
      <c r="V282" s="5"/>
      <c r="W282" s="5"/>
      <c r="X282" s="5"/>
      <c r="Y282" s="5"/>
      <c r="Z282" s="5"/>
      <c r="AA282" s="5"/>
      <c r="AB282" s="5"/>
      <c r="AC282" s="5"/>
      <c r="AD282" s="5"/>
      <c r="AE282" s="5"/>
      <c r="AF282" s="5"/>
      <c r="AG282" s="6"/>
      <c r="AH282" s="6"/>
      <c r="AI282" s="6"/>
      <c r="AJ282" s="6"/>
      <c r="AK282" s="5"/>
      <c r="AL282" s="5"/>
      <c r="AM282" s="2"/>
      <c r="AN282" s="5"/>
      <c r="AO282" s="5"/>
      <c r="AP282" s="5"/>
      <c r="AQ282" s="5"/>
      <c r="AR282" s="5"/>
      <c r="AS282" s="5"/>
      <c r="AT282" s="5"/>
      <c r="AU282" s="5"/>
      <c r="AV282" s="5"/>
      <c r="AW282" s="5"/>
      <c r="AX282" s="7"/>
      <c r="AY282" s="5"/>
      <c r="AZ282" s="5"/>
      <c r="BA282" s="5"/>
      <c r="BB282" s="8"/>
      <c r="BC282" s="5"/>
      <c r="BD282" s="5"/>
      <c r="BE282" s="5"/>
      <c r="BF282" s="5"/>
      <c r="BG282" s="1"/>
      <c r="BH282" s="2"/>
      <c r="BI282" s="2"/>
      <c r="BJ282" s="2"/>
      <c r="BK282" s="5"/>
      <c r="BL282" s="2"/>
      <c r="BM282" s="2"/>
      <c r="BN282" s="2"/>
      <c r="BO282" s="5"/>
      <c r="BP282" s="2"/>
      <c r="BQ282" s="2"/>
      <c r="BR282" s="5"/>
      <c r="BS282" s="2"/>
      <c r="BT282" s="2"/>
      <c r="BU282" s="5"/>
      <c r="BV282" s="5"/>
    </row>
    <row r="283" spans="1:74" ht="13.5" customHeight="1">
      <c r="A283" s="2"/>
      <c r="B283" s="5"/>
      <c r="C283" s="5"/>
      <c r="D283" s="5"/>
      <c r="E283" s="4"/>
      <c r="F283" s="5"/>
      <c r="G283" s="4"/>
      <c r="H283" s="4"/>
      <c r="I283" s="4"/>
      <c r="J283" s="4"/>
      <c r="K283" s="4"/>
      <c r="L283" s="4"/>
      <c r="M283" s="5"/>
      <c r="N283" s="5"/>
      <c r="O283" s="5"/>
      <c r="P283" s="5"/>
      <c r="Q283" s="5"/>
      <c r="R283" s="5"/>
      <c r="S283" s="5"/>
      <c r="T283" s="5"/>
      <c r="U283" s="5"/>
      <c r="V283" s="5"/>
      <c r="W283" s="5"/>
      <c r="X283" s="5"/>
      <c r="Y283" s="5"/>
      <c r="Z283" s="5"/>
      <c r="AA283" s="5"/>
      <c r="AB283" s="5"/>
      <c r="AC283" s="5"/>
      <c r="AD283" s="5"/>
      <c r="AE283" s="5"/>
      <c r="AF283" s="5"/>
      <c r="AG283" s="6"/>
      <c r="AH283" s="6"/>
      <c r="AI283" s="6"/>
      <c r="AJ283" s="6"/>
      <c r="AK283" s="5"/>
      <c r="AL283" s="5"/>
      <c r="AM283" s="2"/>
      <c r="AN283" s="5"/>
      <c r="AO283" s="5"/>
      <c r="AP283" s="5"/>
      <c r="AQ283" s="5"/>
      <c r="AR283" s="5"/>
      <c r="AS283" s="5"/>
      <c r="AT283" s="5"/>
      <c r="AU283" s="5"/>
      <c r="AV283" s="5"/>
      <c r="AW283" s="5"/>
      <c r="AX283" s="7"/>
      <c r="AY283" s="5"/>
      <c r="AZ283" s="5"/>
      <c r="BA283" s="5"/>
      <c r="BB283" s="8"/>
      <c r="BC283" s="5"/>
      <c r="BD283" s="5"/>
      <c r="BE283" s="5"/>
      <c r="BF283" s="5"/>
      <c r="BG283" s="1"/>
      <c r="BH283" s="2"/>
      <c r="BI283" s="2"/>
      <c r="BJ283" s="2"/>
      <c r="BK283" s="5"/>
      <c r="BL283" s="2"/>
      <c r="BM283" s="2"/>
      <c r="BN283" s="2"/>
      <c r="BO283" s="5"/>
      <c r="BP283" s="2"/>
      <c r="BQ283" s="2"/>
      <c r="BR283" s="5"/>
      <c r="BS283" s="2"/>
      <c r="BT283" s="2"/>
      <c r="BU283" s="5"/>
      <c r="BV283" s="5"/>
    </row>
    <row r="284" spans="1:74" ht="13.5" customHeight="1">
      <c r="A284" s="2"/>
      <c r="B284" s="5"/>
      <c r="C284" s="5"/>
      <c r="D284" s="5"/>
      <c r="E284" s="4"/>
      <c r="F284" s="5"/>
      <c r="G284" s="4"/>
      <c r="H284" s="4"/>
      <c r="I284" s="4"/>
      <c r="J284" s="4"/>
      <c r="K284" s="4"/>
      <c r="L284" s="4"/>
      <c r="M284" s="5"/>
      <c r="N284" s="5"/>
      <c r="O284" s="5"/>
      <c r="P284" s="5"/>
      <c r="Q284" s="5"/>
      <c r="R284" s="5"/>
      <c r="S284" s="5"/>
      <c r="T284" s="5"/>
      <c r="U284" s="5"/>
      <c r="V284" s="5"/>
      <c r="W284" s="5"/>
      <c r="X284" s="5"/>
      <c r="Y284" s="5"/>
      <c r="Z284" s="5"/>
      <c r="AA284" s="5"/>
      <c r="AB284" s="5"/>
      <c r="AC284" s="5"/>
      <c r="AD284" s="5"/>
      <c r="AE284" s="5"/>
      <c r="AF284" s="5"/>
      <c r="AG284" s="6"/>
      <c r="AH284" s="6"/>
      <c r="AI284" s="6"/>
      <c r="AJ284" s="6"/>
      <c r="AK284" s="5"/>
      <c r="AL284" s="5"/>
      <c r="AM284" s="2"/>
      <c r="AN284" s="5"/>
      <c r="AO284" s="5"/>
      <c r="AP284" s="5"/>
      <c r="AQ284" s="5"/>
      <c r="AR284" s="5"/>
      <c r="AS284" s="5"/>
      <c r="AT284" s="5"/>
      <c r="AU284" s="5"/>
      <c r="AV284" s="5"/>
      <c r="AW284" s="5"/>
      <c r="AX284" s="7"/>
      <c r="AY284" s="5"/>
      <c r="AZ284" s="5"/>
      <c r="BA284" s="5"/>
      <c r="BB284" s="8"/>
      <c r="BC284" s="5"/>
      <c r="BD284" s="5"/>
      <c r="BE284" s="5"/>
      <c r="BF284" s="5"/>
      <c r="BG284" s="1"/>
      <c r="BH284" s="2"/>
      <c r="BI284" s="2"/>
      <c r="BJ284" s="2"/>
      <c r="BK284" s="5"/>
      <c r="BL284" s="2"/>
      <c r="BM284" s="2"/>
      <c r="BN284" s="2"/>
      <c r="BO284" s="5"/>
      <c r="BP284" s="2"/>
      <c r="BQ284" s="2"/>
      <c r="BR284" s="5"/>
      <c r="BS284" s="2"/>
      <c r="BT284" s="2"/>
      <c r="BU284" s="5"/>
      <c r="BV284" s="5"/>
    </row>
    <row r="285" spans="1:74" ht="13.5" customHeight="1">
      <c r="A285" s="2"/>
      <c r="B285" s="5"/>
      <c r="C285" s="5"/>
      <c r="D285" s="5"/>
      <c r="E285" s="4"/>
      <c r="F285" s="5"/>
      <c r="G285" s="4"/>
      <c r="H285" s="4"/>
      <c r="I285" s="4"/>
      <c r="J285" s="4"/>
      <c r="K285" s="4"/>
      <c r="L285" s="4"/>
      <c r="M285" s="5"/>
      <c r="N285" s="5"/>
      <c r="O285" s="5"/>
      <c r="P285" s="5"/>
      <c r="Q285" s="5"/>
      <c r="R285" s="5"/>
      <c r="S285" s="5"/>
      <c r="T285" s="5"/>
      <c r="U285" s="5"/>
      <c r="V285" s="5"/>
      <c r="W285" s="5"/>
      <c r="X285" s="5"/>
      <c r="Y285" s="5"/>
      <c r="Z285" s="5"/>
      <c r="AA285" s="5"/>
      <c r="AB285" s="5"/>
      <c r="AC285" s="5"/>
      <c r="AD285" s="5"/>
      <c r="AE285" s="5"/>
      <c r="AF285" s="5"/>
      <c r="AG285" s="6"/>
      <c r="AH285" s="6"/>
      <c r="AI285" s="6"/>
      <c r="AJ285" s="6"/>
      <c r="AK285" s="5"/>
      <c r="AL285" s="5"/>
      <c r="AM285" s="2"/>
      <c r="AN285" s="5"/>
      <c r="AO285" s="5"/>
      <c r="AP285" s="5"/>
      <c r="AQ285" s="5"/>
      <c r="AR285" s="5"/>
      <c r="AS285" s="5"/>
      <c r="AT285" s="5"/>
      <c r="AU285" s="5"/>
      <c r="AV285" s="5"/>
      <c r="AW285" s="5"/>
      <c r="AX285" s="7"/>
      <c r="AY285" s="5"/>
      <c r="AZ285" s="5"/>
      <c r="BA285" s="5"/>
      <c r="BB285" s="8"/>
      <c r="BC285" s="5"/>
      <c r="BD285" s="5"/>
      <c r="BE285" s="5"/>
      <c r="BF285" s="5"/>
      <c r="BG285" s="1"/>
      <c r="BH285" s="2"/>
      <c r="BI285" s="2"/>
      <c r="BJ285" s="2"/>
      <c r="BK285" s="5"/>
      <c r="BL285" s="2"/>
      <c r="BM285" s="2"/>
      <c r="BN285" s="2"/>
      <c r="BO285" s="5"/>
      <c r="BP285" s="2"/>
      <c r="BQ285" s="2"/>
      <c r="BR285" s="5"/>
      <c r="BS285" s="2"/>
      <c r="BT285" s="2"/>
      <c r="BU285" s="5"/>
      <c r="BV285" s="5"/>
    </row>
    <row r="286" spans="1:74" ht="13.5" customHeight="1">
      <c r="A286" s="2"/>
      <c r="B286" s="5"/>
      <c r="C286" s="5"/>
      <c r="D286" s="5"/>
      <c r="E286" s="4"/>
      <c r="F286" s="5"/>
      <c r="G286" s="4"/>
      <c r="H286" s="4"/>
      <c r="I286" s="4"/>
      <c r="J286" s="4"/>
      <c r="K286" s="4"/>
      <c r="L286" s="4"/>
      <c r="M286" s="5"/>
      <c r="N286" s="5"/>
      <c r="O286" s="5"/>
      <c r="P286" s="5"/>
      <c r="Q286" s="5"/>
      <c r="R286" s="5"/>
      <c r="S286" s="5"/>
      <c r="T286" s="5"/>
      <c r="U286" s="5"/>
      <c r="V286" s="5"/>
      <c r="W286" s="5"/>
      <c r="X286" s="5"/>
      <c r="Y286" s="5"/>
      <c r="Z286" s="5"/>
      <c r="AA286" s="5"/>
      <c r="AB286" s="5"/>
      <c r="AC286" s="5"/>
      <c r="AD286" s="5"/>
      <c r="AE286" s="5"/>
      <c r="AF286" s="5"/>
      <c r="AG286" s="6"/>
      <c r="AH286" s="6"/>
      <c r="AI286" s="6"/>
      <c r="AJ286" s="6"/>
      <c r="AK286" s="5"/>
      <c r="AL286" s="5"/>
      <c r="AM286" s="2"/>
      <c r="AN286" s="5"/>
      <c r="AO286" s="5"/>
      <c r="AP286" s="5"/>
      <c r="AQ286" s="5"/>
      <c r="AR286" s="5"/>
      <c r="AS286" s="5"/>
      <c r="AT286" s="5"/>
      <c r="AU286" s="5"/>
      <c r="AV286" s="5"/>
      <c r="AW286" s="5"/>
      <c r="AX286" s="7"/>
      <c r="AY286" s="5"/>
      <c r="AZ286" s="5"/>
      <c r="BA286" s="5"/>
      <c r="BB286" s="8"/>
      <c r="BC286" s="5"/>
      <c r="BD286" s="5"/>
      <c r="BE286" s="5"/>
      <c r="BF286" s="5"/>
      <c r="BG286" s="1"/>
      <c r="BH286" s="2"/>
      <c r="BI286" s="2"/>
      <c r="BJ286" s="2"/>
      <c r="BK286" s="5"/>
      <c r="BL286" s="2"/>
      <c r="BM286" s="2"/>
      <c r="BN286" s="2"/>
      <c r="BO286" s="5"/>
      <c r="BP286" s="2"/>
      <c r="BQ286" s="2"/>
      <c r="BR286" s="5"/>
      <c r="BS286" s="2"/>
      <c r="BT286" s="2"/>
      <c r="BU286" s="5"/>
      <c r="BV286" s="5"/>
    </row>
    <row r="287" spans="1:74" ht="13.5" customHeight="1">
      <c r="A287" s="2"/>
      <c r="B287" s="5"/>
      <c r="C287" s="5"/>
      <c r="D287" s="5"/>
      <c r="E287" s="4"/>
      <c r="F287" s="5"/>
      <c r="G287" s="4"/>
      <c r="H287" s="4"/>
      <c r="I287" s="4"/>
      <c r="J287" s="4"/>
      <c r="K287" s="4"/>
      <c r="L287" s="4"/>
      <c r="M287" s="5"/>
      <c r="N287" s="5"/>
      <c r="O287" s="5"/>
      <c r="P287" s="5"/>
      <c r="Q287" s="5"/>
      <c r="R287" s="5"/>
      <c r="S287" s="5"/>
      <c r="T287" s="5"/>
      <c r="U287" s="5"/>
      <c r="V287" s="5"/>
      <c r="W287" s="5"/>
      <c r="X287" s="5"/>
      <c r="Y287" s="5"/>
      <c r="Z287" s="5"/>
      <c r="AA287" s="5"/>
      <c r="AB287" s="5"/>
      <c r="AC287" s="5"/>
      <c r="AD287" s="5"/>
      <c r="AE287" s="5"/>
      <c r="AF287" s="5"/>
      <c r="AG287" s="6"/>
      <c r="AH287" s="6"/>
      <c r="AI287" s="6"/>
      <c r="AJ287" s="6"/>
      <c r="AK287" s="5"/>
      <c r="AL287" s="5"/>
      <c r="AM287" s="2"/>
      <c r="AN287" s="5"/>
      <c r="AO287" s="5"/>
      <c r="AP287" s="5"/>
      <c r="AQ287" s="5"/>
      <c r="AR287" s="5"/>
      <c r="AS287" s="5"/>
      <c r="AT287" s="5"/>
      <c r="AU287" s="5"/>
      <c r="AV287" s="5"/>
      <c r="AW287" s="5"/>
      <c r="AX287" s="7"/>
      <c r="AY287" s="5"/>
      <c r="AZ287" s="5"/>
      <c r="BA287" s="5"/>
      <c r="BB287" s="8"/>
      <c r="BC287" s="5"/>
      <c r="BD287" s="5"/>
      <c r="BE287" s="5"/>
      <c r="BF287" s="5"/>
      <c r="BG287" s="1"/>
      <c r="BH287" s="2"/>
      <c r="BI287" s="2"/>
      <c r="BJ287" s="2"/>
      <c r="BK287" s="5"/>
      <c r="BL287" s="2"/>
      <c r="BM287" s="2"/>
      <c r="BN287" s="2"/>
      <c r="BO287" s="5"/>
      <c r="BP287" s="2"/>
      <c r="BQ287" s="2"/>
      <c r="BR287" s="5"/>
      <c r="BS287" s="2"/>
      <c r="BT287" s="2"/>
      <c r="BU287" s="5"/>
      <c r="BV287" s="5"/>
    </row>
    <row r="288" spans="1:74" ht="13.5" customHeight="1">
      <c r="A288" s="2"/>
      <c r="B288" s="5"/>
      <c r="C288" s="5"/>
      <c r="D288" s="5"/>
      <c r="E288" s="4"/>
      <c r="F288" s="5"/>
      <c r="G288" s="4"/>
      <c r="H288" s="4"/>
      <c r="I288" s="4"/>
      <c r="J288" s="4"/>
      <c r="K288" s="4"/>
      <c r="L288" s="4"/>
      <c r="M288" s="5"/>
      <c r="N288" s="5"/>
      <c r="O288" s="5"/>
      <c r="P288" s="5"/>
      <c r="Q288" s="5"/>
      <c r="R288" s="5"/>
      <c r="S288" s="5"/>
      <c r="T288" s="5"/>
      <c r="U288" s="5"/>
      <c r="V288" s="5"/>
      <c r="W288" s="5"/>
      <c r="X288" s="5"/>
      <c r="Y288" s="5"/>
      <c r="Z288" s="5"/>
      <c r="AA288" s="5"/>
      <c r="AB288" s="5"/>
      <c r="AC288" s="5"/>
      <c r="AD288" s="5"/>
      <c r="AE288" s="5"/>
      <c r="AF288" s="5"/>
      <c r="AG288" s="6"/>
      <c r="AH288" s="6"/>
      <c r="AI288" s="6"/>
      <c r="AJ288" s="6"/>
      <c r="AK288" s="5"/>
      <c r="AL288" s="5"/>
      <c r="AM288" s="2"/>
      <c r="AN288" s="5"/>
      <c r="AO288" s="5"/>
      <c r="AP288" s="5"/>
      <c r="AQ288" s="5"/>
      <c r="AR288" s="5"/>
      <c r="AS288" s="5"/>
      <c r="AT288" s="5"/>
      <c r="AU288" s="5"/>
      <c r="AV288" s="5"/>
      <c r="AW288" s="5"/>
      <c r="AX288" s="7"/>
      <c r="AY288" s="5"/>
      <c r="AZ288" s="5"/>
      <c r="BA288" s="5"/>
      <c r="BB288" s="8"/>
      <c r="BC288" s="5"/>
      <c r="BD288" s="5"/>
      <c r="BE288" s="5"/>
      <c r="BF288" s="5"/>
      <c r="BG288" s="1"/>
      <c r="BH288" s="2"/>
      <c r="BI288" s="2"/>
      <c r="BJ288" s="2"/>
      <c r="BK288" s="5"/>
      <c r="BL288" s="2"/>
      <c r="BM288" s="2"/>
      <c r="BN288" s="2"/>
      <c r="BO288" s="5"/>
      <c r="BP288" s="2"/>
      <c r="BQ288" s="2"/>
      <c r="BR288" s="5"/>
      <c r="BS288" s="2"/>
      <c r="BT288" s="2"/>
      <c r="BU288" s="5"/>
      <c r="BV288" s="5"/>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980">
    <mergeCell ref="BB54:BB57"/>
    <mergeCell ref="BC54:BC57"/>
    <mergeCell ref="BD54:BD57"/>
    <mergeCell ref="BE54:BE57"/>
    <mergeCell ref="BF54:BF57"/>
    <mergeCell ref="T54:T57"/>
    <mergeCell ref="U54:U57"/>
    <mergeCell ref="V54:V57"/>
    <mergeCell ref="W54:W57"/>
    <mergeCell ref="X54:X57"/>
    <mergeCell ref="Y54:Y57"/>
    <mergeCell ref="AF54:AF57"/>
    <mergeCell ref="AG54:AG57"/>
    <mergeCell ref="AH54:AH57"/>
    <mergeCell ref="AI54:AI57"/>
    <mergeCell ref="Z54:Z57"/>
    <mergeCell ref="AA54:AA57"/>
    <mergeCell ref="AZ54:AZ57"/>
    <mergeCell ref="BA54:BA57"/>
    <mergeCell ref="AD54:AD57"/>
    <mergeCell ref="BN54:BN57"/>
    <mergeCell ref="BO54:BO57"/>
    <mergeCell ref="BG54:BG57"/>
    <mergeCell ref="BH54:BH57"/>
    <mergeCell ref="BI54:BI57"/>
    <mergeCell ref="BJ54:BJ57"/>
    <mergeCell ref="BK54:BK57"/>
    <mergeCell ref="BL54:BL57"/>
    <mergeCell ref="BM54:BM57"/>
    <mergeCell ref="BL47:BL53"/>
    <mergeCell ref="BM47:BM53"/>
    <mergeCell ref="BN47:BN53"/>
    <mergeCell ref="BO47:BO53"/>
    <mergeCell ref="BB47:BB53"/>
    <mergeCell ref="BC47:BC53"/>
    <mergeCell ref="BD47:BD53"/>
    <mergeCell ref="BE47:BE53"/>
    <mergeCell ref="BF47:BF53"/>
    <mergeCell ref="BG47:BG53"/>
    <mergeCell ref="BH47:BH53"/>
    <mergeCell ref="BI47:BI53"/>
    <mergeCell ref="BJ47:BJ53"/>
    <mergeCell ref="BK47:BK53"/>
    <mergeCell ref="J47:J53"/>
    <mergeCell ref="K47:K53"/>
    <mergeCell ref="L47:L53"/>
    <mergeCell ref="M47:M53"/>
    <mergeCell ref="N47:N53"/>
    <mergeCell ref="O47:O53"/>
    <mergeCell ref="P47:P53"/>
    <mergeCell ref="A47:A53"/>
    <mergeCell ref="B47:B53"/>
    <mergeCell ref="C47:C53"/>
    <mergeCell ref="D47:D53"/>
    <mergeCell ref="G47:G53"/>
    <mergeCell ref="H47:H53"/>
    <mergeCell ref="I47:I53"/>
    <mergeCell ref="S54:S57"/>
    <mergeCell ref="AA47:AA53"/>
    <mergeCell ref="X47:X53"/>
    <mergeCell ref="Y47:Y53"/>
    <mergeCell ref="Z47:Z53"/>
    <mergeCell ref="AB47:AB53"/>
    <mergeCell ref="AC47:AC53"/>
    <mergeCell ref="AD47:AD53"/>
    <mergeCell ref="AE47:AE53"/>
    <mergeCell ref="AF47:AF53"/>
    <mergeCell ref="AG47:AG53"/>
    <mergeCell ref="AH47:AH53"/>
    <mergeCell ref="AI47:AI53"/>
    <mergeCell ref="AZ47:AZ53"/>
    <mergeCell ref="BA47:BA53"/>
    <mergeCell ref="AE54:AE57"/>
    <mergeCell ref="A54:A57"/>
    <mergeCell ref="B54:B57"/>
    <mergeCell ref="C54:C57"/>
    <mergeCell ref="D54:D57"/>
    <mergeCell ref="G54:G57"/>
    <mergeCell ref="H54:H57"/>
    <mergeCell ref="I54:I57"/>
    <mergeCell ref="Q47:Q53"/>
    <mergeCell ref="R47:R53"/>
    <mergeCell ref="S47:S53"/>
    <mergeCell ref="T47:T53"/>
    <mergeCell ref="U47:U53"/>
    <mergeCell ref="V47:V53"/>
    <mergeCell ref="W47:W53"/>
    <mergeCell ref="AB54:AB57"/>
    <mergeCell ref="AC54:AC57"/>
    <mergeCell ref="Q54:Q57"/>
    <mergeCell ref="BP54:BP57"/>
    <mergeCell ref="BQ54:BQ57"/>
    <mergeCell ref="BR54:BR57"/>
    <mergeCell ref="BS54:BS57"/>
    <mergeCell ref="BT54:BT57"/>
    <mergeCell ref="BU54:BU57"/>
    <mergeCell ref="BV54:BV57"/>
    <mergeCell ref="BP47:BP53"/>
    <mergeCell ref="BQ47:BQ53"/>
    <mergeCell ref="BR47:BR53"/>
    <mergeCell ref="BS47:BS53"/>
    <mergeCell ref="BT47:BT53"/>
    <mergeCell ref="BU47:BU53"/>
    <mergeCell ref="BV47:BV53"/>
    <mergeCell ref="A75:A78"/>
    <mergeCell ref="B75:B78"/>
    <mergeCell ref="C75:C78"/>
    <mergeCell ref="D75:D78"/>
    <mergeCell ref="G75:G78"/>
    <mergeCell ref="H75:H78"/>
    <mergeCell ref="I75:I78"/>
    <mergeCell ref="Z79:Z80"/>
    <mergeCell ref="AA79:AA80"/>
    <mergeCell ref="S79:S80"/>
    <mergeCell ref="T79:T80"/>
    <mergeCell ref="U79:U80"/>
    <mergeCell ref="V79:V80"/>
    <mergeCell ref="W79:W80"/>
    <mergeCell ref="X79:X80"/>
    <mergeCell ref="Y79:Y80"/>
    <mergeCell ref="AA75:AA78"/>
    <mergeCell ref="A79:A80"/>
    <mergeCell ref="B79:B80"/>
    <mergeCell ref="C79:C80"/>
    <mergeCell ref="D79:D80"/>
    <mergeCell ref="G79:G80"/>
    <mergeCell ref="H79:H80"/>
    <mergeCell ref="I79:I80"/>
    <mergeCell ref="J75:J78"/>
    <mergeCell ref="K75:K78"/>
    <mergeCell ref="L75:L78"/>
    <mergeCell ref="M75:M78"/>
    <mergeCell ref="N75:N78"/>
    <mergeCell ref="O75:O78"/>
    <mergeCell ref="P75:P78"/>
    <mergeCell ref="AE75:AE78"/>
    <mergeCell ref="AF75:AF78"/>
    <mergeCell ref="Q75:Q78"/>
    <mergeCell ref="R75:R78"/>
    <mergeCell ref="S75:S78"/>
    <mergeCell ref="T75:T78"/>
    <mergeCell ref="U75:U78"/>
    <mergeCell ref="V75:V78"/>
    <mergeCell ref="W75:W78"/>
    <mergeCell ref="X75:X78"/>
    <mergeCell ref="Y75:Y78"/>
    <mergeCell ref="Z75:Z78"/>
    <mergeCell ref="AB75:AB78"/>
    <mergeCell ref="AC75:AC78"/>
    <mergeCell ref="AD75:AD78"/>
    <mergeCell ref="BE79:BE80"/>
    <mergeCell ref="BB75:BB78"/>
    <mergeCell ref="BC75:BC78"/>
    <mergeCell ref="BD75:BD78"/>
    <mergeCell ref="BE75:BE78"/>
    <mergeCell ref="BF75:BF78"/>
    <mergeCell ref="BG75:BG78"/>
    <mergeCell ref="BH75:BH78"/>
    <mergeCell ref="BN79:BN80"/>
    <mergeCell ref="BG79:BG80"/>
    <mergeCell ref="BH79:BH80"/>
    <mergeCell ref="BI79:BI80"/>
    <mergeCell ref="BJ79:BJ80"/>
    <mergeCell ref="BK79:BK80"/>
    <mergeCell ref="BL79:BL80"/>
    <mergeCell ref="BM79:BM80"/>
    <mergeCell ref="BM75:BM78"/>
    <mergeCell ref="BN75:BN78"/>
    <mergeCell ref="BF79:BF80"/>
    <mergeCell ref="BP79:BP80"/>
    <mergeCell ref="BQ79:BQ80"/>
    <mergeCell ref="BR79:BR80"/>
    <mergeCell ref="BS79:BS80"/>
    <mergeCell ref="BT79:BT80"/>
    <mergeCell ref="BI75:BI78"/>
    <mergeCell ref="BJ75:BJ78"/>
    <mergeCell ref="BK75:BK78"/>
    <mergeCell ref="BL75:BL78"/>
    <mergeCell ref="BO79:BO80"/>
    <mergeCell ref="BO75:BO78"/>
    <mergeCell ref="BU79:BU80"/>
    <mergeCell ref="BV79:BV80"/>
    <mergeCell ref="BP75:BP78"/>
    <mergeCell ref="BQ75:BQ78"/>
    <mergeCell ref="BR75:BR78"/>
    <mergeCell ref="BS75:BS78"/>
    <mergeCell ref="BT75:BT78"/>
    <mergeCell ref="BU75:BU78"/>
    <mergeCell ref="BV75:BV78"/>
    <mergeCell ref="E83:E84"/>
    <mergeCell ref="F83:F84"/>
    <mergeCell ref="V81:V84"/>
    <mergeCell ref="W81:W84"/>
    <mergeCell ref="X81:X84"/>
    <mergeCell ref="Y81:Y84"/>
    <mergeCell ref="E81:E82"/>
    <mergeCell ref="F81:F82"/>
    <mergeCell ref="G81:G84"/>
    <mergeCell ref="H81:H84"/>
    <mergeCell ref="I81:I84"/>
    <mergeCell ref="S81:S84"/>
    <mergeCell ref="T81:T84"/>
    <mergeCell ref="U81:U84"/>
    <mergeCell ref="Y20:Y24"/>
    <mergeCell ref="X30:X35"/>
    <mergeCell ref="Y30:Y35"/>
    <mergeCell ref="Z30:Z35"/>
    <mergeCell ref="Q79:Q80"/>
    <mergeCell ref="R79:R80"/>
    <mergeCell ref="A81:A84"/>
    <mergeCell ref="B81:B84"/>
    <mergeCell ref="C81:C84"/>
    <mergeCell ref="D81:D84"/>
    <mergeCell ref="J79:J80"/>
    <mergeCell ref="K79:K80"/>
    <mergeCell ref="L79:L80"/>
    <mergeCell ref="M79:M80"/>
    <mergeCell ref="N79:N80"/>
    <mergeCell ref="O79:O80"/>
    <mergeCell ref="P79:P80"/>
    <mergeCell ref="J81:J84"/>
    <mergeCell ref="K81:K84"/>
    <mergeCell ref="L81:L84"/>
    <mergeCell ref="M81:M84"/>
    <mergeCell ref="N81:N84"/>
    <mergeCell ref="O81:O84"/>
    <mergeCell ref="P81:P84"/>
    <mergeCell ref="Z14:Z19"/>
    <mergeCell ref="AA14:AA19"/>
    <mergeCell ref="AB14:AB19"/>
    <mergeCell ref="AC14:AC19"/>
    <mergeCell ref="AD14:AD19"/>
    <mergeCell ref="AE14:AE19"/>
    <mergeCell ref="AF14:AF19"/>
    <mergeCell ref="T14:T19"/>
    <mergeCell ref="U14:U19"/>
    <mergeCell ref="V14:V19"/>
    <mergeCell ref="W14:W19"/>
    <mergeCell ref="X14:X19"/>
    <mergeCell ref="Y14:Y19"/>
    <mergeCell ref="BE7:BE13"/>
    <mergeCell ref="BF7:BF13"/>
    <mergeCell ref="BE14:BE19"/>
    <mergeCell ref="BF14:BF19"/>
    <mergeCell ref="BG14:BG19"/>
    <mergeCell ref="BH14:BH19"/>
    <mergeCell ref="AI81:AI84"/>
    <mergeCell ref="AA7:AA13"/>
    <mergeCell ref="AB7:AB13"/>
    <mergeCell ref="AZ7:AZ13"/>
    <mergeCell ref="AZ14:AZ19"/>
    <mergeCell ref="AG14:AG19"/>
    <mergeCell ref="AH14:AH19"/>
    <mergeCell ref="AI14:AI19"/>
    <mergeCell ref="AB79:AB80"/>
    <mergeCell ref="AC79:AC80"/>
    <mergeCell ref="AD79:AD80"/>
    <mergeCell ref="AE79:AE80"/>
    <mergeCell ref="AF79:AF80"/>
    <mergeCell ref="AG79:AG80"/>
    <mergeCell ref="AH79:AH80"/>
    <mergeCell ref="AI79:AI80"/>
    <mergeCell ref="AG75:AG78"/>
    <mergeCell ref="AH75:AH78"/>
    <mergeCell ref="BR7:BR13"/>
    <mergeCell ref="BS7:BS13"/>
    <mergeCell ref="BT7:BT13"/>
    <mergeCell ref="BU7:BU13"/>
    <mergeCell ref="BH4:BK4"/>
    <mergeCell ref="BL4:BO4"/>
    <mergeCell ref="BH7:BH13"/>
    <mergeCell ref="BI7:BI13"/>
    <mergeCell ref="BJ7:BJ13"/>
    <mergeCell ref="BK7:BK13"/>
    <mergeCell ref="BL7:BL13"/>
    <mergeCell ref="BP4:BR4"/>
    <mergeCell ref="BS4:BU4"/>
    <mergeCell ref="BI14:BI19"/>
    <mergeCell ref="BQ14:BQ19"/>
    <mergeCell ref="BR14:BR19"/>
    <mergeCell ref="BS14:BS19"/>
    <mergeCell ref="BT14:BT19"/>
    <mergeCell ref="BU14:BU19"/>
    <mergeCell ref="AJ3:AT3"/>
    <mergeCell ref="AM6:AT6"/>
    <mergeCell ref="BG1:BO1"/>
    <mergeCell ref="BS1:BV1"/>
    <mergeCell ref="BO7:BO13"/>
    <mergeCell ref="BV14:BV19"/>
    <mergeCell ref="BJ14:BJ19"/>
    <mergeCell ref="BK14:BK19"/>
    <mergeCell ref="BL14:BL19"/>
    <mergeCell ref="BM14:BM19"/>
    <mergeCell ref="BN14:BN19"/>
    <mergeCell ref="BO14:BO19"/>
    <mergeCell ref="BP14:BP19"/>
    <mergeCell ref="BM7:BM13"/>
    <mergeCell ref="BN7:BN13"/>
    <mergeCell ref="BV7:BV13"/>
    <mergeCell ref="BP7:BP13"/>
    <mergeCell ref="BQ7:BQ13"/>
    <mergeCell ref="D7:D9"/>
    <mergeCell ref="E7:E8"/>
    <mergeCell ref="AC7:AC13"/>
    <mergeCell ref="AD7:AD13"/>
    <mergeCell ref="AE7:AE13"/>
    <mergeCell ref="AF7:AF13"/>
    <mergeCell ref="AG7:AG13"/>
    <mergeCell ref="AH7:AH13"/>
    <mergeCell ref="AI7:AI13"/>
    <mergeCell ref="M7:M13"/>
    <mergeCell ref="N7:N13"/>
    <mergeCell ref="O7:O13"/>
    <mergeCell ref="P7:P13"/>
    <mergeCell ref="Q7:Q13"/>
    <mergeCell ref="R7:R13"/>
    <mergeCell ref="S7:S13"/>
    <mergeCell ref="D10:D13"/>
    <mergeCell ref="T7:T13"/>
    <mergeCell ref="U7:U13"/>
    <mergeCell ref="V7:V13"/>
    <mergeCell ref="W7:W13"/>
    <mergeCell ref="X7:X13"/>
    <mergeCell ref="Y7:Y13"/>
    <mergeCell ref="Z7:Z13"/>
    <mergeCell ref="Q14:Q19"/>
    <mergeCell ref="R14:R19"/>
    <mergeCell ref="J7:J13"/>
    <mergeCell ref="K7:K13"/>
    <mergeCell ref="L7:L13"/>
    <mergeCell ref="E12:E13"/>
    <mergeCell ref="K3:AI6"/>
    <mergeCell ref="AU3:AZ3"/>
    <mergeCell ref="BB3:BG3"/>
    <mergeCell ref="A3:G3"/>
    <mergeCell ref="A4:A5"/>
    <mergeCell ref="B4:B5"/>
    <mergeCell ref="B7:B13"/>
    <mergeCell ref="BA14:BA19"/>
    <mergeCell ref="BB14:BB19"/>
    <mergeCell ref="BC14:BC19"/>
    <mergeCell ref="BD14:BD19"/>
    <mergeCell ref="BB4:BB5"/>
    <mergeCell ref="BG4:BG5"/>
    <mergeCell ref="BA7:BA13"/>
    <mergeCell ref="BB7:BB13"/>
    <mergeCell ref="BC7:BC13"/>
    <mergeCell ref="BD7:BD13"/>
    <mergeCell ref="BG7:BG13"/>
    <mergeCell ref="C7:C10"/>
    <mergeCell ref="F7:F8"/>
    <mergeCell ref="F12:F13"/>
    <mergeCell ref="A25:A29"/>
    <mergeCell ref="C25:C29"/>
    <mergeCell ref="D25:D27"/>
    <mergeCell ref="G25:G29"/>
    <mergeCell ref="H25:H29"/>
    <mergeCell ref="I25:I29"/>
    <mergeCell ref="D20:D24"/>
    <mergeCell ref="E23:E24"/>
    <mergeCell ref="A7:A13"/>
    <mergeCell ref="A14:A19"/>
    <mergeCell ref="B14:B19"/>
    <mergeCell ref="C14:C17"/>
    <mergeCell ref="A20:A24"/>
    <mergeCell ref="B20:B24"/>
    <mergeCell ref="C20:C24"/>
    <mergeCell ref="E26:E27"/>
    <mergeCell ref="F26:F27"/>
    <mergeCell ref="E9:E10"/>
    <mergeCell ref="F9:F10"/>
    <mergeCell ref="G14:G19"/>
    <mergeCell ref="H14:H19"/>
    <mergeCell ref="AZ81:AZ84"/>
    <mergeCell ref="BA81:BA84"/>
    <mergeCell ref="BB81:BB84"/>
    <mergeCell ref="BC81:BC84"/>
    <mergeCell ref="BD81:BD84"/>
    <mergeCell ref="Q25:Q29"/>
    <mergeCell ref="R25:R29"/>
    <mergeCell ref="S25:S29"/>
    <mergeCell ref="T25:T29"/>
    <mergeCell ref="U25:U29"/>
    <mergeCell ref="V25:V29"/>
    <mergeCell ref="W25:W29"/>
    <mergeCell ref="X25:X29"/>
    <mergeCell ref="Y25:Y29"/>
    <mergeCell ref="Q81:Q84"/>
    <mergeCell ref="R81:R84"/>
    <mergeCell ref="AI75:AI78"/>
    <mergeCell ref="AZ75:AZ78"/>
    <mergeCell ref="BA75:BA78"/>
    <mergeCell ref="AZ79:AZ80"/>
    <mergeCell ref="BA79:BA80"/>
    <mergeCell ref="BB79:BB80"/>
    <mergeCell ref="BC79:BC80"/>
    <mergeCell ref="BD79:BD80"/>
    <mergeCell ref="AF30:AF35"/>
    <mergeCell ref="AG30:AG35"/>
    <mergeCell ref="AH30:AH35"/>
    <mergeCell ref="AI30:AI35"/>
    <mergeCell ref="AZ30:AZ35"/>
    <mergeCell ref="G4:G5"/>
    <mergeCell ref="G7:G13"/>
    <mergeCell ref="H7:H13"/>
    <mergeCell ref="I7:I13"/>
    <mergeCell ref="G20:G24"/>
    <mergeCell ref="H20:H24"/>
    <mergeCell ref="I20:I24"/>
    <mergeCell ref="J20:J24"/>
    <mergeCell ref="K20:K24"/>
    <mergeCell ref="K25:K29"/>
    <mergeCell ref="S14:S19"/>
    <mergeCell ref="I14:I19"/>
    <mergeCell ref="J14:J19"/>
    <mergeCell ref="K14:K19"/>
    <mergeCell ref="L14:L19"/>
    <mergeCell ref="M14:M19"/>
    <mergeCell ref="N14:N19"/>
    <mergeCell ref="O14:O19"/>
    <mergeCell ref="P14:P19"/>
    <mergeCell ref="Z81:Z84"/>
    <mergeCell ref="AA81:AA84"/>
    <mergeCell ref="AB81:AB84"/>
    <mergeCell ref="AC81:AC84"/>
    <mergeCell ref="AD81:AD84"/>
    <mergeCell ref="AE81:AE84"/>
    <mergeCell ref="AF81:AF84"/>
    <mergeCell ref="AG81:AG84"/>
    <mergeCell ref="AH81:AH84"/>
    <mergeCell ref="L20:L24"/>
    <mergeCell ref="M20:M24"/>
    <mergeCell ref="BV81:BV84"/>
    <mergeCell ref="BN81:BN84"/>
    <mergeCell ref="BO81:BO84"/>
    <mergeCell ref="BP81:BP84"/>
    <mergeCell ref="BQ81:BQ84"/>
    <mergeCell ref="BR81:BR84"/>
    <mergeCell ref="BS81:BS84"/>
    <mergeCell ref="BT81:BT84"/>
    <mergeCell ref="P20:P24"/>
    <mergeCell ref="Q20:Q24"/>
    <mergeCell ref="R20:R24"/>
    <mergeCell ref="S20:S24"/>
    <mergeCell ref="T20:T24"/>
    <mergeCell ref="U20:U24"/>
    <mergeCell ref="V20:V24"/>
    <mergeCell ref="W20:W24"/>
    <mergeCell ref="X20:X24"/>
    <mergeCell ref="Z20:Z24"/>
    <mergeCell ref="AA20:AA24"/>
    <mergeCell ref="BE81:BE84"/>
    <mergeCell ref="Z25:Z29"/>
    <mergeCell ref="AA25:AA29"/>
    <mergeCell ref="AB20:AB24"/>
    <mergeCell ref="AC20:AC24"/>
    <mergeCell ref="AD20:AD24"/>
    <mergeCell ref="AE20:AE24"/>
    <mergeCell ref="AF20:AF24"/>
    <mergeCell ref="N20:N24"/>
    <mergeCell ref="O20:O24"/>
    <mergeCell ref="BH81:BH84"/>
    <mergeCell ref="BI81:BI84"/>
    <mergeCell ref="O25:O29"/>
    <mergeCell ref="P25:P29"/>
    <mergeCell ref="BG30:BG35"/>
    <mergeCell ref="BH30:BH35"/>
    <mergeCell ref="BI30:BI35"/>
    <mergeCell ref="BF25:BF29"/>
    <mergeCell ref="BG25:BG29"/>
    <mergeCell ref="BA30:BA35"/>
    <mergeCell ref="BB30:BB35"/>
    <mergeCell ref="BC30:BC35"/>
    <mergeCell ref="BD30:BD35"/>
    <mergeCell ref="BE30:BE35"/>
    <mergeCell ref="BF30:BF35"/>
    <mergeCell ref="P30:P35"/>
    <mergeCell ref="Q30:Q35"/>
    <mergeCell ref="BJ81:BJ84"/>
    <mergeCell ref="BK81:BK84"/>
    <mergeCell ref="BL81:BL84"/>
    <mergeCell ref="BM81:BM84"/>
    <mergeCell ref="BU81:BU84"/>
    <mergeCell ref="AG20:AG24"/>
    <mergeCell ref="BF81:BF84"/>
    <mergeCell ref="BG81:BG84"/>
    <mergeCell ref="AH20:AH24"/>
    <mergeCell ref="AI20:AI24"/>
    <mergeCell ref="AZ20:AZ24"/>
    <mergeCell ref="BA20:BA24"/>
    <mergeCell ref="BB20:BB24"/>
    <mergeCell ref="BC20:BC24"/>
    <mergeCell ref="BD20:BD24"/>
    <mergeCell ref="BE20:BE24"/>
    <mergeCell ref="BF20:BF24"/>
    <mergeCell ref="BG20:BG24"/>
    <mergeCell ref="BH20:BH22"/>
    <mergeCell ref="BP20:BP23"/>
    <mergeCell ref="BQ20:BQ23"/>
    <mergeCell ref="BR20:BR23"/>
    <mergeCell ref="BS20:BS23"/>
    <mergeCell ref="BT20:BT23"/>
    <mergeCell ref="BU20:BU23"/>
    <mergeCell ref="BV20:BV24"/>
    <mergeCell ref="BI20:BI22"/>
    <mergeCell ref="BJ20:BJ22"/>
    <mergeCell ref="BK20:BK22"/>
    <mergeCell ref="BL20:BL23"/>
    <mergeCell ref="BM20:BM23"/>
    <mergeCell ref="BN20:BN23"/>
    <mergeCell ref="BO20:BO23"/>
    <mergeCell ref="BJ30:BJ35"/>
    <mergeCell ref="BK30:BK35"/>
    <mergeCell ref="BL30:BL35"/>
    <mergeCell ref="BM30:BM35"/>
    <mergeCell ref="BU30:BU35"/>
    <mergeCell ref="BV30:BV35"/>
    <mergeCell ref="BN30:BN35"/>
    <mergeCell ref="BO30:BO35"/>
    <mergeCell ref="BP30:BP35"/>
    <mergeCell ref="BQ30:BQ35"/>
    <mergeCell ref="BR30:BR35"/>
    <mergeCell ref="BS30:BS35"/>
    <mergeCell ref="BT30:BT35"/>
    <mergeCell ref="BV25:BV29"/>
    <mergeCell ref="AF25:AF29"/>
    <mergeCell ref="AG25:AG29"/>
    <mergeCell ref="AH25:AH29"/>
    <mergeCell ref="AI25:AI29"/>
    <mergeCell ref="AZ25:AZ29"/>
    <mergeCell ref="BA25:BA29"/>
    <mergeCell ref="BB25:BB29"/>
    <mergeCell ref="BP25:BP29"/>
    <mergeCell ref="BQ25:BQ29"/>
    <mergeCell ref="BR25:BR29"/>
    <mergeCell ref="BS25:BS29"/>
    <mergeCell ref="BT25:BT29"/>
    <mergeCell ref="BU25:BU29"/>
    <mergeCell ref="BC25:BC29"/>
    <mergeCell ref="BD25:BD29"/>
    <mergeCell ref="BE25:BE29"/>
    <mergeCell ref="AB30:AB35"/>
    <mergeCell ref="AC30:AC35"/>
    <mergeCell ref="AD30:AD35"/>
    <mergeCell ref="AE30:AE35"/>
    <mergeCell ref="J25:J29"/>
    <mergeCell ref="H30:H35"/>
    <mergeCell ref="I30:I35"/>
    <mergeCell ref="J30:J35"/>
    <mergeCell ref="K30:K35"/>
    <mergeCell ref="L30:L35"/>
    <mergeCell ref="M30:M35"/>
    <mergeCell ref="N30:N35"/>
    <mergeCell ref="O30:O35"/>
    <mergeCell ref="L25:L29"/>
    <mergeCell ref="M25:M29"/>
    <mergeCell ref="N25:N29"/>
    <mergeCell ref="AB25:AB29"/>
    <mergeCell ref="AC25:AC29"/>
    <mergeCell ref="AD25:AD29"/>
    <mergeCell ref="AE25:AE29"/>
    <mergeCell ref="AA30:AA35"/>
    <mergeCell ref="W30:W35"/>
    <mergeCell ref="A30:A35"/>
    <mergeCell ref="B30:B35"/>
    <mergeCell ref="C30:C35"/>
    <mergeCell ref="D30:D35"/>
    <mergeCell ref="G30:G35"/>
    <mergeCell ref="J36:J38"/>
    <mergeCell ref="K36:K38"/>
    <mergeCell ref="L36:L38"/>
    <mergeCell ref="M36:M38"/>
    <mergeCell ref="S36:S38"/>
    <mergeCell ref="T36:T38"/>
    <mergeCell ref="U36:U38"/>
    <mergeCell ref="V36:V38"/>
    <mergeCell ref="W36:W38"/>
    <mergeCell ref="R30:R35"/>
    <mergeCell ref="S30:S35"/>
    <mergeCell ref="T30:T35"/>
    <mergeCell ref="U30:U35"/>
    <mergeCell ref="V30:V35"/>
    <mergeCell ref="BN39:BN42"/>
    <mergeCell ref="BO39:BO42"/>
    <mergeCell ref="BG39:BG42"/>
    <mergeCell ref="BH39:BH42"/>
    <mergeCell ref="BI39:BI42"/>
    <mergeCell ref="BJ39:BJ42"/>
    <mergeCell ref="BK39:BK42"/>
    <mergeCell ref="BL39:BL42"/>
    <mergeCell ref="BM39:BM42"/>
    <mergeCell ref="BK36:BK38"/>
    <mergeCell ref="BL36:BL38"/>
    <mergeCell ref="BM36:BM38"/>
    <mergeCell ref="BN36:BN38"/>
    <mergeCell ref="BO36:BO38"/>
    <mergeCell ref="BB36:BB38"/>
    <mergeCell ref="BC36:BC38"/>
    <mergeCell ref="BD36:BD38"/>
    <mergeCell ref="BE36:BE38"/>
    <mergeCell ref="BF36:BF38"/>
    <mergeCell ref="BG36:BG38"/>
    <mergeCell ref="BH36:BH38"/>
    <mergeCell ref="BI36:BI38"/>
    <mergeCell ref="BJ36:BJ38"/>
    <mergeCell ref="A39:A42"/>
    <mergeCell ref="B39:B42"/>
    <mergeCell ref="C39:C42"/>
    <mergeCell ref="D39:D42"/>
    <mergeCell ref="G39:G42"/>
    <mergeCell ref="H39:H42"/>
    <mergeCell ref="I39:I42"/>
    <mergeCell ref="Q36:Q38"/>
    <mergeCell ref="R36:R38"/>
    <mergeCell ref="P36:P38"/>
    <mergeCell ref="A36:A38"/>
    <mergeCell ref="B36:B38"/>
    <mergeCell ref="C36:C38"/>
    <mergeCell ref="D36:D38"/>
    <mergeCell ref="G36:G38"/>
    <mergeCell ref="H36:H38"/>
    <mergeCell ref="I36:I38"/>
    <mergeCell ref="AB39:AB42"/>
    <mergeCell ref="AC39:AC42"/>
    <mergeCell ref="AE36:AE38"/>
    <mergeCell ref="AF36:AF38"/>
    <mergeCell ref="AI39:AI42"/>
    <mergeCell ref="AH39:AH42"/>
    <mergeCell ref="N36:N38"/>
    <mergeCell ref="O36:O38"/>
    <mergeCell ref="X36:X38"/>
    <mergeCell ref="Y36:Y38"/>
    <mergeCell ref="Z36:Z38"/>
    <mergeCell ref="AA36:AA38"/>
    <mergeCell ref="AB36:AB38"/>
    <mergeCell ref="Z39:Z42"/>
    <mergeCell ref="AA39:AA42"/>
    <mergeCell ref="S39:S42"/>
    <mergeCell ref="T39:T42"/>
    <mergeCell ref="U39:U42"/>
    <mergeCell ref="V39:V42"/>
    <mergeCell ref="W39:W42"/>
    <mergeCell ref="X39:X42"/>
    <mergeCell ref="Y39:Y42"/>
    <mergeCell ref="AC36:AC38"/>
    <mergeCell ref="AD36:AD38"/>
    <mergeCell ref="BP39:BP42"/>
    <mergeCell ref="BQ39:BQ42"/>
    <mergeCell ref="BR39:BR42"/>
    <mergeCell ref="BS39:BS42"/>
    <mergeCell ref="BT39:BT42"/>
    <mergeCell ref="BU39:BU42"/>
    <mergeCell ref="BV39:BV42"/>
    <mergeCell ref="BP36:BP38"/>
    <mergeCell ref="BQ36:BQ38"/>
    <mergeCell ref="BR36:BR38"/>
    <mergeCell ref="BS36:BS38"/>
    <mergeCell ref="BT36:BT38"/>
    <mergeCell ref="BU36:BU38"/>
    <mergeCell ref="BV36:BV38"/>
    <mergeCell ref="AZ39:AZ42"/>
    <mergeCell ref="BA39:BA42"/>
    <mergeCell ref="BB39:BB42"/>
    <mergeCell ref="BC39:BC42"/>
    <mergeCell ref="BD39:BD42"/>
    <mergeCell ref="BE39:BE42"/>
    <mergeCell ref="BF39:BF42"/>
    <mergeCell ref="AG36:AG38"/>
    <mergeCell ref="AH36:AH38"/>
    <mergeCell ref="AI36:AI38"/>
    <mergeCell ref="AZ36:AZ38"/>
    <mergeCell ref="BA36:BA38"/>
    <mergeCell ref="BB43:BB46"/>
    <mergeCell ref="BC43:BC46"/>
    <mergeCell ref="BD43:BD46"/>
    <mergeCell ref="BE43:BE46"/>
    <mergeCell ref="BF43:BF46"/>
    <mergeCell ref="BG43:BG46"/>
    <mergeCell ref="BH43:BH46"/>
    <mergeCell ref="BP43:BP46"/>
    <mergeCell ref="BQ43:BQ46"/>
    <mergeCell ref="BR43:BR46"/>
    <mergeCell ref="BS43:BS46"/>
    <mergeCell ref="BT43:BT46"/>
    <mergeCell ref="BU43:BU46"/>
    <mergeCell ref="BV43:BV46"/>
    <mergeCell ref="BI43:BI46"/>
    <mergeCell ref="BJ43:BJ46"/>
    <mergeCell ref="BK43:BK46"/>
    <mergeCell ref="BL43:BL46"/>
    <mergeCell ref="BM43:BM46"/>
    <mergeCell ref="BN43:BN46"/>
    <mergeCell ref="BO43:BO46"/>
    <mergeCell ref="AH43:AH46"/>
    <mergeCell ref="AI43:AI46"/>
    <mergeCell ref="Q39:Q42"/>
    <mergeCell ref="R39:R42"/>
    <mergeCell ref="J39:J42"/>
    <mergeCell ref="K39:K42"/>
    <mergeCell ref="L39:L42"/>
    <mergeCell ref="M39:M42"/>
    <mergeCell ref="N39:N42"/>
    <mergeCell ref="O39:O42"/>
    <mergeCell ref="P39:P42"/>
    <mergeCell ref="J43:J46"/>
    <mergeCell ref="K43:K46"/>
    <mergeCell ref="L43:L46"/>
    <mergeCell ref="M43:M46"/>
    <mergeCell ref="N43:N46"/>
    <mergeCell ref="O43:O46"/>
    <mergeCell ref="P43:P46"/>
    <mergeCell ref="Q43:Q46"/>
    <mergeCell ref="R43:R46"/>
    <mergeCell ref="AD39:AD42"/>
    <mergeCell ref="AE39:AE42"/>
    <mergeCell ref="AF39:AF42"/>
    <mergeCell ref="AG39:AG42"/>
    <mergeCell ref="X58:X63"/>
    <mergeCell ref="Y58:Y63"/>
    <mergeCell ref="Z58:Z63"/>
    <mergeCell ref="AA58:AA63"/>
    <mergeCell ref="AB58:AB63"/>
    <mergeCell ref="AC58:AC63"/>
    <mergeCell ref="AD58:AD63"/>
    <mergeCell ref="AE58:AE63"/>
    <mergeCell ref="AF58:AF63"/>
    <mergeCell ref="AZ43:AZ46"/>
    <mergeCell ref="BA43:BA46"/>
    <mergeCell ref="A43:A46"/>
    <mergeCell ref="B43:B46"/>
    <mergeCell ref="C43:C46"/>
    <mergeCell ref="D43:D46"/>
    <mergeCell ref="G43:G46"/>
    <mergeCell ref="H43:H46"/>
    <mergeCell ref="I43:I46"/>
    <mergeCell ref="S43:S46"/>
    <mergeCell ref="T43:T46"/>
    <mergeCell ref="U43:U46"/>
    <mergeCell ref="V43:V46"/>
    <mergeCell ref="W43:W46"/>
    <mergeCell ref="X43:X46"/>
    <mergeCell ref="Y43:Y46"/>
    <mergeCell ref="Z43:Z46"/>
    <mergeCell ref="AA43:AA46"/>
    <mergeCell ref="AB43:AB46"/>
    <mergeCell ref="AC43:AC46"/>
    <mergeCell ref="AD43:AD46"/>
    <mergeCell ref="AE43:AE46"/>
    <mergeCell ref="AF43:AF46"/>
    <mergeCell ref="AG43:AG46"/>
    <mergeCell ref="R54:R57"/>
    <mergeCell ref="J54:J57"/>
    <mergeCell ref="K54:K57"/>
    <mergeCell ref="L54:L57"/>
    <mergeCell ref="M54:M57"/>
    <mergeCell ref="N54:N57"/>
    <mergeCell ref="O54:O57"/>
    <mergeCell ref="P54:P57"/>
    <mergeCell ref="AD64:AD66"/>
    <mergeCell ref="J64:J66"/>
    <mergeCell ref="K64:K66"/>
    <mergeCell ref="L64:L66"/>
    <mergeCell ref="M64:M66"/>
    <mergeCell ref="N64:N66"/>
    <mergeCell ref="O64:O66"/>
    <mergeCell ref="P64:P66"/>
    <mergeCell ref="R58:R63"/>
    <mergeCell ref="S58:S63"/>
    <mergeCell ref="T58:T63"/>
    <mergeCell ref="U58:U63"/>
    <mergeCell ref="V58:V63"/>
    <mergeCell ref="W58:W63"/>
    <mergeCell ref="Q64:Q66"/>
    <mergeCell ref="R64:R66"/>
    <mergeCell ref="BQ58:BQ63"/>
    <mergeCell ref="BR58:BR63"/>
    <mergeCell ref="BS58:BS63"/>
    <mergeCell ref="BT58:BT63"/>
    <mergeCell ref="BU58:BU63"/>
    <mergeCell ref="BV58:BV63"/>
    <mergeCell ref="BI58:BI63"/>
    <mergeCell ref="BJ58:BJ63"/>
    <mergeCell ref="BK58:BK63"/>
    <mergeCell ref="BL58:BL63"/>
    <mergeCell ref="BM58:BM63"/>
    <mergeCell ref="BN58:BN63"/>
    <mergeCell ref="BO58:BO63"/>
    <mergeCell ref="BB58:BB63"/>
    <mergeCell ref="BC58:BC63"/>
    <mergeCell ref="BD58:BD63"/>
    <mergeCell ref="BE58:BE63"/>
    <mergeCell ref="BF58:BF63"/>
    <mergeCell ref="BG58:BG63"/>
    <mergeCell ref="BH58:BH63"/>
    <mergeCell ref="BP58:BP63"/>
    <mergeCell ref="AG58:AG63"/>
    <mergeCell ref="AH58:AH63"/>
    <mergeCell ref="BA58:BA63"/>
    <mergeCell ref="A64:A66"/>
    <mergeCell ref="B64:B66"/>
    <mergeCell ref="C64:C66"/>
    <mergeCell ref="D64:D66"/>
    <mergeCell ref="G64:G66"/>
    <mergeCell ref="H64:H66"/>
    <mergeCell ref="I64:I66"/>
    <mergeCell ref="AI58:AI63"/>
    <mergeCell ref="AZ58:AZ63"/>
    <mergeCell ref="A58:A63"/>
    <mergeCell ref="B58:B63"/>
    <mergeCell ref="C58:C63"/>
    <mergeCell ref="D58:D63"/>
    <mergeCell ref="G58:G63"/>
    <mergeCell ref="H58:H63"/>
    <mergeCell ref="I58:I63"/>
    <mergeCell ref="J58:J63"/>
    <mergeCell ref="K58:K63"/>
    <mergeCell ref="L58:L63"/>
    <mergeCell ref="M58:M63"/>
    <mergeCell ref="N58:N63"/>
    <mergeCell ref="O58:O63"/>
    <mergeCell ref="P58:P63"/>
    <mergeCell ref="Q58:Q63"/>
    <mergeCell ref="BO64:BO66"/>
    <mergeCell ref="BB64:BB66"/>
    <mergeCell ref="BC64:BC66"/>
    <mergeCell ref="BD64:BD66"/>
    <mergeCell ref="BE64:BE66"/>
    <mergeCell ref="BF64:BF66"/>
    <mergeCell ref="BG64:BG66"/>
    <mergeCell ref="BH64:BH66"/>
    <mergeCell ref="AD67:AD69"/>
    <mergeCell ref="AE67:AE69"/>
    <mergeCell ref="AF67:AF69"/>
    <mergeCell ref="AG67:AG69"/>
    <mergeCell ref="AH67:AH69"/>
    <mergeCell ref="AI67:AI69"/>
    <mergeCell ref="AE64:AE66"/>
    <mergeCell ref="AF64:AF66"/>
    <mergeCell ref="AG64:AG66"/>
    <mergeCell ref="AH64:AH66"/>
    <mergeCell ref="AI64:AI66"/>
    <mergeCell ref="AZ64:AZ66"/>
    <mergeCell ref="BA64:BA66"/>
    <mergeCell ref="AZ67:AZ69"/>
    <mergeCell ref="BA67:BA69"/>
    <mergeCell ref="BB67:BB69"/>
    <mergeCell ref="S64:S66"/>
    <mergeCell ref="T64:T66"/>
    <mergeCell ref="U64:U66"/>
    <mergeCell ref="V64:V66"/>
    <mergeCell ref="W64:W66"/>
    <mergeCell ref="AB67:AB69"/>
    <mergeCell ref="AC67:AC69"/>
    <mergeCell ref="Z67:Z69"/>
    <mergeCell ref="AA67:AA69"/>
    <mergeCell ref="S67:S69"/>
    <mergeCell ref="T67:T69"/>
    <mergeCell ref="U67:U69"/>
    <mergeCell ref="V67:V69"/>
    <mergeCell ref="W67:W69"/>
    <mergeCell ref="X67:X69"/>
    <mergeCell ref="Y67:Y69"/>
    <mergeCell ref="X64:X66"/>
    <mergeCell ref="Y64:Y66"/>
    <mergeCell ref="Z64:Z66"/>
    <mergeCell ref="AA64:AA66"/>
    <mergeCell ref="AB64:AB66"/>
    <mergeCell ref="AC64:AC66"/>
    <mergeCell ref="BO67:BO69"/>
    <mergeCell ref="BP67:BP69"/>
    <mergeCell ref="BQ67:BQ69"/>
    <mergeCell ref="A67:A69"/>
    <mergeCell ref="B67:B69"/>
    <mergeCell ref="C67:C69"/>
    <mergeCell ref="D67:D69"/>
    <mergeCell ref="G67:G69"/>
    <mergeCell ref="H67:H69"/>
    <mergeCell ref="I67:I69"/>
    <mergeCell ref="BG67:BG69"/>
    <mergeCell ref="BH67:BH69"/>
    <mergeCell ref="BI67:BI69"/>
    <mergeCell ref="BJ67:BJ69"/>
    <mergeCell ref="BT67:BT69"/>
    <mergeCell ref="BU67:BU69"/>
    <mergeCell ref="BV67:BV69"/>
    <mergeCell ref="BP64:BP66"/>
    <mergeCell ref="BQ64:BQ66"/>
    <mergeCell ref="BR64:BR66"/>
    <mergeCell ref="BS64:BS66"/>
    <mergeCell ref="BT64:BT66"/>
    <mergeCell ref="BU64:BU66"/>
    <mergeCell ref="BV64:BV66"/>
    <mergeCell ref="BR67:BR69"/>
    <mergeCell ref="BS67:BS69"/>
    <mergeCell ref="AZ70:AZ74"/>
    <mergeCell ref="BA70:BA74"/>
    <mergeCell ref="BJ64:BJ66"/>
    <mergeCell ref="BK64:BK66"/>
    <mergeCell ref="BL64:BL66"/>
    <mergeCell ref="BM64:BM66"/>
    <mergeCell ref="BN64:BN66"/>
    <mergeCell ref="BB70:BB74"/>
    <mergeCell ref="BC70:BC74"/>
    <mergeCell ref="BD70:BD74"/>
    <mergeCell ref="BE70:BE74"/>
    <mergeCell ref="BF70:BF74"/>
    <mergeCell ref="BG70:BG74"/>
    <mergeCell ref="BH70:BH74"/>
    <mergeCell ref="BK67:BK69"/>
    <mergeCell ref="BL67:BL69"/>
    <mergeCell ref="BM67:BM69"/>
    <mergeCell ref="BN67:BN69"/>
    <mergeCell ref="BI64:BI66"/>
    <mergeCell ref="BT70:BT74"/>
    <mergeCell ref="AH70:AH74"/>
    <mergeCell ref="AI70:AI74"/>
    <mergeCell ref="Q67:Q69"/>
    <mergeCell ref="R67:R69"/>
    <mergeCell ref="J67:J69"/>
    <mergeCell ref="K67:K69"/>
    <mergeCell ref="L67:L69"/>
    <mergeCell ref="M67:M69"/>
    <mergeCell ref="N67:N69"/>
    <mergeCell ref="O67:O69"/>
    <mergeCell ref="P67:P69"/>
    <mergeCell ref="J70:J74"/>
    <mergeCell ref="K70:K74"/>
    <mergeCell ref="L70:L74"/>
    <mergeCell ref="M70:M74"/>
    <mergeCell ref="N70:N74"/>
    <mergeCell ref="O70:O74"/>
    <mergeCell ref="P70:P74"/>
    <mergeCell ref="Q70:Q74"/>
    <mergeCell ref="R70:R74"/>
    <mergeCell ref="Y70:Y74"/>
    <mergeCell ref="Z70:Z74"/>
    <mergeCell ref="AA70:AA74"/>
    <mergeCell ref="BK70:BK74"/>
    <mergeCell ref="BL70:BL74"/>
    <mergeCell ref="BM70:BM74"/>
    <mergeCell ref="BN70:BN74"/>
    <mergeCell ref="BO70:BO74"/>
    <mergeCell ref="BP70:BP74"/>
    <mergeCell ref="BQ70:BQ74"/>
    <mergeCell ref="BR70:BR74"/>
    <mergeCell ref="BS70:BS74"/>
    <mergeCell ref="AG70:AG74"/>
    <mergeCell ref="A2:BV2"/>
    <mergeCell ref="BH3:BU3"/>
    <mergeCell ref="BV3:BV5"/>
    <mergeCell ref="A70:A74"/>
    <mergeCell ref="B70:B74"/>
    <mergeCell ref="C70:C74"/>
    <mergeCell ref="D70:D74"/>
    <mergeCell ref="G70:G74"/>
    <mergeCell ref="H70:H74"/>
    <mergeCell ref="I70:I74"/>
    <mergeCell ref="BH25:BH29"/>
    <mergeCell ref="BI25:BI29"/>
    <mergeCell ref="BJ25:BJ29"/>
    <mergeCell ref="BK25:BK29"/>
    <mergeCell ref="BL25:BL29"/>
    <mergeCell ref="BM25:BM29"/>
    <mergeCell ref="BN25:BN29"/>
    <mergeCell ref="BO25:BO29"/>
    <mergeCell ref="S70:S74"/>
    <mergeCell ref="BU70:BU74"/>
    <mergeCell ref="BV70:BV74"/>
    <mergeCell ref="BI70:BI74"/>
    <mergeCell ref="BJ70:BJ74"/>
    <mergeCell ref="T70:T74"/>
    <mergeCell ref="U70:U74"/>
    <mergeCell ref="V70:V74"/>
    <mergeCell ref="W70:W74"/>
    <mergeCell ref="X70:X74"/>
    <mergeCell ref="AC70:AC74"/>
    <mergeCell ref="AD70:AD74"/>
    <mergeCell ref="AE70:AE74"/>
    <mergeCell ref="AF70:AF74"/>
    <mergeCell ref="AB70:AB74"/>
  </mergeCells>
  <conditionalFormatting sqref="AI14:AJ14 AJ16 AJ18 AY85">
    <cfRule type="cellIs" dxfId="319" priority="1" operator="equal">
      <formula>"Extrema"</formula>
    </cfRule>
  </conditionalFormatting>
  <conditionalFormatting sqref="AI14:AJ14 AJ16 AJ18 AY85">
    <cfRule type="cellIs" dxfId="318" priority="2" operator="equal">
      <formula>"Alta"</formula>
    </cfRule>
  </conditionalFormatting>
  <conditionalFormatting sqref="AI14:AJ14 AJ16 AJ18 AY85">
    <cfRule type="cellIs" dxfId="317" priority="3" operator="equal">
      <formula>"Moderada"</formula>
    </cfRule>
  </conditionalFormatting>
  <conditionalFormatting sqref="AI14:AJ14 AJ16 AJ18 K85 AY85">
    <cfRule type="cellIs" dxfId="316" priority="4" operator="equal">
      <formula>"Baja"</formula>
    </cfRule>
  </conditionalFormatting>
  <conditionalFormatting sqref="AG14:AG19 AG85">
    <cfRule type="cellIs" dxfId="315" priority="5" operator="equal">
      <formula>"Moderado"</formula>
    </cfRule>
  </conditionalFormatting>
  <conditionalFormatting sqref="AG14:AG19 AG85">
    <cfRule type="cellIs" dxfId="314" priority="6" operator="equal">
      <formula>"Catastrófico"</formula>
    </cfRule>
  </conditionalFormatting>
  <conditionalFormatting sqref="AG14:AG19 AG85">
    <cfRule type="cellIs" dxfId="313" priority="7" operator="equal">
      <formula>"Mayor"</formula>
    </cfRule>
  </conditionalFormatting>
  <conditionalFormatting sqref="K14:K19 K85">
    <cfRule type="cellIs" dxfId="312" priority="8" operator="equal">
      <formula>"Muy Alta"</formula>
    </cfRule>
  </conditionalFormatting>
  <conditionalFormatting sqref="K14:K19 K85">
    <cfRule type="cellIs" dxfId="311" priority="9" operator="equal">
      <formula>"Alta"</formula>
    </cfRule>
  </conditionalFormatting>
  <conditionalFormatting sqref="K14:K19 K85">
    <cfRule type="cellIs" dxfId="310" priority="10" operator="equal">
      <formula>"Media"</formula>
    </cfRule>
  </conditionalFormatting>
  <conditionalFormatting sqref="K14:K19">
    <cfRule type="cellIs" dxfId="309" priority="11" operator="equal">
      <formula>"Baja"</formula>
    </cfRule>
  </conditionalFormatting>
  <conditionalFormatting sqref="K14:K19 K85">
    <cfRule type="cellIs" dxfId="308" priority="12" operator="equal">
      <formula>"Muy baja"</formula>
    </cfRule>
  </conditionalFormatting>
  <conditionalFormatting sqref="AY14:AY19">
    <cfRule type="cellIs" dxfId="307" priority="13" operator="equal">
      <formula>"Extrema"</formula>
    </cfRule>
  </conditionalFormatting>
  <conditionalFormatting sqref="AY14:AY19">
    <cfRule type="cellIs" dxfId="306" priority="14" operator="equal">
      <formula>"Alta"</formula>
    </cfRule>
  </conditionalFormatting>
  <conditionalFormatting sqref="AY14:AY19">
    <cfRule type="cellIs" dxfId="305" priority="15" operator="equal">
      <formula>"Moderada"</formula>
    </cfRule>
  </conditionalFormatting>
  <conditionalFormatting sqref="AY14:AY19">
    <cfRule type="cellIs" dxfId="304" priority="16" operator="equal">
      <formula>"Baja"</formula>
    </cfRule>
  </conditionalFormatting>
  <conditionalFormatting sqref="AI30:AJ30 AJ32 AJ34">
    <cfRule type="cellIs" dxfId="303" priority="17" operator="equal">
      <formula>"Extrema"</formula>
    </cfRule>
  </conditionalFormatting>
  <conditionalFormatting sqref="AI30:AJ30 AJ32 AJ34">
    <cfRule type="cellIs" dxfId="302" priority="18" operator="equal">
      <formula>"Alta"</formula>
    </cfRule>
  </conditionalFormatting>
  <conditionalFormatting sqref="AI30:AJ30 AJ32 AJ34">
    <cfRule type="cellIs" dxfId="301" priority="19" operator="equal">
      <formula>"Moderada"</formula>
    </cfRule>
  </conditionalFormatting>
  <conditionalFormatting sqref="AI30:AJ30 AJ32 AJ34">
    <cfRule type="cellIs" dxfId="300" priority="20" operator="equal">
      <formula>"Baja"</formula>
    </cfRule>
  </conditionalFormatting>
  <conditionalFormatting sqref="AG30:AG35">
    <cfRule type="cellIs" dxfId="299" priority="21" operator="equal">
      <formula>"Moderado"</formula>
    </cfRule>
  </conditionalFormatting>
  <conditionalFormatting sqref="AG30:AG35">
    <cfRule type="cellIs" dxfId="298" priority="22" operator="equal">
      <formula>"Catastrófico"</formula>
    </cfRule>
  </conditionalFormatting>
  <conditionalFormatting sqref="AG30:AG35">
    <cfRule type="cellIs" dxfId="297" priority="23" operator="equal">
      <formula>"Mayor"</formula>
    </cfRule>
  </conditionalFormatting>
  <conditionalFormatting sqref="K30:K35">
    <cfRule type="cellIs" dxfId="296" priority="24" operator="equal">
      <formula>"Muy Alta"</formula>
    </cfRule>
  </conditionalFormatting>
  <conditionalFormatting sqref="K30:K35">
    <cfRule type="cellIs" dxfId="295" priority="25" operator="equal">
      <formula>"Alta"</formula>
    </cfRule>
  </conditionalFormatting>
  <conditionalFormatting sqref="K30:K35">
    <cfRule type="cellIs" dxfId="294" priority="26" operator="equal">
      <formula>"Media"</formula>
    </cfRule>
  </conditionalFormatting>
  <conditionalFormatting sqref="K30:K35">
    <cfRule type="cellIs" dxfId="293" priority="27" operator="equal">
      <formula>"Baja"</formula>
    </cfRule>
  </conditionalFormatting>
  <conditionalFormatting sqref="K30:K35">
    <cfRule type="cellIs" dxfId="292" priority="28" operator="equal">
      <formula>"Muy baja"</formula>
    </cfRule>
  </conditionalFormatting>
  <conditionalFormatting sqref="AY30:AY35">
    <cfRule type="cellIs" dxfId="291" priority="29" operator="equal">
      <formula>"Extrema"</formula>
    </cfRule>
  </conditionalFormatting>
  <conditionalFormatting sqref="AY30:AY35">
    <cfRule type="cellIs" dxfId="290" priority="30" operator="equal">
      <formula>"Alta"</formula>
    </cfRule>
  </conditionalFormatting>
  <conditionalFormatting sqref="AY30:AY35">
    <cfRule type="cellIs" dxfId="289" priority="31" operator="equal">
      <formula>"Moderada"</formula>
    </cfRule>
  </conditionalFormatting>
  <conditionalFormatting sqref="AY30:AY35">
    <cfRule type="cellIs" dxfId="288" priority="32" operator="equal">
      <formula>"Baja"</formula>
    </cfRule>
  </conditionalFormatting>
  <conditionalFormatting sqref="AI20:AJ20 AJ22 AJ24">
    <cfRule type="cellIs" dxfId="287" priority="33" operator="equal">
      <formula>"Extrema"</formula>
    </cfRule>
  </conditionalFormatting>
  <conditionalFormatting sqref="AI20:AJ20 AJ22 AJ24">
    <cfRule type="cellIs" dxfId="286" priority="34" operator="equal">
      <formula>"Alta"</formula>
    </cfRule>
  </conditionalFormatting>
  <conditionalFormatting sqref="AI20:AJ20 AJ22 AJ24">
    <cfRule type="cellIs" dxfId="285" priority="35" operator="equal">
      <formula>"Moderada"</formula>
    </cfRule>
  </conditionalFormatting>
  <conditionalFormatting sqref="AI20:AJ20 AJ22 AJ24">
    <cfRule type="cellIs" dxfId="284" priority="36" operator="equal">
      <formula>"Baja"</formula>
    </cfRule>
  </conditionalFormatting>
  <conditionalFormatting sqref="AG20:AG24">
    <cfRule type="cellIs" dxfId="283" priority="37" operator="equal">
      <formula>"Moderado"</formula>
    </cfRule>
  </conditionalFormatting>
  <conditionalFormatting sqref="AG20:AG24">
    <cfRule type="cellIs" dxfId="282" priority="38" operator="equal">
      <formula>"Catastrófico"</formula>
    </cfRule>
  </conditionalFormatting>
  <conditionalFormatting sqref="AG20:AG24">
    <cfRule type="cellIs" dxfId="281" priority="39" operator="equal">
      <formula>"Mayor"</formula>
    </cfRule>
  </conditionalFormatting>
  <conditionalFormatting sqref="K20:K24">
    <cfRule type="cellIs" dxfId="280" priority="40" operator="equal">
      <formula>"Muy Alta"</formula>
    </cfRule>
  </conditionalFormatting>
  <conditionalFormatting sqref="K20:K24">
    <cfRule type="cellIs" dxfId="279" priority="41" operator="equal">
      <formula>"Alta"</formula>
    </cfRule>
  </conditionalFormatting>
  <conditionalFormatting sqref="K20:K24">
    <cfRule type="cellIs" dxfId="278" priority="42" operator="equal">
      <formula>"Media"</formula>
    </cfRule>
  </conditionalFormatting>
  <conditionalFormatting sqref="K20:K24">
    <cfRule type="cellIs" dxfId="277" priority="43" operator="equal">
      <formula>"Baja"</formula>
    </cfRule>
  </conditionalFormatting>
  <conditionalFormatting sqref="K20:K24">
    <cfRule type="cellIs" dxfId="276" priority="44" operator="equal">
      <formula>"Muy baja"</formula>
    </cfRule>
  </conditionalFormatting>
  <conditionalFormatting sqref="AY20:AY24">
    <cfRule type="cellIs" dxfId="275" priority="45" operator="equal">
      <formula>"Extrema"</formula>
    </cfRule>
  </conditionalFormatting>
  <conditionalFormatting sqref="AY20:AY24">
    <cfRule type="cellIs" dxfId="274" priority="46" operator="equal">
      <formula>"Alta"</formula>
    </cfRule>
  </conditionalFormatting>
  <conditionalFormatting sqref="AY20:AY24">
    <cfRule type="cellIs" dxfId="273" priority="47" operator="equal">
      <formula>"Moderada"</formula>
    </cfRule>
  </conditionalFormatting>
  <conditionalFormatting sqref="AY20:AY24">
    <cfRule type="cellIs" dxfId="272" priority="48" operator="equal">
      <formula>"Baja"</formula>
    </cfRule>
  </conditionalFormatting>
  <conditionalFormatting sqref="AI64:AI65">
    <cfRule type="cellIs" dxfId="271" priority="49" operator="equal">
      <formula>"Extrema"</formula>
    </cfRule>
  </conditionalFormatting>
  <conditionalFormatting sqref="AI64:AI65">
    <cfRule type="cellIs" dxfId="270" priority="50" operator="equal">
      <formula>"Alta"</formula>
    </cfRule>
  </conditionalFormatting>
  <conditionalFormatting sqref="AI64:AI65">
    <cfRule type="cellIs" dxfId="269" priority="51" operator="equal">
      <formula>"Moderada"</formula>
    </cfRule>
  </conditionalFormatting>
  <conditionalFormatting sqref="AI64:AI65">
    <cfRule type="cellIs" dxfId="268" priority="52" operator="equal">
      <formula>"Baja"</formula>
    </cfRule>
  </conditionalFormatting>
  <conditionalFormatting sqref="AG64:AG66">
    <cfRule type="cellIs" dxfId="267" priority="53" operator="equal">
      <formula>"Moderado"</formula>
    </cfRule>
  </conditionalFormatting>
  <conditionalFormatting sqref="AG64:AG66">
    <cfRule type="cellIs" dxfId="266" priority="54" operator="equal">
      <formula>"Catastrófico"</formula>
    </cfRule>
  </conditionalFormatting>
  <conditionalFormatting sqref="AG64:AG66">
    <cfRule type="cellIs" dxfId="265" priority="55" operator="equal">
      <formula>"Mayor"</formula>
    </cfRule>
  </conditionalFormatting>
  <conditionalFormatting sqref="K64:K66">
    <cfRule type="cellIs" dxfId="264" priority="56" operator="equal">
      <formula>"Muy Alta"</formula>
    </cfRule>
  </conditionalFormatting>
  <conditionalFormatting sqref="K64:K66">
    <cfRule type="cellIs" dxfId="263" priority="57" operator="equal">
      <formula>"Alta"</formula>
    </cfRule>
  </conditionalFormatting>
  <conditionalFormatting sqref="K64:K66">
    <cfRule type="cellIs" dxfId="262" priority="58" operator="equal">
      <formula>"Media"</formula>
    </cfRule>
  </conditionalFormatting>
  <conditionalFormatting sqref="K64:K66">
    <cfRule type="cellIs" dxfId="261" priority="59" operator="equal">
      <formula>"Baja"</formula>
    </cfRule>
  </conditionalFormatting>
  <conditionalFormatting sqref="K64:K66">
    <cfRule type="cellIs" dxfId="260" priority="60" operator="equal">
      <formula>"Muy baja"</formula>
    </cfRule>
  </conditionalFormatting>
  <conditionalFormatting sqref="AY64:AY66">
    <cfRule type="cellIs" dxfId="259" priority="61" operator="equal">
      <formula>"Extrema"</formula>
    </cfRule>
  </conditionalFormatting>
  <conditionalFormatting sqref="AY64:AY66">
    <cfRule type="cellIs" dxfId="258" priority="62" operator="equal">
      <formula>"Alta"</formula>
    </cfRule>
  </conditionalFormatting>
  <conditionalFormatting sqref="AY64:AY66">
    <cfRule type="cellIs" dxfId="257" priority="63" operator="equal">
      <formula>"Moderada"</formula>
    </cfRule>
  </conditionalFormatting>
  <conditionalFormatting sqref="AY64:AY66">
    <cfRule type="cellIs" dxfId="256" priority="64" operator="equal">
      <formula>"Baja"</formula>
    </cfRule>
  </conditionalFormatting>
  <conditionalFormatting sqref="AI58">
    <cfRule type="cellIs" dxfId="255" priority="65" operator="equal">
      <formula>"Extrema"</formula>
    </cfRule>
  </conditionalFormatting>
  <conditionalFormatting sqref="AI58">
    <cfRule type="cellIs" dxfId="254" priority="66" operator="equal">
      <formula>"Alta"</formula>
    </cfRule>
  </conditionalFormatting>
  <conditionalFormatting sqref="AI58">
    <cfRule type="cellIs" dxfId="253" priority="67" operator="equal">
      <formula>"Moderada"</formula>
    </cfRule>
  </conditionalFormatting>
  <conditionalFormatting sqref="AI58">
    <cfRule type="cellIs" dxfId="252" priority="68" operator="equal">
      <formula>"Baja"</formula>
    </cfRule>
  </conditionalFormatting>
  <conditionalFormatting sqref="AG58:AG63">
    <cfRule type="cellIs" dxfId="251" priority="69" operator="equal">
      <formula>"Moderado"</formula>
    </cfRule>
  </conditionalFormatting>
  <conditionalFormatting sqref="AG58:AG63">
    <cfRule type="cellIs" dxfId="250" priority="70" operator="equal">
      <formula>"Catastrófico"</formula>
    </cfRule>
  </conditionalFormatting>
  <conditionalFormatting sqref="AG58:AG63">
    <cfRule type="cellIs" dxfId="249" priority="71" operator="equal">
      <formula>"Mayor"</formula>
    </cfRule>
  </conditionalFormatting>
  <conditionalFormatting sqref="K58:K63">
    <cfRule type="cellIs" dxfId="248" priority="72" operator="equal">
      <formula>"Muy Alta"</formula>
    </cfRule>
  </conditionalFormatting>
  <conditionalFormatting sqref="K58:K63">
    <cfRule type="cellIs" dxfId="247" priority="73" operator="equal">
      <formula>"Alta"</formula>
    </cfRule>
  </conditionalFormatting>
  <conditionalFormatting sqref="K58:K63">
    <cfRule type="cellIs" dxfId="246" priority="74" operator="equal">
      <formula>"Media"</formula>
    </cfRule>
  </conditionalFormatting>
  <conditionalFormatting sqref="K58:K63">
    <cfRule type="cellIs" dxfId="245" priority="75" operator="equal">
      <formula>"Baja"</formula>
    </cfRule>
  </conditionalFormatting>
  <conditionalFormatting sqref="K58:K63">
    <cfRule type="cellIs" dxfId="244" priority="76" operator="equal">
      <formula>"Muy baja"</formula>
    </cfRule>
  </conditionalFormatting>
  <conditionalFormatting sqref="AY58:AY63">
    <cfRule type="cellIs" dxfId="243" priority="77" operator="equal">
      <formula>"Extrema"</formula>
    </cfRule>
  </conditionalFormatting>
  <conditionalFormatting sqref="AY58:AY63">
    <cfRule type="cellIs" dxfId="242" priority="78" operator="equal">
      <formula>"Alta"</formula>
    </cfRule>
  </conditionalFormatting>
  <conditionalFormatting sqref="AY58:AY63">
    <cfRule type="cellIs" dxfId="241" priority="79" operator="equal">
      <formula>"Moderada"</formula>
    </cfRule>
  </conditionalFormatting>
  <conditionalFormatting sqref="AY58:AY63">
    <cfRule type="cellIs" dxfId="240" priority="80" operator="equal">
      <formula>"Baja"</formula>
    </cfRule>
  </conditionalFormatting>
  <conditionalFormatting sqref="AI54">
    <cfRule type="cellIs" dxfId="239" priority="81" operator="equal">
      <formula>"Extrema"</formula>
    </cfRule>
  </conditionalFormatting>
  <conditionalFormatting sqref="AI54">
    <cfRule type="cellIs" dxfId="238" priority="82" operator="equal">
      <formula>"Alta"</formula>
    </cfRule>
  </conditionalFormatting>
  <conditionalFormatting sqref="AI54">
    <cfRule type="cellIs" dxfId="237" priority="83" operator="equal">
      <formula>"Moderada"</formula>
    </cfRule>
  </conditionalFormatting>
  <conditionalFormatting sqref="AI54">
    <cfRule type="cellIs" dxfId="236" priority="84" operator="equal">
      <formula>"Baja"</formula>
    </cfRule>
  </conditionalFormatting>
  <conditionalFormatting sqref="AG54:AG57">
    <cfRule type="cellIs" dxfId="235" priority="85" operator="equal">
      <formula>"Moderado"</formula>
    </cfRule>
  </conditionalFormatting>
  <conditionalFormatting sqref="AG54:AG57">
    <cfRule type="cellIs" dxfId="234" priority="86" operator="equal">
      <formula>"Catastrófico"</formula>
    </cfRule>
  </conditionalFormatting>
  <conditionalFormatting sqref="AG54:AG57">
    <cfRule type="cellIs" dxfId="233" priority="87" operator="equal">
      <formula>"Mayor"</formula>
    </cfRule>
  </conditionalFormatting>
  <conditionalFormatting sqref="K54:K57">
    <cfRule type="cellIs" dxfId="232" priority="88" operator="equal">
      <formula>"Muy Alta"</formula>
    </cfRule>
  </conditionalFormatting>
  <conditionalFormatting sqref="K54:K57">
    <cfRule type="cellIs" dxfId="231" priority="89" operator="equal">
      <formula>"Alta"</formula>
    </cfRule>
  </conditionalFormatting>
  <conditionalFormatting sqref="K54:K57">
    <cfRule type="cellIs" dxfId="230" priority="90" operator="equal">
      <formula>"Media"</formula>
    </cfRule>
  </conditionalFormatting>
  <conditionalFormatting sqref="K54:K57">
    <cfRule type="cellIs" dxfId="229" priority="91" operator="equal">
      <formula>"Baja"</formula>
    </cfRule>
  </conditionalFormatting>
  <conditionalFormatting sqref="K54:K57">
    <cfRule type="cellIs" dxfId="228" priority="92" operator="equal">
      <formula>"Muy baja"</formula>
    </cfRule>
  </conditionalFormatting>
  <conditionalFormatting sqref="AY54:AY57">
    <cfRule type="cellIs" dxfId="227" priority="93" operator="equal">
      <formula>"Extrema"</formula>
    </cfRule>
  </conditionalFormatting>
  <conditionalFormatting sqref="AY54:AY57">
    <cfRule type="cellIs" dxfId="226" priority="94" operator="equal">
      <formula>"Alta"</formula>
    </cfRule>
  </conditionalFormatting>
  <conditionalFormatting sqref="AY54:AY57">
    <cfRule type="cellIs" dxfId="225" priority="95" operator="equal">
      <formula>"Moderada"</formula>
    </cfRule>
  </conditionalFormatting>
  <conditionalFormatting sqref="AY54:AY57">
    <cfRule type="cellIs" dxfId="224" priority="96" operator="equal">
      <formula>"Baja"</formula>
    </cfRule>
  </conditionalFormatting>
  <conditionalFormatting sqref="AI47">
    <cfRule type="cellIs" dxfId="223" priority="97" operator="equal">
      <formula>"Extrema"</formula>
    </cfRule>
  </conditionalFormatting>
  <conditionalFormatting sqref="AI47">
    <cfRule type="cellIs" dxfId="222" priority="98" operator="equal">
      <formula>"Alta"</formula>
    </cfRule>
  </conditionalFormatting>
  <conditionalFormatting sqref="AI47">
    <cfRule type="cellIs" dxfId="221" priority="99" operator="equal">
      <formula>"Moderada"</formula>
    </cfRule>
  </conditionalFormatting>
  <conditionalFormatting sqref="AI47">
    <cfRule type="cellIs" dxfId="220" priority="100" operator="equal">
      <formula>"Baja"</formula>
    </cfRule>
  </conditionalFormatting>
  <conditionalFormatting sqref="AG47:AG53">
    <cfRule type="cellIs" dxfId="219" priority="101" operator="equal">
      <formula>"Moderado"</formula>
    </cfRule>
  </conditionalFormatting>
  <conditionalFormatting sqref="AG47:AG53">
    <cfRule type="cellIs" dxfId="218" priority="102" operator="equal">
      <formula>"Catastrófico"</formula>
    </cfRule>
  </conditionalFormatting>
  <conditionalFormatting sqref="AG47:AG53">
    <cfRule type="cellIs" dxfId="217" priority="103" operator="equal">
      <formula>"Mayor"</formula>
    </cfRule>
  </conditionalFormatting>
  <conditionalFormatting sqref="K47:K53">
    <cfRule type="cellIs" dxfId="216" priority="104" operator="equal">
      <formula>"Muy Alta"</formula>
    </cfRule>
  </conditionalFormatting>
  <conditionalFormatting sqref="K47:K53">
    <cfRule type="cellIs" dxfId="215" priority="105" operator="equal">
      <formula>"Alta"</formula>
    </cfRule>
  </conditionalFormatting>
  <conditionalFormatting sqref="K47:K53">
    <cfRule type="cellIs" dxfId="214" priority="106" operator="equal">
      <formula>"Media"</formula>
    </cfRule>
  </conditionalFormatting>
  <conditionalFormatting sqref="K47:K53">
    <cfRule type="cellIs" dxfId="213" priority="107" operator="equal">
      <formula>"Baja"</formula>
    </cfRule>
  </conditionalFormatting>
  <conditionalFormatting sqref="K47:K53">
    <cfRule type="cellIs" dxfId="212" priority="108" operator="equal">
      <formula>"Muy baja"</formula>
    </cfRule>
  </conditionalFormatting>
  <conditionalFormatting sqref="AY47:AY53">
    <cfRule type="cellIs" dxfId="211" priority="109" operator="equal">
      <formula>"Extrema"</formula>
    </cfRule>
  </conditionalFormatting>
  <conditionalFormatting sqref="AY47:AY53">
    <cfRule type="cellIs" dxfId="210" priority="110" operator="equal">
      <formula>"Alta"</formula>
    </cfRule>
  </conditionalFormatting>
  <conditionalFormatting sqref="AY47:AY53">
    <cfRule type="cellIs" dxfId="209" priority="111" operator="equal">
      <formula>"Moderada"</formula>
    </cfRule>
  </conditionalFormatting>
  <conditionalFormatting sqref="AY47:AY53">
    <cfRule type="cellIs" dxfId="208" priority="112" operator="equal">
      <formula>"Baja"</formula>
    </cfRule>
  </conditionalFormatting>
  <conditionalFormatting sqref="AI43">
    <cfRule type="cellIs" dxfId="207" priority="113" operator="equal">
      <formula>"Extrema"</formula>
    </cfRule>
  </conditionalFormatting>
  <conditionalFormatting sqref="AI43">
    <cfRule type="cellIs" dxfId="206" priority="114" operator="equal">
      <formula>"Alta"</formula>
    </cfRule>
  </conditionalFormatting>
  <conditionalFormatting sqref="AI43">
    <cfRule type="cellIs" dxfId="205" priority="115" operator="equal">
      <formula>"Moderada"</formula>
    </cfRule>
  </conditionalFormatting>
  <conditionalFormatting sqref="AI43">
    <cfRule type="cellIs" dxfId="204" priority="116" operator="equal">
      <formula>"Baja"</formula>
    </cfRule>
  </conditionalFormatting>
  <conditionalFormatting sqref="AG43:AG46">
    <cfRule type="cellIs" dxfId="203" priority="117" operator="equal">
      <formula>"Moderado"</formula>
    </cfRule>
  </conditionalFormatting>
  <conditionalFormatting sqref="AG43:AG46">
    <cfRule type="cellIs" dxfId="202" priority="118" operator="equal">
      <formula>"Catastrófico"</formula>
    </cfRule>
  </conditionalFormatting>
  <conditionalFormatting sqref="AG43:AG46">
    <cfRule type="cellIs" dxfId="201" priority="119" operator="equal">
      <formula>"Mayor"</formula>
    </cfRule>
  </conditionalFormatting>
  <conditionalFormatting sqref="K43:K46">
    <cfRule type="cellIs" dxfId="200" priority="120" operator="equal">
      <formula>"Muy Alta"</formula>
    </cfRule>
  </conditionalFormatting>
  <conditionalFormatting sqref="K43:K46">
    <cfRule type="cellIs" dxfId="199" priority="121" operator="equal">
      <formula>"Alta"</formula>
    </cfRule>
  </conditionalFormatting>
  <conditionalFormatting sqref="K43:K46">
    <cfRule type="cellIs" dxfId="198" priority="122" operator="equal">
      <formula>"Media"</formula>
    </cfRule>
  </conditionalFormatting>
  <conditionalFormatting sqref="K43:K46">
    <cfRule type="cellIs" dxfId="197" priority="123" operator="equal">
      <formula>"Baja"</formula>
    </cfRule>
  </conditionalFormatting>
  <conditionalFormatting sqref="K43:K46">
    <cfRule type="cellIs" dxfId="196" priority="124" operator="equal">
      <formula>"Muy baja"</formula>
    </cfRule>
  </conditionalFormatting>
  <conditionalFormatting sqref="AY43:AY46">
    <cfRule type="cellIs" dxfId="195" priority="125" operator="equal">
      <formula>"Extrema"</formula>
    </cfRule>
  </conditionalFormatting>
  <conditionalFormatting sqref="AY43:AY46">
    <cfRule type="cellIs" dxfId="194" priority="126" operator="equal">
      <formula>"Alta"</formula>
    </cfRule>
  </conditionalFormatting>
  <conditionalFormatting sqref="AY43:AY46">
    <cfRule type="cellIs" dxfId="193" priority="127" operator="equal">
      <formula>"Moderada"</formula>
    </cfRule>
  </conditionalFormatting>
  <conditionalFormatting sqref="AY43:AY46">
    <cfRule type="cellIs" dxfId="192" priority="128" operator="equal">
      <formula>"Baja"</formula>
    </cfRule>
  </conditionalFormatting>
  <conditionalFormatting sqref="AI39">
    <cfRule type="cellIs" dxfId="191" priority="129" operator="equal">
      <formula>"Extrema"</formula>
    </cfRule>
  </conditionalFormatting>
  <conditionalFormatting sqref="AI39">
    <cfRule type="cellIs" dxfId="190" priority="130" operator="equal">
      <formula>"Alta"</formula>
    </cfRule>
  </conditionalFormatting>
  <conditionalFormatting sqref="AI39">
    <cfRule type="cellIs" dxfId="189" priority="131" operator="equal">
      <formula>"Moderada"</formula>
    </cfRule>
  </conditionalFormatting>
  <conditionalFormatting sqref="AI39">
    <cfRule type="cellIs" dxfId="188" priority="132" operator="equal">
      <formula>"Baja"</formula>
    </cfRule>
  </conditionalFormatting>
  <conditionalFormatting sqref="AG39:AG42">
    <cfRule type="cellIs" dxfId="187" priority="133" operator="equal">
      <formula>"Moderado"</formula>
    </cfRule>
  </conditionalFormatting>
  <conditionalFormatting sqref="AG39:AG42">
    <cfRule type="cellIs" dxfId="186" priority="134" operator="equal">
      <formula>"Catastrófico"</formula>
    </cfRule>
  </conditionalFormatting>
  <conditionalFormatting sqref="AG39:AG42">
    <cfRule type="cellIs" dxfId="185" priority="135" operator="equal">
      <formula>"Mayor"</formula>
    </cfRule>
  </conditionalFormatting>
  <conditionalFormatting sqref="K39:K42">
    <cfRule type="cellIs" dxfId="184" priority="136" operator="equal">
      <formula>"Muy Alta"</formula>
    </cfRule>
  </conditionalFormatting>
  <conditionalFormatting sqref="K39:K42">
    <cfRule type="cellIs" dxfId="183" priority="137" operator="equal">
      <formula>"Alta"</formula>
    </cfRule>
  </conditionalFormatting>
  <conditionalFormatting sqref="K39:K42">
    <cfRule type="cellIs" dxfId="182" priority="138" operator="equal">
      <formula>"Media"</formula>
    </cfRule>
  </conditionalFormatting>
  <conditionalFormatting sqref="K39:K42">
    <cfRule type="cellIs" dxfId="181" priority="139" operator="equal">
      <formula>"Baja"</formula>
    </cfRule>
  </conditionalFormatting>
  <conditionalFormatting sqref="K39:K42">
    <cfRule type="cellIs" dxfId="180" priority="140" operator="equal">
      <formula>"Muy baja"</formula>
    </cfRule>
  </conditionalFormatting>
  <conditionalFormatting sqref="AY39:AY42">
    <cfRule type="cellIs" dxfId="179" priority="141" operator="equal">
      <formula>"Extrema"</formula>
    </cfRule>
  </conditionalFormatting>
  <conditionalFormatting sqref="AY39:AY42">
    <cfRule type="cellIs" dxfId="178" priority="142" operator="equal">
      <formula>"Alta"</formula>
    </cfRule>
  </conditionalFormatting>
  <conditionalFormatting sqref="AY39:AY42">
    <cfRule type="cellIs" dxfId="177" priority="143" operator="equal">
      <formula>"Moderada"</formula>
    </cfRule>
  </conditionalFormatting>
  <conditionalFormatting sqref="AY39:AY42">
    <cfRule type="cellIs" dxfId="176" priority="144" operator="equal">
      <formula>"Baja"</formula>
    </cfRule>
  </conditionalFormatting>
  <conditionalFormatting sqref="AI36:AJ36 AJ38">
    <cfRule type="cellIs" dxfId="175" priority="145" operator="equal">
      <formula>"Extrema"</formula>
    </cfRule>
  </conditionalFormatting>
  <conditionalFormatting sqref="AI36:AJ36 AJ38">
    <cfRule type="cellIs" dxfId="174" priority="146" operator="equal">
      <formula>"Alta"</formula>
    </cfRule>
  </conditionalFormatting>
  <conditionalFormatting sqref="AI36:AJ36 AJ38">
    <cfRule type="cellIs" dxfId="173" priority="147" operator="equal">
      <formula>"Moderada"</formula>
    </cfRule>
  </conditionalFormatting>
  <conditionalFormatting sqref="AI36:AJ36 AJ38">
    <cfRule type="cellIs" dxfId="172" priority="148" operator="equal">
      <formula>"Baja"</formula>
    </cfRule>
  </conditionalFormatting>
  <conditionalFormatting sqref="AG36:AG38">
    <cfRule type="cellIs" dxfId="171" priority="149" operator="equal">
      <formula>"Moderado"</formula>
    </cfRule>
  </conditionalFormatting>
  <conditionalFormatting sqref="AG36:AG38">
    <cfRule type="cellIs" dxfId="170" priority="150" operator="equal">
      <formula>"Catastrófico"</formula>
    </cfRule>
  </conditionalFormatting>
  <conditionalFormatting sqref="AG36:AG38">
    <cfRule type="cellIs" dxfId="169" priority="151" operator="equal">
      <formula>"Mayor"</formula>
    </cfRule>
  </conditionalFormatting>
  <conditionalFormatting sqref="K36:K38">
    <cfRule type="cellIs" dxfId="168" priority="152" operator="equal">
      <formula>"Muy Alta"</formula>
    </cfRule>
  </conditionalFormatting>
  <conditionalFormatting sqref="K36:K38">
    <cfRule type="cellIs" dxfId="167" priority="153" operator="equal">
      <formula>"Alta"</formula>
    </cfRule>
  </conditionalFormatting>
  <conditionalFormatting sqref="K36:K38">
    <cfRule type="cellIs" dxfId="166" priority="154" operator="equal">
      <formula>"Media"</formula>
    </cfRule>
  </conditionalFormatting>
  <conditionalFormatting sqref="K36:K38">
    <cfRule type="cellIs" dxfId="165" priority="155" operator="equal">
      <formula>"Baja"</formula>
    </cfRule>
  </conditionalFormatting>
  <conditionalFormatting sqref="K36:K38">
    <cfRule type="cellIs" dxfId="164" priority="156" operator="equal">
      <formula>"Muy baja"</formula>
    </cfRule>
  </conditionalFormatting>
  <conditionalFormatting sqref="AY36:AY38">
    <cfRule type="cellIs" dxfId="163" priority="157" operator="equal">
      <formula>"Extrema"</formula>
    </cfRule>
  </conditionalFormatting>
  <conditionalFormatting sqref="AY36:AY38">
    <cfRule type="cellIs" dxfId="162" priority="158" operator="equal">
      <formula>"Alta"</formula>
    </cfRule>
  </conditionalFormatting>
  <conditionalFormatting sqref="AY36:AY38">
    <cfRule type="cellIs" dxfId="161" priority="159" operator="equal">
      <formula>"Moderada"</formula>
    </cfRule>
  </conditionalFormatting>
  <conditionalFormatting sqref="AY36:AY38">
    <cfRule type="cellIs" dxfId="160" priority="160" operator="equal">
      <formula>"Baja"</formula>
    </cfRule>
  </conditionalFormatting>
  <conditionalFormatting sqref="AI25:AJ25 AJ27 AJ29:AJ35">
    <cfRule type="cellIs" dxfId="159" priority="161" operator="equal">
      <formula>"Extrema"</formula>
    </cfRule>
  </conditionalFormatting>
  <conditionalFormatting sqref="AI25:AJ25 AJ27 AJ29:AJ35">
    <cfRule type="cellIs" dxfId="158" priority="162" operator="equal">
      <formula>"Alta"</formula>
    </cfRule>
  </conditionalFormatting>
  <conditionalFormatting sqref="AI25:AJ25 AJ27 AJ29:AJ35">
    <cfRule type="cellIs" dxfId="157" priority="163" operator="equal">
      <formula>"Moderada"</formula>
    </cfRule>
  </conditionalFormatting>
  <conditionalFormatting sqref="AI25:AJ25 AJ27 AJ29:AJ35">
    <cfRule type="cellIs" dxfId="156" priority="164" operator="equal">
      <formula>"Baja"</formula>
    </cfRule>
  </conditionalFormatting>
  <conditionalFormatting sqref="AG25:AG35">
    <cfRule type="cellIs" dxfId="155" priority="165" operator="equal">
      <formula>"Moderado"</formula>
    </cfRule>
  </conditionalFormatting>
  <conditionalFormatting sqref="AG25:AG35">
    <cfRule type="cellIs" dxfId="154" priority="166" operator="equal">
      <formula>"Catastrófico"</formula>
    </cfRule>
  </conditionalFormatting>
  <conditionalFormatting sqref="AG25:AG35">
    <cfRule type="cellIs" dxfId="153" priority="167" operator="equal">
      <formula>"Mayor"</formula>
    </cfRule>
  </conditionalFormatting>
  <conditionalFormatting sqref="K25:K35">
    <cfRule type="cellIs" dxfId="152" priority="168" operator="equal">
      <formula>"Muy Alta"</formula>
    </cfRule>
  </conditionalFormatting>
  <conditionalFormatting sqref="K25:K35">
    <cfRule type="cellIs" dxfId="151" priority="169" operator="equal">
      <formula>"Alta"</formula>
    </cfRule>
  </conditionalFormatting>
  <conditionalFormatting sqref="K25:K35">
    <cfRule type="cellIs" dxfId="150" priority="170" operator="equal">
      <formula>"Media"</formula>
    </cfRule>
  </conditionalFormatting>
  <conditionalFormatting sqref="K25:K35">
    <cfRule type="cellIs" dxfId="149" priority="171" operator="equal">
      <formula>"Baja"</formula>
    </cfRule>
  </conditionalFormatting>
  <conditionalFormatting sqref="K25:K35">
    <cfRule type="cellIs" dxfId="148" priority="172" operator="equal">
      <formula>"Muy baja"</formula>
    </cfRule>
  </conditionalFormatting>
  <conditionalFormatting sqref="AY25:AY35">
    <cfRule type="cellIs" dxfId="147" priority="173" operator="equal">
      <formula>"Extrema"</formula>
    </cfRule>
  </conditionalFormatting>
  <conditionalFormatting sqref="AY25:AY35">
    <cfRule type="cellIs" dxfId="146" priority="174" operator="equal">
      <formula>"Alta"</formula>
    </cfRule>
  </conditionalFormatting>
  <conditionalFormatting sqref="AY25:AY35">
    <cfRule type="cellIs" dxfId="145" priority="175" operator="equal">
      <formula>"Moderada"</formula>
    </cfRule>
  </conditionalFormatting>
  <conditionalFormatting sqref="AY25:AY35">
    <cfRule type="cellIs" dxfId="144" priority="176" operator="equal">
      <formula>"Baja"</formula>
    </cfRule>
  </conditionalFormatting>
  <conditionalFormatting sqref="AI7:AJ7 AJ9 AJ11:AJ12">
    <cfRule type="cellIs" dxfId="143" priority="177" operator="equal">
      <formula>"Extrema"</formula>
    </cfRule>
  </conditionalFormatting>
  <conditionalFormatting sqref="AI7:AJ7 AJ9 AJ11:AJ12">
    <cfRule type="cellIs" dxfId="142" priority="178" operator="equal">
      <formula>"Alta"</formula>
    </cfRule>
  </conditionalFormatting>
  <conditionalFormatting sqref="AI7:AJ7 AJ9 AJ11:AJ12">
    <cfRule type="cellIs" dxfId="141" priority="179" operator="equal">
      <formula>"Moderada"</formula>
    </cfRule>
  </conditionalFormatting>
  <conditionalFormatting sqref="AI7:AJ7 AJ9 AJ11:AJ12">
    <cfRule type="cellIs" dxfId="140" priority="180" operator="equal">
      <formula>"Baja"</formula>
    </cfRule>
  </conditionalFormatting>
  <conditionalFormatting sqref="AG7:AG13">
    <cfRule type="cellIs" dxfId="139" priority="181" operator="equal">
      <formula>"Moderado"</formula>
    </cfRule>
  </conditionalFormatting>
  <conditionalFormatting sqref="AG7:AG13">
    <cfRule type="cellIs" dxfId="138" priority="182" operator="equal">
      <formula>"Catastrófico"</formula>
    </cfRule>
  </conditionalFormatting>
  <conditionalFormatting sqref="AG7:AG13">
    <cfRule type="cellIs" dxfId="137" priority="183" operator="equal">
      <formula>"Mayor"</formula>
    </cfRule>
  </conditionalFormatting>
  <conditionalFormatting sqref="K7:K13">
    <cfRule type="cellIs" dxfId="136" priority="184" operator="equal">
      <formula>"Muy Alta"</formula>
    </cfRule>
  </conditionalFormatting>
  <conditionalFormatting sqref="K7:K13">
    <cfRule type="cellIs" dxfId="135" priority="185" operator="equal">
      <formula>"Alta"</formula>
    </cfRule>
  </conditionalFormatting>
  <conditionalFormatting sqref="K7:K13">
    <cfRule type="cellIs" dxfId="134" priority="186" operator="equal">
      <formula>"Media"</formula>
    </cfRule>
  </conditionalFormatting>
  <conditionalFormatting sqref="K7:K13">
    <cfRule type="cellIs" dxfId="133" priority="187" operator="equal">
      <formula>"Baja"</formula>
    </cfRule>
  </conditionalFormatting>
  <conditionalFormatting sqref="K7:K13">
    <cfRule type="cellIs" dxfId="132" priority="188" operator="equal">
      <formula>"Muy baja"</formula>
    </cfRule>
  </conditionalFormatting>
  <conditionalFormatting sqref="AY7:AY13">
    <cfRule type="cellIs" dxfId="131" priority="189" operator="equal">
      <formula>"Extrema"</formula>
    </cfRule>
  </conditionalFormatting>
  <conditionalFormatting sqref="AY7:AY13">
    <cfRule type="cellIs" dxfId="130" priority="190" operator="equal">
      <formula>"Alta"</formula>
    </cfRule>
  </conditionalFormatting>
  <conditionalFormatting sqref="AY7:AY13">
    <cfRule type="cellIs" dxfId="129" priority="191" operator="equal">
      <formula>"Moderada"</formula>
    </cfRule>
  </conditionalFormatting>
  <conditionalFormatting sqref="AY7:AY13">
    <cfRule type="cellIs" dxfId="128" priority="192" operator="equal">
      <formula>"Baja"</formula>
    </cfRule>
  </conditionalFormatting>
  <conditionalFormatting sqref="AJ39 AJ41">
    <cfRule type="cellIs" dxfId="127" priority="193" operator="equal">
      <formula>"Extrema"</formula>
    </cfRule>
  </conditionalFormatting>
  <conditionalFormatting sqref="AJ39 AJ41">
    <cfRule type="cellIs" dxfId="126" priority="194" operator="equal">
      <formula>"Alta"</formula>
    </cfRule>
  </conditionalFormatting>
  <conditionalFormatting sqref="AJ39 AJ41">
    <cfRule type="cellIs" dxfId="125" priority="195" operator="equal">
      <formula>"Moderada"</formula>
    </cfRule>
  </conditionalFormatting>
  <conditionalFormatting sqref="AJ39 AJ41">
    <cfRule type="cellIs" dxfId="124" priority="196" operator="equal">
      <formula>"Baja"</formula>
    </cfRule>
  </conditionalFormatting>
  <conditionalFormatting sqref="AJ43 AJ45">
    <cfRule type="cellIs" dxfId="123" priority="197" operator="equal">
      <formula>"Extrema"</formula>
    </cfRule>
  </conditionalFormatting>
  <conditionalFormatting sqref="AJ43 AJ45">
    <cfRule type="cellIs" dxfId="122" priority="198" operator="equal">
      <formula>"Alta"</formula>
    </cfRule>
  </conditionalFormatting>
  <conditionalFormatting sqref="AJ43 AJ45">
    <cfRule type="cellIs" dxfId="121" priority="199" operator="equal">
      <formula>"Moderada"</formula>
    </cfRule>
  </conditionalFormatting>
  <conditionalFormatting sqref="AJ43 AJ45">
    <cfRule type="cellIs" dxfId="120" priority="200" operator="equal">
      <formula>"Baja"</formula>
    </cfRule>
  </conditionalFormatting>
  <conditionalFormatting sqref="AJ47 AJ49 AJ51 AJ53">
    <cfRule type="cellIs" dxfId="119" priority="201" operator="equal">
      <formula>"Extrema"</formula>
    </cfRule>
  </conditionalFormatting>
  <conditionalFormatting sqref="AJ47 AJ49 AJ51 AJ53">
    <cfRule type="cellIs" dxfId="118" priority="202" operator="equal">
      <formula>"Alta"</formula>
    </cfRule>
  </conditionalFormatting>
  <conditionalFormatting sqref="AJ47 AJ49 AJ51 AJ53">
    <cfRule type="cellIs" dxfId="117" priority="203" operator="equal">
      <formula>"Moderada"</formula>
    </cfRule>
  </conditionalFormatting>
  <conditionalFormatting sqref="AJ47 AJ49 AJ51 AJ53">
    <cfRule type="cellIs" dxfId="116" priority="204" operator="equal">
      <formula>"Baja"</formula>
    </cfRule>
  </conditionalFormatting>
  <conditionalFormatting sqref="AJ54 AJ56">
    <cfRule type="cellIs" dxfId="115" priority="205" operator="equal">
      <formula>"Extrema"</formula>
    </cfRule>
  </conditionalFormatting>
  <conditionalFormatting sqref="AJ54 AJ56">
    <cfRule type="cellIs" dxfId="114" priority="206" operator="equal">
      <formula>"Alta"</formula>
    </cfRule>
  </conditionalFormatting>
  <conditionalFormatting sqref="AJ54 AJ56">
    <cfRule type="cellIs" dxfId="113" priority="207" operator="equal">
      <formula>"Moderada"</formula>
    </cfRule>
  </conditionalFormatting>
  <conditionalFormatting sqref="AJ54 AJ56">
    <cfRule type="cellIs" dxfId="112" priority="208" operator="equal">
      <formula>"Baja"</formula>
    </cfRule>
  </conditionalFormatting>
  <conditionalFormatting sqref="AJ58 AJ60 AJ62">
    <cfRule type="cellIs" dxfId="111" priority="209" operator="equal">
      <formula>"Extrema"</formula>
    </cfRule>
  </conditionalFormatting>
  <conditionalFormatting sqref="AJ58 AJ60 AJ62">
    <cfRule type="cellIs" dxfId="110" priority="210" operator="equal">
      <formula>"Alta"</formula>
    </cfRule>
  </conditionalFormatting>
  <conditionalFormatting sqref="AJ58 AJ60 AJ62">
    <cfRule type="cellIs" dxfId="109" priority="211" operator="equal">
      <formula>"Moderada"</formula>
    </cfRule>
  </conditionalFormatting>
  <conditionalFormatting sqref="AJ58 AJ60 AJ62">
    <cfRule type="cellIs" dxfId="108" priority="212" operator="equal">
      <formula>"Baja"</formula>
    </cfRule>
  </conditionalFormatting>
  <conditionalFormatting sqref="AJ64:AJ65">
    <cfRule type="cellIs" dxfId="107" priority="213" operator="equal">
      <formula>"Extrema"</formula>
    </cfRule>
  </conditionalFormatting>
  <conditionalFormatting sqref="AJ64:AJ65">
    <cfRule type="cellIs" dxfId="106" priority="214" operator="equal">
      <formula>"Alta"</formula>
    </cfRule>
  </conditionalFormatting>
  <conditionalFormatting sqref="AJ64:AJ65">
    <cfRule type="cellIs" dxfId="105" priority="215" operator="equal">
      <formula>"Moderada"</formula>
    </cfRule>
  </conditionalFormatting>
  <conditionalFormatting sqref="AJ64:AJ65">
    <cfRule type="cellIs" dxfId="104" priority="216" operator="equal">
      <formula>"Baja"</formula>
    </cfRule>
  </conditionalFormatting>
  <conditionalFormatting sqref="AJ63">
    <cfRule type="cellIs" dxfId="103" priority="217" operator="equal">
      <formula>"Extrema"</formula>
    </cfRule>
  </conditionalFormatting>
  <conditionalFormatting sqref="AJ63">
    <cfRule type="cellIs" dxfId="102" priority="218" operator="equal">
      <formula>"Alta"</formula>
    </cfRule>
  </conditionalFormatting>
  <conditionalFormatting sqref="AJ63">
    <cfRule type="cellIs" dxfId="101" priority="219" operator="equal">
      <formula>"Moderada"</formula>
    </cfRule>
  </conditionalFormatting>
  <conditionalFormatting sqref="AJ63">
    <cfRule type="cellIs" dxfId="100" priority="220" operator="equal">
      <formula>"Baja"</formula>
    </cfRule>
  </conditionalFormatting>
  <conditionalFormatting sqref="AI67">
    <cfRule type="cellIs" dxfId="99" priority="221" operator="equal">
      <formula>"Extrema"</formula>
    </cfRule>
  </conditionalFormatting>
  <conditionalFormatting sqref="AI67">
    <cfRule type="cellIs" dxfId="98" priority="222" operator="equal">
      <formula>"Alta"</formula>
    </cfRule>
  </conditionalFormatting>
  <conditionalFormatting sqref="AI67">
    <cfRule type="cellIs" dxfId="97" priority="223" operator="equal">
      <formula>"Moderada"</formula>
    </cfRule>
  </conditionalFormatting>
  <conditionalFormatting sqref="AI67">
    <cfRule type="cellIs" dxfId="96" priority="224" operator="equal">
      <formula>"Baja"</formula>
    </cfRule>
  </conditionalFormatting>
  <conditionalFormatting sqref="AG67:AG69">
    <cfRule type="cellIs" dxfId="95" priority="225" operator="equal">
      <formula>"Moderado"</formula>
    </cfRule>
  </conditionalFormatting>
  <conditionalFormatting sqref="AG67:AG69">
    <cfRule type="cellIs" dxfId="94" priority="226" operator="equal">
      <formula>"Catastrófico"</formula>
    </cfRule>
  </conditionalFormatting>
  <conditionalFormatting sqref="AG67:AG69">
    <cfRule type="cellIs" dxfId="93" priority="227" operator="equal">
      <formula>"Mayor"</formula>
    </cfRule>
  </conditionalFormatting>
  <conditionalFormatting sqref="K67:K69">
    <cfRule type="cellIs" dxfId="92" priority="228" operator="equal">
      <formula>"Muy Alta"</formula>
    </cfRule>
  </conditionalFormatting>
  <conditionalFormatting sqref="K67:K69">
    <cfRule type="cellIs" dxfId="91" priority="229" operator="equal">
      <formula>"Alta"</formula>
    </cfRule>
  </conditionalFormatting>
  <conditionalFormatting sqref="K67:K69">
    <cfRule type="cellIs" dxfId="90" priority="230" operator="equal">
      <formula>"Media"</formula>
    </cfRule>
  </conditionalFormatting>
  <conditionalFormatting sqref="K67:K69">
    <cfRule type="cellIs" dxfId="89" priority="231" operator="equal">
      <formula>"Baja"</formula>
    </cfRule>
  </conditionalFormatting>
  <conditionalFormatting sqref="K67:K69">
    <cfRule type="cellIs" dxfId="88" priority="232" operator="equal">
      <formula>"Muy baja"</formula>
    </cfRule>
  </conditionalFormatting>
  <conditionalFormatting sqref="AY67:AY69">
    <cfRule type="cellIs" dxfId="87" priority="233" operator="equal">
      <formula>"Extrema"</formula>
    </cfRule>
  </conditionalFormatting>
  <conditionalFormatting sqref="AY67:AY69">
    <cfRule type="cellIs" dxfId="86" priority="234" operator="equal">
      <formula>"Alta"</formula>
    </cfRule>
  </conditionalFormatting>
  <conditionalFormatting sqref="AY67:AY69">
    <cfRule type="cellIs" dxfId="85" priority="235" operator="equal">
      <formula>"Moderada"</formula>
    </cfRule>
  </conditionalFormatting>
  <conditionalFormatting sqref="AY67:AY69">
    <cfRule type="cellIs" dxfId="84" priority="236" operator="equal">
      <formula>"Baja"</formula>
    </cfRule>
  </conditionalFormatting>
  <conditionalFormatting sqref="AJ67 AJ69">
    <cfRule type="cellIs" dxfId="83" priority="237" operator="equal">
      <formula>"Extrema"</formula>
    </cfRule>
  </conditionalFormatting>
  <conditionalFormatting sqref="AJ67 AJ69">
    <cfRule type="cellIs" dxfId="82" priority="238" operator="equal">
      <formula>"Alta"</formula>
    </cfRule>
  </conditionalFormatting>
  <conditionalFormatting sqref="AJ67 AJ69">
    <cfRule type="cellIs" dxfId="81" priority="239" operator="equal">
      <formula>"Moderada"</formula>
    </cfRule>
  </conditionalFormatting>
  <conditionalFormatting sqref="AJ67 AJ69">
    <cfRule type="cellIs" dxfId="80" priority="240" operator="equal">
      <formula>"Baja"</formula>
    </cfRule>
  </conditionalFormatting>
  <conditionalFormatting sqref="AI70">
    <cfRule type="cellIs" dxfId="79" priority="241" operator="equal">
      <formula>"Extrema"</formula>
    </cfRule>
  </conditionalFormatting>
  <conditionalFormatting sqref="AI70">
    <cfRule type="cellIs" dxfId="78" priority="242" operator="equal">
      <formula>"Alta"</formula>
    </cfRule>
  </conditionalFormatting>
  <conditionalFormatting sqref="AI70">
    <cfRule type="cellIs" dxfId="77" priority="243" operator="equal">
      <formula>"Moderada"</formula>
    </cfRule>
  </conditionalFormatting>
  <conditionalFormatting sqref="AI70">
    <cfRule type="cellIs" dxfId="76" priority="244" operator="equal">
      <formula>"Baja"</formula>
    </cfRule>
  </conditionalFormatting>
  <conditionalFormatting sqref="AG70:AG74">
    <cfRule type="cellIs" dxfId="75" priority="245" operator="equal">
      <formula>"Moderado"</formula>
    </cfRule>
  </conditionalFormatting>
  <conditionalFormatting sqref="AG70:AG74">
    <cfRule type="cellIs" dxfId="74" priority="246" operator="equal">
      <formula>"Catastrófico"</formula>
    </cfRule>
  </conditionalFormatting>
  <conditionalFormatting sqref="AG70:AG74">
    <cfRule type="cellIs" dxfId="73" priority="247" operator="equal">
      <formula>"Mayor"</formula>
    </cfRule>
  </conditionalFormatting>
  <conditionalFormatting sqref="K70:K74">
    <cfRule type="cellIs" dxfId="72" priority="248" operator="equal">
      <formula>"Muy Alta"</formula>
    </cfRule>
  </conditionalFormatting>
  <conditionalFormatting sqref="K70:K74">
    <cfRule type="cellIs" dxfId="71" priority="249" operator="equal">
      <formula>"Alta"</formula>
    </cfRule>
  </conditionalFormatting>
  <conditionalFormatting sqref="K70:K74">
    <cfRule type="cellIs" dxfId="70" priority="250" operator="equal">
      <formula>"Media"</formula>
    </cfRule>
  </conditionalFormatting>
  <conditionalFormatting sqref="K70:K74">
    <cfRule type="cellIs" dxfId="69" priority="251" operator="equal">
      <formula>"Baja"</formula>
    </cfRule>
  </conditionalFormatting>
  <conditionalFormatting sqref="K70:K74">
    <cfRule type="cellIs" dxfId="68" priority="252" operator="equal">
      <formula>"Muy baja"</formula>
    </cfRule>
  </conditionalFormatting>
  <conditionalFormatting sqref="AY70:AY74">
    <cfRule type="cellIs" dxfId="67" priority="253" operator="equal">
      <formula>"Extrema"</formula>
    </cfRule>
  </conditionalFormatting>
  <conditionalFormatting sqref="AY70:AY74">
    <cfRule type="cellIs" dxfId="66" priority="254" operator="equal">
      <formula>"Alta"</formula>
    </cfRule>
  </conditionalFormatting>
  <conditionalFormatting sqref="AY70:AY74">
    <cfRule type="cellIs" dxfId="65" priority="255" operator="equal">
      <formula>"Moderada"</formula>
    </cfRule>
  </conditionalFormatting>
  <conditionalFormatting sqref="AY70:AY74">
    <cfRule type="cellIs" dxfId="64" priority="256" operator="equal">
      <formula>"Baja"</formula>
    </cfRule>
  </conditionalFormatting>
  <conditionalFormatting sqref="AJ70 AJ72 AJ74">
    <cfRule type="cellIs" dxfId="63" priority="257" operator="equal">
      <formula>"Extrema"</formula>
    </cfRule>
  </conditionalFormatting>
  <conditionalFormatting sqref="AJ70 AJ72 AJ74">
    <cfRule type="cellIs" dxfId="62" priority="258" operator="equal">
      <formula>"Alta"</formula>
    </cfRule>
  </conditionalFormatting>
  <conditionalFormatting sqref="AJ70 AJ72 AJ74">
    <cfRule type="cellIs" dxfId="61" priority="259" operator="equal">
      <formula>"Moderada"</formula>
    </cfRule>
  </conditionalFormatting>
  <conditionalFormatting sqref="AJ70 AJ72 AJ74">
    <cfRule type="cellIs" dxfId="60" priority="260" operator="equal">
      <formula>"Baja"</formula>
    </cfRule>
  </conditionalFormatting>
  <conditionalFormatting sqref="AI75">
    <cfRule type="cellIs" dxfId="59" priority="261" operator="equal">
      <formula>"Extrema"</formula>
    </cfRule>
  </conditionalFormatting>
  <conditionalFormatting sqref="AI75">
    <cfRule type="cellIs" dxfId="58" priority="262" operator="equal">
      <formula>"Alta"</formula>
    </cfRule>
  </conditionalFormatting>
  <conditionalFormatting sqref="AI75">
    <cfRule type="cellIs" dxfId="57" priority="263" operator="equal">
      <formula>"Moderada"</formula>
    </cfRule>
  </conditionalFormatting>
  <conditionalFormatting sqref="AI75">
    <cfRule type="cellIs" dxfId="56" priority="264" operator="equal">
      <formula>"Baja"</formula>
    </cfRule>
  </conditionalFormatting>
  <conditionalFormatting sqref="AG75:AG78">
    <cfRule type="cellIs" dxfId="55" priority="265" operator="equal">
      <formula>"Moderado"</formula>
    </cfRule>
  </conditionalFormatting>
  <conditionalFormatting sqref="AG75:AG78">
    <cfRule type="cellIs" dxfId="54" priority="266" operator="equal">
      <formula>"Catastrófico"</formula>
    </cfRule>
  </conditionalFormatting>
  <conditionalFormatting sqref="AG75:AG78">
    <cfRule type="cellIs" dxfId="53" priority="267" operator="equal">
      <formula>"Mayor"</formula>
    </cfRule>
  </conditionalFormatting>
  <conditionalFormatting sqref="K75:K78">
    <cfRule type="cellIs" dxfId="52" priority="268" operator="equal">
      <formula>"Muy Alta"</formula>
    </cfRule>
  </conditionalFormatting>
  <conditionalFormatting sqref="K75:K78">
    <cfRule type="cellIs" dxfId="51" priority="269" operator="equal">
      <formula>"Alta"</formula>
    </cfRule>
  </conditionalFormatting>
  <conditionalFormatting sqref="K75:K78">
    <cfRule type="cellIs" dxfId="50" priority="270" operator="equal">
      <formula>"Media"</formula>
    </cfRule>
  </conditionalFormatting>
  <conditionalFormatting sqref="K75:K78">
    <cfRule type="cellIs" dxfId="49" priority="271" operator="equal">
      <formula>"Baja"</formula>
    </cfRule>
  </conditionalFormatting>
  <conditionalFormatting sqref="K75:K78">
    <cfRule type="cellIs" dxfId="48" priority="272" operator="equal">
      <formula>"Muy baja"</formula>
    </cfRule>
  </conditionalFormatting>
  <conditionalFormatting sqref="AY75:AY78">
    <cfRule type="cellIs" dxfId="47" priority="273" operator="equal">
      <formula>"Extrema"</formula>
    </cfRule>
  </conditionalFormatting>
  <conditionalFormatting sqref="AY75:AY78">
    <cfRule type="cellIs" dxfId="46" priority="274" operator="equal">
      <formula>"Alta"</formula>
    </cfRule>
  </conditionalFormatting>
  <conditionalFormatting sqref="AY75:AY78">
    <cfRule type="cellIs" dxfId="45" priority="275" operator="equal">
      <formula>"Moderada"</formula>
    </cfRule>
  </conditionalFormatting>
  <conditionalFormatting sqref="AY75:AY78">
    <cfRule type="cellIs" dxfId="44" priority="276" operator="equal">
      <formula>"Baja"</formula>
    </cfRule>
  </conditionalFormatting>
  <conditionalFormatting sqref="AJ75 AJ77">
    <cfRule type="cellIs" dxfId="43" priority="277" operator="equal">
      <formula>"Extrema"</formula>
    </cfRule>
  </conditionalFormatting>
  <conditionalFormatting sqref="AJ75 AJ77">
    <cfRule type="cellIs" dxfId="42" priority="278" operator="equal">
      <formula>"Alta"</formula>
    </cfRule>
  </conditionalFormatting>
  <conditionalFormatting sqref="AJ75 AJ77">
    <cfRule type="cellIs" dxfId="41" priority="279" operator="equal">
      <formula>"Moderada"</formula>
    </cfRule>
  </conditionalFormatting>
  <conditionalFormatting sqref="AJ75 AJ77">
    <cfRule type="cellIs" dxfId="40" priority="280" operator="equal">
      <formula>"Baja"</formula>
    </cfRule>
  </conditionalFormatting>
  <conditionalFormatting sqref="AI79">
    <cfRule type="cellIs" dxfId="39" priority="281" operator="equal">
      <formula>"Extrema"</formula>
    </cfRule>
  </conditionalFormatting>
  <conditionalFormatting sqref="AI79">
    <cfRule type="cellIs" dxfId="38" priority="282" operator="equal">
      <formula>"Alta"</formula>
    </cfRule>
  </conditionalFormatting>
  <conditionalFormatting sqref="AI79">
    <cfRule type="cellIs" dxfId="37" priority="283" operator="equal">
      <formula>"Moderada"</formula>
    </cfRule>
  </conditionalFormatting>
  <conditionalFormatting sqref="AI79">
    <cfRule type="cellIs" dxfId="36" priority="284" operator="equal">
      <formula>"Baja"</formula>
    </cfRule>
  </conditionalFormatting>
  <conditionalFormatting sqref="AG79:AG80">
    <cfRule type="cellIs" dxfId="35" priority="285" operator="equal">
      <formula>"Moderado"</formula>
    </cfRule>
  </conditionalFormatting>
  <conditionalFormatting sqref="AG79:AG80">
    <cfRule type="cellIs" dxfId="34" priority="286" operator="equal">
      <formula>"Catastrófico"</formula>
    </cfRule>
  </conditionalFormatting>
  <conditionalFormatting sqref="AG79:AG80">
    <cfRule type="cellIs" dxfId="33" priority="287" operator="equal">
      <formula>"Mayor"</formula>
    </cfRule>
  </conditionalFormatting>
  <conditionalFormatting sqref="K79:K80">
    <cfRule type="cellIs" dxfId="32" priority="288" operator="equal">
      <formula>"Muy Alta"</formula>
    </cfRule>
  </conditionalFormatting>
  <conditionalFormatting sqref="K79:K80">
    <cfRule type="cellIs" dxfId="31" priority="289" operator="equal">
      <formula>"Alta"</formula>
    </cfRule>
  </conditionalFormatting>
  <conditionalFormatting sqref="K79:K80">
    <cfRule type="cellIs" dxfId="30" priority="290" operator="equal">
      <formula>"Media"</formula>
    </cfRule>
  </conditionalFormatting>
  <conditionalFormatting sqref="K79:K80">
    <cfRule type="cellIs" dxfId="29" priority="291" operator="equal">
      <formula>"Baja"</formula>
    </cfRule>
  </conditionalFormatting>
  <conditionalFormatting sqref="K79:K80">
    <cfRule type="cellIs" dxfId="28" priority="292" operator="equal">
      <formula>"Muy baja"</formula>
    </cfRule>
  </conditionalFormatting>
  <conditionalFormatting sqref="AY79:AY80">
    <cfRule type="cellIs" dxfId="27" priority="293" operator="equal">
      <formula>"Extrema"</formula>
    </cfRule>
  </conditionalFormatting>
  <conditionalFormatting sqref="AY79:AY80">
    <cfRule type="cellIs" dxfId="26" priority="294" operator="equal">
      <formula>"Alta"</formula>
    </cfRule>
  </conditionalFormatting>
  <conditionalFormatting sqref="AY79:AY80">
    <cfRule type="cellIs" dxfId="25" priority="295" operator="equal">
      <formula>"Moderada"</formula>
    </cfRule>
  </conditionalFormatting>
  <conditionalFormatting sqref="AY79:AY80">
    <cfRule type="cellIs" dxfId="24" priority="296" operator="equal">
      <formula>"Baja"</formula>
    </cfRule>
  </conditionalFormatting>
  <conditionalFormatting sqref="AJ79">
    <cfRule type="cellIs" dxfId="23" priority="297" operator="equal">
      <formula>"Extrema"</formula>
    </cfRule>
  </conditionalFormatting>
  <conditionalFormatting sqref="AJ79">
    <cfRule type="cellIs" dxfId="22" priority="298" operator="equal">
      <formula>"Alta"</formula>
    </cfRule>
  </conditionalFormatting>
  <conditionalFormatting sqref="AJ79">
    <cfRule type="cellIs" dxfId="21" priority="299" operator="equal">
      <formula>"Moderada"</formula>
    </cfRule>
  </conditionalFormatting>
  <conditionalFormatting sqref="AJ79">
    <cfRule type="cellIs" dxfId="20" priority="300" operator="equal">
      <formula>"Baja"</formula>
    </cfRule>
  </conditionalFormatting>
  <conditionalFormatting sqref="AY81:AY84">
    <cfRule type="cellIs" dxfId="19" priority="301" operator="equal">
      <formula>"Extrema"</formula>
    </cfRule>
  </conditionalFormatting>
  <conditionalFormatting sqref="AY81:AY84">
    <cfRule type="cellIs" dxfId="18" priority="302" operator="equal">
      <formula>"Alta"</formula>
    </cfRule>
  </conditionalFormatting>
  <conditionalFormatting sqref="AY81:AY84">
    <cfRule type="cellIs" dxfId="17" priority="303" operator="equal">
      <formula>"Moderada"</formula>
    </cfRule>
  </conditionalFormatting>
  <conditionalFormatting sqref="AY81:AY84">
    <cfRule type="cellIs" dxfId="16" priority="304" operator="equal">
      <formula>"Baja"</formula>
    </cfRule>
  </conditionalFormatting>
  <conditionalFormatting sqref="AG81:AG84">
    <cfRule type="cellIs" dxfId="15" priority="305" operator="equal">
      <formula>"Moderado"</formula>
    </cfRule>
  </conditionalFormatting>
  <conditionalFormatting sqref="AG81:AG84">
    <cfRule type="cellIs" dxfId="14" priority="306" operator="equal">
      <formula>"Catastrófico"</formula>
    </cfRule>
  </conditionalFormatting>
  <conditionalFormatting sqref="AG81:AG84">
    <cfRule type="cellIs" dxfId="13" priority="307" operator="equal">
      <formula>"Mayor"</formula>
    </cfRule>
  </conditionalFormatting>
  <conditionalFormatting sqref="K81:K84">
    <cfRule type="cellIs" dxfId="12" priority="308" operator="equal">
      <formula>"Muy Alta"</formula>
    </cfRule>
  </conditionalFormatting>
  <conditionalFormatting sqref="K81:K84">
    <cfRule type="cellIs" dxfId="11" priority="309" operator="equal">
      <formula>"Alta"</formula>
    </cfRule>
  </conditionalFormatting>
  <conditionalFormatting sqref="K81:K84">
    <cfRule type="cellIs" dxfId="10" priority="310" operator="equal">
      <formula>"Media"</formula>
    </cfRule>
  </conditionalFormatting>
  <conditionalFormatting sqref="K81:K84">
    <cfRule type="cellIs" dxfId="9" priority="311" operator="equal">
      <formula>"Baja"</formula>
    </cfRule>
  </conditionalFormatting>
  <conditionalFormatting sqref="K81:K84">
    <cfRule type="cellIs" dxfId="8" priority="312" operator="equal">
      <formula>"Muy baja"</formula>
    </cfRule>
  </conditionalFormatting>
  <conditionalFormatting sqref="AJ85">
    <cfRule type="cellIs" dxfId="7" priority="313" operator="equal">
      <formula>"Extrema"</formula>
    </cfRule>
  </conditionalFormatting>
  <conditionalFormatting sqref="AJ85">
    <cfRule type="cellIs" dxfId="6" priority="314" operator="equal">
      <formula>"Alta"</formula>
    </cfRule>
  </conditionalFormatting>
  <conditionalFormatting sqref="AJ85">
    <cfRule type="cellIs" dxfId="5" priority="315" operator="equal">
      <formula>"Moderada"</formula>
    </cfRule>
  </conditionalFormatting>
  <conditionalFormatting sqref="AJ85">
    <cfRule type="cellIs" dxfId="4" priority="316" operator="equal">
      <formula>"Baja"</formula>
    </cfRule>
  </conditionalFormatting>
  <conditionalFormatting sqref="AI81:AJ81 AJ83">
    <cfRule type="cellIs" dxfId="3" priority="329" operator="equal">
      <formula>"Extrema"</formula>
    </cfRule>
  </conditionalFormatting>
  <conditionalFormatting sqref="AI81:AJ81 AJ83">
    <cfRule type="cellIs" dxfId="2" priority="330" operator="equal">
      <formula>"Alta"</formula>
    </cfRule>
  </conditionalFormatting>
  <conditionalFormatting sqref="AI81:AJ81 AJ83">
    <cfRule type="cellIs" dxfId="1" priority="331" operator="equal">
      <formula>"Moderada"</formula>
    </cfRule>
  </conditionalFormatting>
  <conditionalFormatting sqref="AI81:AJ81 AJ83">
    <cfRule type="cellIs" dxfId="0" priority="332" operator="equal">
      <formula>"Baja"</formula>
    </cfRule>
  </conditionalFormatting>
  <dataValidations count="1">
    <dataValidation type="list" allowBlank="1" showInputMessage="1" showErrorMessage="1" prompt=" - " sqref="M7:AE7 M14:AE14 M20:AE20 M25:AE25 M30:AE30 M36:AE36 M39:AE39 M43:AE43 M47:AE47 M54:AE54 M58:AE58 M64:AE64 M67:AE67 M70:AE70 M75:AE75 M79:AE79 M81:AE81" xr:uid="{00000000-0002-0000-0100-000000000000}">
      <formula1>"Si,No"</formula1>
    </dataValidation>
  </dataValidations>
  <pageMargins left="0.7" right="0.7" top="0.75" bottom="0.75" header="0" footer="0"/>
  <pageSetup orientation="landscape"/>
  <headerFooter>
    <oddFooter>&amp;CPág.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5DDF-908D-43E5-A1E8-BBD691C19C95}">
  <dimension ref="A1:T84"/>
  <sheetViews>
    <sheetView topLeftCell="E1" workbookViewId="0">
      <selection activeCell="D2" sqref="D2:E3"/>
    </sheetView>
  </sheetViews>
  <sheetFormatPr baseColWidth="10" defaultRowHeight="15"/>
  <cols>
    <col min="1" max="1" width="5.5703125" customWidth="1"/>
    <col min="2" max="2" width="13.7109375" customWidth="1"/>
    <col min="3" max="3" width="55.28515625" customWidth="1"/>
    <col min="4" max="4" width="87.140625" customWidth="1"/>
    <col min="5" max="5" width="43.5703125" customWidth="1"/>
    <col min="6" max="8" width="7.28515625" customWidth="1"/>
    <col min="9" max="9" width="18.5703125" customWidth="1"/>
    <col min="10" max="12" width="6.28515625" customWidth="1"/>
    <col min="13" max="13" width="22.5703125" customWidth="1"/>
    <col min="14" max="15" width="6" customWidth="1"/>
    <col min="16" max="16" width="22.7109375" customWidth="1"/>
    <col min="17" max="18" width="5.7109375" customWidth="1"/>
    <col min="19" max="19" width="25.140625" customWidth="1"/>
    <col min="20" max="20" width="76.28515625" customWidth="1"/>
  </cols>
  <sheetData>
    <row r="1" spans="1:20" ht="57" customHeight="1">
      <c r="A1" s="268"/>
      <c r="B1" s="268"/>
      <c r="C1" s="268"/>
      <c r="D1" s="269" t="s">
        <v>331</v>
      </c>
      <c r="E1" s="270"/>
      <c r="F1" s="270"/>
      <c r="G1" s="270"/>
      <c r="H1" s="270"/>
      <c r="I1" s="270"/>
      <c r="J1" s="270"/>
      <c r="K1" s="270"/>
      <c r="L1" s="270"/>
      <c r="M1" s="270"/>
      <c r="N1" s="270"/>
      <c r="O1" s="270"/>
      <c r="P1" s="271"/>
      <c r="Q1" s="272" t="s">
        <v>0</v>
      </c>
      <c r="R1" s="273"/>
      <c r="S1" s="273"/>
      <c r="T1" s="273"/>
    </row>
    <row r="2" spans="1:20" ht="25.5">
      <c r="A2" s="285" t="s">
        <v>1</v>
      </c>
      <c r="B2" s="285"/>
      <c r="C2" s="285"/>
      <c r="D2" s="286" t="s">
        <v>6</v>
      </c>
      <c r="E2" s="286"/>
      <c r="F2" s="287" t="s">
        <v>332</v>
      </c>
      <c r="G2" s="287"/>
      <c r="H2" s="287"/>
      <c r="I2" s="287"/>
      <c r="J2" s="287"/>
      <c r="K2" s="287"/>
      <c r="L2" s="287"/>
      <c r="M2" s="287"/>
      <c r="N2" s="287"/>
      <c r="O2" s="287"/>
      <c r="P2" s="287"/>
      <c r="Q2" s="287"/>
      <c r="R2" s="287"/>
      <c r="S2" s="287"/>
      <c r="T2" s="287"/>
    </row>
    <row r="3" spans="1:20" ht="23.25">
      <c r="A3" s="285"/>
      <c r="B3" s="285"/>
      <c r="C3" s="285"/>
      <c r="D3" s="286"/>
      <c r="E3" s="286"/>
      <c r="F3" s="288" t="s">
        <v>333</v>
      </c>
      <c r="G3" s="288"/>
      <c r="H3" s="288"/>
      <c r="I3" s="288"/>
      <c r="J3" s="288"/>
      <c r="K3" s="288"/>
      <c r="L3" s="288"/>
      <c r="M3" s="288"/>
      <c r="N3" s="288"/>
      <c r="O3" s="288"/>
      <c r="P3" s="288"/>
      <c r="Q3" s="288"/>
      <c r="R3" s="288"/>
      <c r="S3" s="288"/>
      <c r="T3" s="289" t="s">
        <v>334</v>
      </c>
    </row>
    <row r="4" spans="1:20" ht="15.75">
      <c r="A4" s="285" t="s">
        <v>7</v>
      </c>
      <c r="B4" s="285" t="s">
        <v>8</v>
      </c>
      <c r="C4" s="276" t="s">
        <v>9</v>
      </c>
      <c r="D4" s="278" t="s">
        <v>6</v>
      </c>
      <c r="E4" s="278" t="s">
        <v>10</v>
      </c>
      <c r="F4" s="281" t="s">
        <v>11</v>
      </c>
      <c r="G4" s="282"/>
      <c r="H4" s="282"/>
      <c r="I4" s="282"/>
      <c r="J4" s="281" t="s">
        <v>12</v>
      </c>
      <c r="K4" s="282"/>
      <c r="L4" s="282"/>
      <c r="M4" s="282"/>
      <c r="N4" s="281" t="s">
        <v>13</v>
      </c>
      <c r="O4" s="282"/>
      <c r="P4" s="282"/>
      <c r="Q4" s="281" t="s">
        <v>14</v>
      </c>
      <c r="R4" s="282"/>
      <c r="S4" s="282"/>
      <c r="T4" s="290"/>
    </row>
    <row r="5" spans="1:20" ht="47.25">
      <c r="A5" s="306"/>
      <c r="B5" s="306"/>
      <c r="C5" s="277"/>
      <c r="D5" s="279"/>
      <c r="E5" s="280"/>
      <c r="F5" s="14" t="s">
        <v>19</v>
      </c>
      <c r="G5" s="15" t="s">
        <v>20</v>
      </c>
      <c r="H5" s="16" t="s">
        <v>21</v>
      </c>
      <c r="I5" s="15" t="s">
        <v>22</v>
      </c>
      <c r="J5" s="14" t="s">
        <v>19</v>
      </c>
      <c r="K5" s="15" t="s">
        <v>20</v>
      </c>
      <c r="L5" s="16" t="s">
        <v>21</v>
      </c>
      <c r="M5" s="15" t="s">
        <v>22</v>
      </c>
      <c r="N5" s="14" t="s">
        <v>19</v>
      </c>
      <c r="O5" s="15" t="s">
        <v>20</v>
      </c>
      <c r="P5" s="17" t="s">
        <v>22</v>
      </c>
      <c r="Q5" s="14" t="s">
        <v>19</v>
      </c>
      <c r="R5" s="15" t="s">
        <v>20</v>
      </c>
      <c r="S5" s="17" t="s">
        <v>22</v>
      </c>
      <c r="T5" s="291"/>
    </row>
    <row r="6" spans="1:20" ht="16.5">
      <c r="A6" s="23"/>
      <c r="B6" s="23"/>
      <c r="C6" s="24"/>
      <c r="D6" s="18"/>
      <c r="E6" s="18"/>
      <c r="F6" s="19"/>
      <c r="G6" s="19"/>
      <c r="H6" s="20"/>
      <c r="I6" s="21"/>
      <c r="J6" s="19"/>
      <c r="K6" s="19"/>
      <c r="L6" s="20"/>
      <c r="M6" s="21"/>
      <c r="N6" s="19"/>
      <c r="O6" s="19"/>
      <c r="P6" s="22"/>
      <c r="Q6" s="19"/>
      <c r="R6" s="19"/>
      <c r="S6" s="22"/>
      <c r="T6" s="22"/>
    </row>
    <row r="7" spans="1:20">
      <c r="A7" s="293">
        <v>1</v>
      </c>
      <c r="B7" s="293" t="s">
        <v>79</v>
      </c>
      <c r="C7" s="295" t="s">
        <v>354</v>
      </c>
      <c r="D7" s="300" t="s">
        <v>355</v>
      </c>
      <c r="E7" s="238" t="s">
        <v>90</v>
      </c>
      <c r="F7" s="264" t="s">
        <v>60</v>
      </c>
      <c r="G7" s="264"/>
      <c r="H7" s="283"/>
      <c r="I7" s="264" t="s">
        <v>91</v>
      </c>
      <c r="J7" s="264" t="s">
        <v>60</v>
      </c>
      <c r="K7" s="264"/>
      <c r="L7" s="283"/>
      <c r="M7" s="266" t="s">
        <v>62</v>
      </c>
      <c r="N7" s="264" t="s">
        <v>60</v>
      </c>
      <c r="O7" s="264"/>
      <c r="P7" s="266" t="s">
        <v>92</v>
      </c>
      <c r="Q7" s="264"/>
      <c r="R7" s="264" t="s">
        <v>60</v>
      </c>
      <c r="S7" s="266" t="s">
        <v>64</v>
      </c>
      <c r="T7" s="266" t="s">
        <v>335</v>
      </c>
    </row>
    <row r="8" spans="1:20">
      <c r="A8" s="294"/>
      <c r="B8" s="294"/>
      <c r="C8" s="296"/>
      <c r="D8" s="296"/>
      <c r="E8" s="239"/>
      <c r="F8" s="265"/>
      <c r="G8" s="265"/>
      <c r="H8" s="292"/>
      <c r="I8" s="264"/>
      <c r="J8" s="265"/>
      <c r="K8" s="265"/>
      <c r="L8" s="292"/>
      <c r="M8" s="267"/>
      <c r="N8" s="265"/>
      <c r="O8" s="265"/>
      <c r="P8" s="284"/>
      <c r="Q8" s="265"/>
      <c r="R8" s="265"/>
      <c r="S8" s="267"/>
      <c r="T8" s="267"/>
    </row>
    <row r="9" spans="1:20">
      <c r="A9" s="294"/>
      <c r="B9" s="294"/>
      <c r="C9" s="296"/>
      <c r="D9" s="296"/>
      <c r="E9" s="239"/>
      <c r="F9" s="265"/>
      <c r="G9" s="265"/>
      <c r="H9" s="292"/>
      <c r="I9" s="264"/>
      <c r="J9" s="265"/>
      <c r="K9" s="265"/>
      <c r="L9" s="292"/>
      <c r="M9" s="267"/>
      <c r="N9" s="265"/>
      <c r="O9" s="265"/>
      <c r="P9" s="284"/>
      <c r="Q9" s="265"/>
      <c r="R9" s="265"/>
      <c r="S9" s="267"/>
      <c r="T9" s="267"/>
    </row>
    <row r="10" spans="1:20">
      <c r="A10" s="294"/>
      <c r="B10" s="294"/>
      <c r="C10" s="296"/>
      <c r="D10" s="296"/>
      <c r="E10" s="239"/>
      <c r="F10" s="265"/>
      <c r="G10" s="265"/>
      <c r="H10" s="292"/>
      <c r="I10" s="264"/>
      <c r="J10" s="265"/>
      <c r="K10" s="265"/>
      <c r="L10" s="292"/>
      <c r="M10" s="267"/>
      <c r="N10" s="265"/>
      <c r="O10" s="265"/>
      <c r="P10" s="284"/>
      <c r="Q10" s="265"/>
      <c r="R10" s="265"/>
      <c r="S10" s="267"/>
      <c r="T10" s="267"/>
    </row>
    <row r="11" spans="1:20">
      <c r="A11" s="294"/>
      <c r="B11" s="294"/>
      <c r="C11" s="296"/>
      <c r="D11" s="296"/>
      <c r="E11" s="239"/>
      <c r="F11" s="265"/>
      <c r="G11" s="265"/>
      <c r="H11" s="292"/>
      <c r="I11" s="264"/>
      <c r="J11" s="265"/>
      <c r="K11" s="265"/>
      <c r="L11" s="292"/>
      <c r="M11" s="267"/>
      <c r="N11" s="265"/>
      <c r="O11" s="265"/>
      <c r="P11" s="284"/>
      <c r="Q11" s="265"/>
      <c r="R11" s="265"/>
      <c r="S11" s="267"/>
      <c r="T11" s="267"/>
    </row>
    <row r="12" spans="1:20">
      <c r="A12" s="294"/>
      <c r="B12" s="294"/>
      <c r="C12" s="296"/>
      <c r="D12" s="296"/>
      <c r="E12" s="239"/>
      <c r="F12" s="265"/>
      <c r="G12" s="265"/>
      <c r="H12" s="292"/>
      <c r="I12" s="264"/>
      <c r="J12" s="265"/>
      <c r="K12" s="265"/>
      <c r="L12" s="292"/>
      <c r="M12" s="267"/>
      <c r="N12" s="265"/>
      <c r="O12" s="265"/>
      <c r="P12" s="284"/>
      <c r="Q12" s="265"/>
      <c r="R12" s="265"/>
      <c r="S12" s="267"/>
      <c r="T12" s="267"/>
    </row>
    <row r="13" spans="1:20">
      <c r="A13" s="293">
        <v>2</v>
      </c>
      <c r="B13" s="293" t="s">
        <v>108</v>
      </c>
      <c r="C13" s="295" t="s">
        <v>356</v>
      </c>
      <c r="D13" s="305" t="s">
        <v>357</v>
      </c>
      <c r="E13" s="238" t="s">
        <v>118</v>
      </c>
      <c r="F13" s="264" t="s">
        <v>60</v>
      </c>
      <c r="G13" s="264"/>
      <c r="H13" s="283"/>
      <c r="I13" s="266" t="s">
        <v>119</v>
      </c>
      <c r="J13" s="264" t="s">
        <v>60</v>
      </c>
      <c r="K13" s="264"/>
      <c r="L13" s="283"/>
      <c r="M13" s="266" t="s">
        <v>62</v>
      </c>
      <c r="N13" s="264" t="s">
        <v>60</v>
      </c>
      <c r="O13" s="264"/>
      <c r="P13" s="266" t="s">
        <v>63</v>
      </c>
      <c r="Q13" s="264"/>
      <c r="R13" s="264" t="s">
        <v>60</v>
      </c>
      <c r="S13" s="266" t="s">
        <v>64</v>
      </c>
      <c r="T13" s="266" t="s">
        <v>336</v>
      </c>
    </row>
    <row r="14" spans="1:20">
      <c r="A14" s="294"/>
      <c r="B14" s="294"/>
      <c r="C14" s="296"/>
      <c r="D14" s="296"/>
      <c r="E14" s="239"/>
      <c r="F14" s="264"/>
      <c r="G14" s="264"/>
      <c r="H14" s="283"/>
      <c r="I14" s="266"/>
      <c r="J14" s="264"/>
      <c r="K14" s="264"/>
      <c r="L14" s="283"/>
      <c r="M14" s="266"/>
      <c r="N14" s="264"/>
      <c r="O14" s="264"/>
      <c r="P14" s="266"/>
      <c r="Q14" s="264"/>
      <c r="R14" s="264"/>
      <c r="S14" s="266"/>
      <c r="T14" s="266"/>
    </row>
    <row r="15" spans="1:20">
      <c r="A15" s="294"/>
      <c r="B15" s="294"/>
      <c r="C15" s="296"/>
      <c r="D15" s="296"/>
      <c r="E15" s="239"/>
      <c r="F15" s="264"/>
      <c r="G15" s="264"/>
      <c r="H15" s="283"/>
      <c r="I15" s="266"/>
      <c r="J15" s="264"/>
      <c r="K15" s="264"/>
      <c r="L15" s="283"/>
      <c r="M15" s="266"/>
      <c r="N15" s="264"/>
      <c r="O15" s="264"/>
      <c r="P15" s="266"/>
      <c r="Q15" s="264"/>
      <c r="R15" s="264"/>
      <c r="S15" s="266"/>
      <c r="T15" s="266"/>
    </row>
    <row r="16" spans="1:20">
      <c r="A16" s="294"/>
      <c r="B16" s="294"/>
      <c r="C16" s="296"/>
      <c r="D16" s="296"/>
      <c r="E16" s="239"/>
      <c r="F16" s="264"/>
      <c r="G16" s="264"/>
      <c r="H16" s="283"/>
      <c r="I16" s="266"/>
      <c r="J16" s="264"/>
      <c r="K16" s="264"/>
      <c r="L16" s="283"/>
      <c r="M16" s="266"/>
      <c r="N16" s="264"/>
      <c r="O16" s="264"/>
      <c r="P16" s="266"/>
      <c r="Q16" s="264"/>
      <c r="R16" s="264"/>
      <c r="S16" s="266"/>
      <c r="T16" s="266"/>
    </row>
    <row r="17" spans="1:20" ht="80.25" customHeight="1">
      <c r="A17" s="294"/>
      <c r="B17" s="294"/>
      <c r="C17" s="296"/>
      <c r="D17" s="296"/>
      <c r="E17" s="239"/>
      <c r="F17" s="264"/>
      <c r="G17" s="264"/>
      <c r="H17" s="283"/>
      <c r="I17" s="266"/>
      <c r="J17" s="264"/>
      <c r="K17" s="264"/>
      <c r="L17" s="283"/>
      <c r="M17" s="266"/>
      <c r="N17" s="264"/>
      <c r="O17" s="264"/>
      <c r="P17" s="266"/>
      <c r="Q17" s="264"/>
      <c r="R17" s="264"/>
      <c r="S17" s="266"/>
      <c r="T17" s="266"/>
    </row>
    <row r="18" spans="1:20">
      <c r="A18" s="293">
        <v>3</v>
      </c>
      <c r="B18" s="298" t="s">
        <v>353</v>
      </c>
      <c r="C18" s="295" t="s">
        <v>358</v>
      </c>
      <c r="D18" s="300" t="s">
        <v>385</v>
      </c>
      <c r="E18" s="238" t="s">
        <v>135</v>
      </c>
      <c r="F18" s="264" t="s">
        <v>60</v>
      </c>
      <c r="G18" s="264"/>
      <c r="H18" s="283"/>
      <c r="I18" s="266" t="s">
        <v>119</v>
      </c>
      <c r="J18" s="264" t="s">
        <v>60</v>
      </c>
      <c r="K18" s="264"/>
      <c r="L18" s="283"/>
      <c r="M18" s="266" t="s">
        <v>62</v>
      </c>
      <c r="N18" s="264" t="s">
        <v>60</v>
      </c>
      <c r="O18" s="264"/>
      <c r="P18" s="266" t="s">
        <v>63</v>
      </c>
      <c r="Q18" s="264"/>
      <c r="R18" s="264" t="s">
        <v>60</v>
      </c>
      <c r="S18" s="266" t="s">
        <v>64</v>
      </c>
      <c r="T18" s="266" t="s">
        <v>337</v>
      </c>
    </row>
    <row r="19" spans="1:20">
      <c r="A19" s="294"/>
      <c r="B19" s="294"/>
      <c r="C19" s="296"/>
      <c r="D19" s="296"/>
      <c r="E19" s="239"/>
      <c r="F19" s="265"/>
      <c r="G19" s="265"/>
      <c r="H19" s="292"/>
      <c r="I19" s="267"/>
      <c r="J19" s="265"/>
      <c r="K19" s="265"/>
      <c r="L19" s="292"/>
      <c r="M19" s="267"/>
      <c r="N19" s="265"/>
      <c r="O19" s="265"/>
      <c r="P19" s="267"/>
      <c r="Q19" s="265"/>
      <c r="R19" s="265"/>
      <c r="S19" s="267"/>
      <c r="T19" s="267"/>
    </row>
    <row r="20" spans="1:20">
      <c r="A20" s="294"/>
      <c r="B20" s="294"/>
      <c r="C20" s="296"/>
      <c r="D20" s="296"/>
      <c r="E20" s="239"/>
      <c r="F20" s="265"/>
      <c r="G20" s="265"/>
      <c r="H20" s="292"/>
      <c r="I20" s="267"/>
      <c r="J20" s="265"/>
      <c r="K20" s="265"/>
      <c r="L20" s="292"/>
      <c r="M20" s="267"/>
      <c r="N20" s="265"/>
      <c r="O20" s="265"/>
      <c r="P20" s="267"/>
      <c r="Q20" s="265"/>
      <c r="R20" s="265"/>
      <c r="S20" s="267"/>
      <c r="T20" s="267"/>
    </row>
    <row r="21" spans="1:20">
      <c r="A21" s="294"/>
      <c r="B21" s="294"/>
      <c r="C21" s="296"/>
      <c r="D21" s="296"/>
      <c r="E21" s="239"/>
      <c r="F21" s="265"/>
      <c r="G21" s="265"/>
      <c r="H21" s="292"/>
      <c r="I21" s="267"/>
      <c r="J21" s="265"/>
      <c r="K21" s="265"/>
      <c r="L21" s="292"/>
      <c r="M21" s="267"/>
      <c r="N21" s="265"/>
      <c r="O21" s="265"/>
      <c r="P21" s="267"/>
      <c r="Q21" s="265"/>
      <c r="R21" s="265"/>
      <c r="S21" s="267"/>
      <c r="T21" s="267"/>
    </row>
    <row r="22" spans="1:20">
      <c r="A22" s="294"/>
      <c r="B22" s="294"/>
      <c r="C22" s="296"/>
      <c r="D22" s="296"/>
      <c r="E22" s="239"/>
      <c r="F22" s="265"/>
      <c r="G22" s="265"/>
      <c r="H22" s="292"/>
      <c r="I22" s="267"/>
      <c r="J22" s="265"/>
      <c r="K22" s="265"/>
      <c r="L22" s="292"/>
      <c r="M22" s="267"/>
      <c r="N22" s="265"/>
      <c r="O22" s="265"/>
      <c r="P22" s="267"/>
      <c r="Q22" s="265"/>
      <c r="R22" s="265"/>
      <c r="S22" s="267"/>
      <c r="T22" s="267"/>
    </row>
    <row r="23" spans="1:20">
      <c r="A23" s="294"/>
      <c r="B23" s="294"/>
      <c r="C23" s="296"/>
      <c r="D23" s="296"/>
      <c r="E23" s="239"/>
      <c r="F23" s="265"/>
      <c r="G23" s="265"/>
      <c r="H23" s="292"/>
      <c r="I23" s="267"/>
      <c r="J23" s="265"/>
      <c r="K23" s="265"/>
      <c r="L23" s="292"/>
      <c r="M23" s="267"/>
      <c r="N23" s="265"/>
      <c r="O23" s="265"/>
      <c r="P23" s="267"/>
      <c r="Q23" s="265"/>
      <c r="R23" s="265"/>
      <c r="S23" s="267"/>
      <c r="T23" s="267"/>
    </row>
    <row r="24" spans="1:20" ht="333" customHeight="1">
      <c r="A24" s="294"/>
      <c r="B24" s="294"/>
      <c r="C24" s="296"/>
      <c r="D24" s="296"/>
      <c r="E24" s="239"/>
      <c r="F24" s="265"/>
      <c r="G24" s="265"/>
      <c r="H24" s="292"/>
      <c r="I24" s="267"/>
      <c r="J24" s="265"/>
      <c r="K24" s="265"/>
      <c r="L24" s="292"/>
      <c r="M24" s="267"/>
      <c r="N24" s="265"/>
      <c r="O24" s="265"/>
      <c r="P24" s="267"/>
      <c r="Q24" s="265"/>
      <c r="R24" s="265"/>
      <c r="S24" s="267"/>
      <c r="T24" s="267"/>
    </row>
    <row r="25" spans="1:20">
      <c r="A25" s="293">
        <v>4</v>
      </c>
      <c r="B25" s="298" t="s">
        <v>142</v>
      </c>
      <c r="C25" s="295" t="s">
        <v>359</v>
      </c>
      <c r="D25" s="297" t="s">
        <v>360</v>
      </c>
      <c r="E25" s="238" t="s">
        <v>338</v>
      </c>
      <c r="F25" s="264" t="s">
        <v>60</v>
      </c>
      <c r="G25" s="264"/>
      <c r="H25" s="283"/>
      <c r="I25" s="266" t="s">
        <v>61</v>
      </c>
      <c r="J25" s="264" t="s">
        <v>60</v>
      </c>
      <c r="K25" s="264"/>
      <c r="L25" s="283"/>
      <c r="M25" s="266" t="s">
        <v>62</v>
      </c>
      <c r="N25" s="264" t="s">
        <v>60</v>
      </c>
      <c r="O25" s="264"/>
      <c r="P25" s="266" t="s">
        <v>150</v>
      </c>
      <c r="Q25" s="264"/>
      <c r="R25" s="264" t="s">
        <v>60</v>
      </c>
      <c r="S25" s="266" t="s">
        <v>64</v>
      </c>
      <c r="T25" s="266" t="s">
        <v>339</v>
      </c>
    </row>
    <row r="26" spans="1:20">
      <c r="A26" s="294"/>
      <c r="B26" s="294"/>
      <c r="C26" s="296"/>
      <c r="D26" s="296"/>
      <c r="E26" s="239"/>
      <c r="F26" s="265"/>
      <c r="G26" s="265"/>
      <c r="H26" s="292"/>
      <c r="I26" s="267"/>
      <c r="J26" s="265"/>
      <c r="K26" s="265"/>
      <c r="L26" s="292"/>
      <c r="M26" s="267"/>
      <c r="N26" s="265"/>
      <c r="O26" s="265"/>
      <c r="P26" s="267"/>
      <c r="Q26" s="265"/>
      <c r="R26" s="265"/>
      <c r="S26" s="267"/>
      <c r="T26" s="267"/>
    </row>
    <row r="27" spans="1:20">
      <c r="A27" s="294"/>
      <c r="B27" s="294"/>
      <c r="C27" s="296"/>
      <c r="D27" s="296"/>
      <c r="E27" s="239"/>
      <c r="F27" s="265"/>
      <c r="G27" s="265"/>
      <c r="H27" s="292"/>
      <c r="I27" s="267"/>
      <c r="J27" s="265"/>
      <c r="K27" s="265"/>
      <c r="L27" s="292"/>
      <c r="M27" s="267"/>
      <c r="N27" s="265"/>
      <c r="O27" s="265"/>
      <c r="P27" s="267"/>
      <c r="Q27" s="265"/>
      <c r="R27" s="265"/>
      <c r="S27" s="267"/>
      <c r="T27" s="267"/>
    </row>
    <row r="28" spans="1:20">
      <c r="A28" s="294"/>
      <c r="B28" s="294"/>
      <c r="C28" s="296"/>
      <c r="D28" s="296"/>
      <c r="E28" s="239"/>
      <c r="F28" s="265"/>
      <c r="G28" s="265"/>
      <c r="H28" s="292"/>
      <c r="I28" s="267"/>
      <c r="J28" s="265"/>
      <c r="K28" s="265"/>
      <c r="L28" s="292"/>
      <c r="M28" s="267"/>
      <c r="N28" s="265"/>
      <c r="O28" s="265"/>
      <c r="P28" s="267"/>
      <c r="Q28" s="265"/>
      <c r="R28" s="265"/>
      <c r="S28" s="267"/>
      <c r="T28" s="267"/>
    </row>
    <row r="29" spans="1:20">
      <c r="A29" s="294"/>
      <c r="B29" s="294"/>
      <c r="C29" s="296"/>
      <c r="D29" s="296"/>
      <c r="E29" s="239"/>
      <c r="F29" s="265"/>
      <c r="G29" s="265"/>
      <c r="H29" s="292"/>
      <c r="I29" s="267"/>
      <c r="J29" s="265"/>
      <c r="K29" s="265"/>
      <c r="L29" s="292"/>
      <c r="M29" s="267"/>
      <c r="N29" s="265"/>
      <c r="O29" s="265"/>
      <c r="P29" s="267"/>
      <c r="Q29" s="265"/>
      <c r="R29" s="265"/>
      <c r="S29" s="267"/>
      <c r="T29" s="267"/>
    </row>
    <row r="30" spans="1:20" ht="82.5" customHeight="1">
      <c r="A30" s="294"/>
      <c r="B30" s="294"/>
      <c r="C30" s="296"/>
      <c r="D30" s="296"/>
      <c r="E30" s="239"/>
      <c r="F30" s="265"/>
      <c r="G30" s="265"/>
      <c r="H30" s="292"/>
      <c r="I30" s="267"/>
      <c r="J30" s="265"/>
      <c r="K30" s="265"/>
      <c r="L30" s="292"/>
      <c r="M30" s="267"/>
      <c r="N30" s="265"/>
      <c r="O30" s="265"/>
      <c r="P30" s="267"/>
      <c r="Q30" s="265"/>
      <c r="R30" s="265"/>
      <c r="S30" s="267"/>
      <c r="T30" s="267"/>
    </row>
    <row r="31" spans="1:20">
      <c r="A31" s="293">
        <v>5</v>
      </c>
      <c r="B31" s="298" t="s">
        <v>160</v>
      </c>
      <c r="C31" s="295" t="s">
        <v>361</v>
      </c>
      <c r="D31" s="297" t="s">
        <v>362</v>
      </c>
      <c r="E31" s="238" t="s">
        <v>167</v>
      </c>
      <c r="F31" s="264" t="s">
        <v>60</v>
      </c>
      <c r="G31" s="264"/>
      <c r="H31" s="283"/>
      <c r="I31" s="266" t="s">
        <v>168</v>
      </c>
      <c r="J31" s="264" t="s">
        <v>60</v>
      </c>
      <c r="K31" s="264"/>
      <c r="L31" s="283"/>
      <c r="M31" s="266" t="s">
        <v>62</v>
      </c>
      <c r="N31" s="264" t="s">
        <v>60</v>
      </c>
      <c r="O31" s="264"/>
      <c r="P31" s="266" t="s">
        <v>150</v>
      </c>
      <c r="Q31" s="264"/>
      <c r="R31" s="264" t="s">
        <v>60</v>
      </c>
      <c r="S31" s="266" t="s">
        <v>64</v>
      </c>
      <c r="T31" s="266" t="s">
        <v>340</v>
      </c>
    </row>
    <row r="32" spans="1:20">
      <c r="A32" s="294"/>
      <c r="B32" s="294"/>
      <c r="C32" s="296"/>
      <c r="D32" s="296"/>
      <c r="E32" s="239"/>
      <c r="F32" s="265"/>
      <c r="G32" s="265"/>
      <c r="H32" s="292"/>
      <c r="I32" s="267"/>
      <c r="J32" s="265"/>
      <c r="K32" s="265"/>
      <c r="L32" s="292"/>
      <c r="M32" s="267"/>
      <c r="N32" s="265"/>
      <c r="O32" s="265"/>
      <c r="P32" s="267"/>
      <c r="Q32" s="265"/>
      <c r="R32" s="265"/>
      <c r="S32" s="267"/>
      <c r="T32" s="267"/>
    </row>
    <row r="33" spans="1:20" ht="91.5" customHeight="1">
      <c r="A33" s="294"/>
      <c r="B33" s="294"/>
      <c r="C33" s="296"/>
      <c r="D33" s="296"/>
      <c r="E33" s="239"/>
      <c r="F33" s="265"/>
      <c r="G33" s="265"/>
      <c r="H33" s="292"/>
      <c r="I33" s="267"/>
      <c r="J33" s="265"/>
      <c r="K33" s="265"/>
      <c r="L33" s="292"/>
      <c r="M33" s="267"/>
      <c r="N33" s="265"/>
      <c r="O33" s="265"/>
      <c r="P33" s="267"/>
      <c r="Q33" s="265"/>
      <c r="R33" s="265"/>
      <c r="S33" s="267"/>
      <c r="T33" s="267"/>
    </row>
    <row r="34" spans="1:20">
      <c r="A34" s="293">
        <v>6</v>
      </c>
      <c r="B34" s="298" t="s">
        <v>160</v>
      </c>
      <c r="C34" s="295" t="s">
        <v>363</v>
      </c>
      <c r="D34" s="297" t="s">
        <v>364</v>
      </c>
      <c r="E34" s="238" t="s">
        <v>177</v>
      </c>
      <c r="F34" s="264"/>
      <c r="G34" s="264" t="s">
        <v>60</v>
      </c>
      <c r="H34" s="283"/>
      <c r="I34" s="266" t="s">
        <v>61</v>
      </c>
      <c r="J34" s="264" t="s">
        <v>60</v>
      </c>
      <c r="K34" s="264"/>
      <c r="L34" s="283"/>
      <c r="M34" s="266" t="s">
        <v>62</v>
      </c>
      <c r="N34" s="264" t="s">
        <v>60</v>
      </c>
      <c r="O34" s="264"/>
      <c r="P34" s="266" t="s">
        <v>150</v>
      </c>
      <c r="Q34" s="264"/>
      <c r="R34" s="264" t="s">
        <v>60</v>
      </c>
      <c r="S34" s="266" t="s">
        <v>64</v>
      </c>
      <c r="T34" s="266" t="s">
        <v>341</v>
      </c>
    </row>
    <row r="35" spans="1:20">
      <c r="A35" s="294"/>
      <c r="B35" s="294"/>
      <c r="C35" s="296"/>
      <c r="D35" s="296"/>
      <c r="E35" s="239"/>
      <c r="F35" s="265"/>
      <c r="G35" s="265"/>
      <c r="H35" s="292"/>
      <c r="I35" s="267"/>
      <c r="J35" s="265"/>
      <c r="K35" s="265"/>
      <c r="L35" s="292"/>
      <c r="M35" s="267"/>
      <c r="N35" s="265"/>
      <c r="O35" s="265"/>
      <c r="P35" s="267"/>
      <c r="Q35" s="265"/>
      <c r="R35" s="265"/>
      <c r="S35" s="267"/>
      <c r="T35" s="267"/>
    </row>
    <row r="36" spans="1:20">
      <c r="A36" s="294"/>
      <c r="B36" s="294"/>
      <c r="C36" s="296"/>
      <c r="D36" s="296"/>
      <c r="E36" s="239"/>
      <c r="F36" s="265"/>
      <c r="G36" s="265"/>
      <c r="H36" s="292"/>
      <c r="I36" s="267"/>
      <c r="J36" s="265"/>
      <c r="K36" s="265"/>
      <c r="L36" s="292"/>
      <c r="M36" s="267"/>
      <c r="N36" s="265"/>
      <c r="O36" s="265"/>
      <c r="P36" s="267"/>
      <c r="Q36" s="265"/>
      <c r="R36" s="265"/>
      <c r="S36" s="267"/>
      <c r="T36" s="267"/>
    </row>
    <row r="37" spans="1:20" ht="104.25" customHeight="1">
      <c r="A37" s="294"/>
      <c r="B37" s="294"/>
      <c r="C37" s="296"/>
      <c r="D37" s="296"/>
      <c r="E37" s="239"/>
      <c r="F37" s="265"/>
      <c r="G37" s="265"/>
      <c r="H37" s="292"/>
      <c r="I37" s="267"/>
      <c r="J37" s="265"/>
      <c r="K37" s="265"/>
      <c r="L37" s="292"/>
      <c r="M37" s="267"/>
      <c r="N37" s="265"/>
      <c r="O37" s="265"/>
      <c r="P37" s="267"/>
      <c r="Q37" s="265"/>
      <c r="R37" s="265"/>
      <c r="S37" s="267"/>
      <c r="T37" s="267"/>
    </row>
    <row r="38" spans="1:20">
      <c r="A38" s="293">
        <v>7</v>
      </c>
      <c r="B38" s="298" t="s">
        <v>160</v>
      </c>
      <c r="C38" s="295" t="s">
        <v>365</v>
      </c>
      <c r="D38" s="297" t="s">
        <v>366</v>
      </c>
      <c r="E38" s="238" t="s">
        <v>177</v>
      </c>
      <c r="F38" s="264"/>
      <c r="G38" s="264" t="s">
        <v>60</v>
      </c>
      <c r="H38" s="283"/>
      <c r="I38" s="266" t="s">
        <v>61</v>
      </c>
      <c r="J38" s="264" t="s">
        <v>60</v>
      </c>
      <c r="K38" s="264"/>
      <c r="L38" s="283"/>
      <c r="M38" s="266" t="s">
        <v>62</v>
      </c>
      <c r="N38" s="264" t="s">
        <v>60</v>
      </c>
      <c r="O38" s="264"/>
      <c r="P38" s="266" t="s">
        <v>150</v>
      </c>
      <c r="Q38" s="264"/>
      <c r="R38" s="264" t="s">
        <v>60</v>
      </c>
      <c r="S38" s="266" t="s">
        <v>64</v>
      </c>
      <c r="T38" s="266" t="s">
        <v>342</v>
      </c>
    </row>
    <row r="39" spans="1:20">
      <c r="A39" s="294"/>
      <c r="B39" s="294"/>
      <c r="C39" s="296"/>
      <c r="D39" s="296"/>
      <c r="E39" s="239"/>
      <c r="F39" s="265"/>
      <c r="G39" s="265"/>
      <c r="H39" s="292"/>
      <c r="I39" s="267"/>
      <c r="J39" s="265"/>
      <c r="K39" s="265"/>
      <c r="L39" s="292"/>
      <c r="M39" s="267"/>
      <c r="N39" s="265"/>
      <c r="O39" s="265"/>
      <c r="P39" s="267"/>
      <c r="Q39" s="265"/>
      <c r="R39" s="265"/>
      <c r="S39" s="267"/>
      <c r="T39" s="267"/>
    </row>
    <row r="40" spans="1:20">
      <c r="A40" s="294"/>
      <c r="B40" s="294"/>
      <c r="C40" s="296"/>
      <c r="D40" s="296"/>
      <c r="E40" s="239"/>
      <c r="F40" s="265"/>
      <c r="G40" s="265"/>
      <c r="H40" s="292"/>
      <c r="I40" s="267"/>
      <c r="J40" s="265"/>
      <c r="K40" s="265"/>
      <c r="L40" s="292"/>
      <c r="M40" s="267"/>
      <c r="N40" s="265"/>
      <c r="O40" s="265"/>
      <c r="P40" s="267"/>
      <c r="Q40" s="265"/>
      <c r="R40" s="265"/>
      <c r="S40" s="267"/>
      <c r="T40" s="267"/>
    </row>
    <row r="41" spans="1:20" ht="60" customHeight="1">
      <c r="A41" s="294"/>
      <c r="B41" s="294"/>
      <c r="C41" s="296"/>
      <c r="D41" s="296"/>
      <c r="E41" s="239"/>
      <c r="F41" s="265"/>
      <c r="G41" s="265"/>
      <c r="H41" s="292"/>
      <c r="I41" s="267"/>
      <c r="J41" s="265"/>
      <c r="K41" s="265"/>
      <c r="L41" s="292"/>
      <c r="M41" s="267"/>
      <c r="N41" s="265"/>
      <c r="O41" s="265"/>
      <c r="P41" s="267"/>
      <c r="Q41" s="265"/>
      <c r="R41" s="265"/>
      <c r="S41" s="267"/>
      <c r="T41" s="267"/>
    </row>
    <row r="42" spans="1:20">
      <c r="A42" s="293">
        <v>8</v>
      </c>
      <c r="B42" s="298" t="s">
        <v>193</v>
      </c>
      <c r="C42" s="295" t="s">
        <v>367</v>
      </c>
      <c r="D42" s="297" t="s">
        <v>368</v>
      </c>
      <c r="E42" s="238" t="s">
        <v>201</v>
      </c>
      <c r="F42" s="264" t="s">
        <v>60</v>
      </c>
      <c r="G42" s="264"/>
      <c r="H42" s="283"/>
      <c r="I42" s="266" t="s">
        <v>61</v>
      </c>
      <c r="J42" s="264" t="s">
        <v>60</v>
      </c>
      <c r="K42" s="264"/>
      <c r="L42" s="283"/>
      <c r="M42" s="266" t="s">
        <v>62</v>
      </c>
      <c r="N42" s="264" t="s">
        <v>60</v>
      </c>
      <c r="O42" s="264"/>
      <c r="P42" s="266" t="s">
        <v>150</v>
      </c>
      <c r="Q42" s="264"/>
      <c r="R42" s="264" t="s">
        <v>60</v>
      </c>
      <c r="S42" s="266" t="s">
        <v>64</v>
      </c>
      <c r="T42" s="266" t="s">
        <v>343</v>
      </c>
    </row>
    <row r="43" spans="1:20">
      <c r="A43" s="294"/>
      <c r="B43" s="294"/>
      <c r="C43" s="296"/>
      <c r="D43" s="296"/>
      <c r="E43" s="239"/>
      <c r="F43" s="265"/>
      <c r="G43" s="265"/>
      <c r="H43" s="292"/>
      <c r="I43" s="267"/>
      <c r="J43" s="265"/>
      <c r="K43" s="265"/>
      <c r="L43" s="292"/>
      <c r="M43" s="267"/>
      <c r="N43" s="265"/>
      <c r="O43" s="265"/>
      <c r="P43" s="267"/>
      <c r="Q43" s="265"/>
      <c r="R43" s="265"/>
      <c r="S43" s="267"/>
      <c r="T43" s="267"/>
    </row>
    <row r="44" spans="1:20">
      <c r="A44" s="294"/>
      <c r="B44" s="294"/>
      <c r="C44" s="296"/>
      <c r="D44" s="296"/>
      <c r="E44" s="239"/>
      <c r="F44" s="265"/>
      <c r="G44" s="265"/>
      <c r="H44" s="292"/>
      <c r="I44" s="267"/>
      <c r="J44" s="265"/>
      <c r="K44" s="265"/>
      <c r="L44" s="292"/>
      <c r="M44" s="267"/>
      <c r="N44" s="265"/>
      <c r="O44" s="265"/>
      <c r="P44" s="267"/>
      <c r="Q44" s="265"/>
      <c r="R44" s="265"/>
      <c r="S44" s="267"/>
      <c r="T44" s="267"/>
    </row>
    <row r="45" spans="1:20">
      <c r="A45" s="294"/>
      <c r="B45" s="294"/>
      <c r="C45" s="296"/>
      <c r="D45" s="296"/>
      <c r="E45" s="239"/>
      <c r="F45" s="265"/>
      <c r="G45" s="265"/>
      <c r="H45" s="292"/>
      <c r="I45" s="267"/>
      <c r="J45" s="265"/>
      <c r="K45" s="265"/>
      <c r="L45" s="292"/>
      <c r="M45" s="267"/>
      <c r="N45" s="265"/>
      <c r="O45" s="265"/>
      <c r="P45" s="267"/>
      <c r="Q45" s="265"/>
      <c r="R45" s="265"/>
      <c r="S45" s="267"/>
      <c r="T45" s="267"/>
    </row>
    <row r="46" spans="1:20">
      <c r="A46" s="294"/>
      <c r="B46" s="294"/>
      <c r="C46" s="296"/>
      <c r="D46" s="296"/>
      <c r="E46" s="239"/>
      <c r="F46" s="265"/>
      <c r="G46" s="265"/>
      <c r="H46" s="292"/>
      <c r="I46" s="267"/>
      <c r="J46" s="265"/>
      <c r="K46" s="265"/>
      <c r="L46" s="292"/>
      <c r="M46" s="267"/>
      <c r="N46" s="265"/>
      <c r="O46" s="265"/>
      <c r="P46" s="267"/>
      <c r="Q46" s="265"/>
      <c r="R46" s="265"/>
      <c r="S46" s="267"/>
      <c r="T46" s="267"/>
    </row>
    <row r="47" spans="1:20">
      <c r="A47" s="294"/>
      <c r="B47" s="294"/>
      <c r="C47" s="296"/>
      <c r="D47" s="296"/>
      <c r="E47" s="239"/>
      <c r="F47" s="265"/>
      <c r="G47" s="265"/>
      <c r="H47" s="292"/>
      <c r="I47" s="267"/>
      <c r="J47" s="265"/>
      <c r="K47" s="265"/>
      <c r="L47" s="292"/>
      <c r="M47" s="267"/>
      <c r="N47" s="265"/>
      <c r="O47" s="265"/>
      <c r="P47" s="267"/>
      <c r="Q47" s="265"/>
      <c r="R47" s="265"/>
      <c r="S47" s="267"/>
      <c r="T47" s="267"/>
    </row>
    <row r="48" spans="1:20" ht="39.75" customHeight="1">
      <c r="A48" s="294"/>
      <c r="B48" s="294"/>
      <c r="C48" s="296"/>
      <c r="D48" s="296"/>
      <c r="E48" s="239"/>
      <c r="F48" s="265"/>
      <c r="G48" s="265"/>
      <c r="H48" s="292"/>
      <c r="I48" s="267"/>
      <c r="J48" s="265"/>
      <c r="K48" s="265"/>
      <c r="L48" s="292"/>
      <c r="M48" s="267"/>
      <c r="N48" s="265"/>
      <c r="O48" s="265"/>
      <c r="P48" s="267"/>
      <c r="Q48" s="265"/>
      <c r="R48" s="265"/>
      <c r="S48" s="267"/>
      <c r="T48" s="267"/>
    </row>
    <row r="49" spans="1:20">
      <c r="A49" s="293">
        <v>9</v>
      </c>
      <c r="B49" s="298" t="s">
        <v>215</v>
      </c>
      <c r="C49" s="295" t="s">
        <v>369</v>
      </c>
      <c r="D49" s="297" t="s">
        <v>370</v>
      </c>
      <c r="E49" s="238" t="s">
        <v>220</v>
      </c>
      <c r="F49" s="264" t="s">
        <v>60</v>
      </c>
      <c r="G49" s="264"/>
      <c r="H49" s="283"/>
      <c r="I49" s="266" t="s">
        <v>61</v>
      </c>
      <c r="J49" s="264" t="s">
        <v>60</v>
      </c>
      <c r="K49" s="264"/>
      <c r="L49" s="283"/>
      <c r="M49" s="266" t="s">
        <v>62</v>
      </c>
      <c r="N49" s="264" t="s">
        <v>60</v>
      </c>
      <c r="O49" s="264"/>
      <c r="P49" s="266" t="s">
        <v>150</v>
      </c>
      <c r="Q49" s="264"/>
      <c r="R49" s="264" t="s">
        <v>60</v>
      </c>
      <c r="S49" s="266" t="s">
        <v>64</v>
      </c>
      <c r="T49" s="266" t="s">
        <v>344</v>
      </c>
    </row>
    <row r="50" spans="1:20">
      <c r="A50" s="294"/>
      <c r="B50" s="294"/>
      <c r="C50" s="296"/>
      <c r="D50" s="296"/>
      <c r="E50" s="239"/>
      <c r="F50" s="265"/>
      <c r="G50" s="265"/>
      <c r="H50" s="292"/>
      <c r="I50" s="267"/>
      <c r="J50" s="265"/>
      <c r="K50" s="265"/>
      <c r="L50" s="292"/>
      <c r="M50" s="267"/>
      <c r="N50" s="265"/>
      <c r="O50" s="265"/>
      <c r="P50" s="267"/>
      <c r="Q50" s="265"/>
      <c r="R50" s="265"/>
      <c r="S50" s="267"/>
      <c r="T50" s="267"/>
    </row>
    <row r="51" spans="1:20">
      <c r="A51" s="294"/>
      <c r="B51" s="294"/>
      <c r="C51" s="296"/>
      <c r="D51" s="296"/>
      <c r="E51" s="239"/>
      <c r="F51" s="265"/>
      <c r="G51" s="265"/>
      <c r="H51" s="292"/>
      <c r="I51" s="267"/>
      <c r="J51" s="265"/>
      <c r="K51" s="265"/>
      <c r="L51" s="292"/>
      <c r="M51" s="267"/>
      <c r="N51" s="265"/>
      <c r="O51" s="265"/>
      <c r="P51" s="267"/>
      <c r="Q51" s="265"/>
      <c r="R51" s="265"/>
      <c r="S51" s="267"/>
      <c r="T51" s="267"/>
    </row>
    <row r="52" spans="1:20" ht="80.25" customHeight="1">
      <c r="A52" s="294"/>
      <c r="B52" s="294"/>
      <c r="C52" s="296"/>
      <c r="D52" s="296"/>
      <c r="E52" s="239"/>
      <c r="F52" s="265"/>
      <c r="G52" s="265"/>
      <c r="H52" s="292"/>
      <c r="I52" s="267"/>
      <c r="J52" s="265"/>
      <c r="K52" s="265"/>
      <c r="L52" s="292"/>
      <c r="M52" s="267"/>
      <c r="N52" s="265"/>
      <c r="O52" s="265"/>
      <c r="P52" s="267"/>
      <c r="Q52" s="265"/>
      <c r="R52" s="265"/>
      <c r="S52" s="267"/>
      <c r="T52" s="267"/>
    </row>
    <row r="53" spans="1:20">
      <c r="A53" s="293">
        <v>10</v>
      </c>
      <c r="B53" s="298" t="s">
        <v>227</v>
      </c>
      <c r="C53" s="303" t="s">
        <v>371</v>
      </c>
      <c r="D53" s="301" t="s">
        <v>372</v>
      </c>
      <c r="E53" s="302" t="s">
        <v>234</v>
      </c>
      <c r="F53" s="274" t="s">
        <v>60</v>
      </c>
      <c r="G53" s="274"/>
      <c r="H53" s="304"/>
      <c r="I53" s="275" t="s">
        <v>61</v>
      </c>
      <c r="J53" s="274" t="s">
        <v>60</v>
      </c>
      <c r="K53" s="274"/>
      <c r="L53" s="304"/>
      <c r="M53" s="275" t="s">
        <v>62</v>
      </c>
      <c r="N53" s="274" t="s">
        <v>60</v>
      </c>
      <c r="O53" s="274"/>
      <c r="P53" s="275" t="s">
        <v>150</v>
      </c>
      <c r="Q53" s="274"/>
      <c r="R53" s="274" t="s">
        <v>60</v>
      </c>
      <c r="S53" s="275" t="s">
        <v>64</v>
      </c>
      <c r="T53" s="275" t="s">
        <v>345</v>
      </c>
    </row>
    <row r="54" spans="1:20">
      <c r="A54" s="294"/>
      <c r="B54" s="294"/>
      <c r="C54" s="296"/>
      <c r="D54" s="296"/>
      <c r="E54" s="239"/>
      <c r="F54" s="265"/>
      <c r="G54" s="265"/>
      <c r="H54" s="292"/>
      <c r="I54" s="267"/>
      <c r="J54" s="265"/>
      <c r="K54" s="265"/>
      <c r="L54" s="292"/>
      <c r="M54" s="267"/>
      <c r="N54" s="265"/>
      <c r="O54" s="265"/>
      <c r="P54" s="267"/>
      <c r="Q54" s="265"/>
      <c r="R54" s="265"/>
      <c r="S54" s="267"/>
      <c r="T54" s="267"/>
    </row>
    <row r="55" spans="1:20">
      <c r="A55" s="294"/>
      <c r="B55" s="294"/>
      <c r="C55" s="296"/>
      <c r="D55" s="296"/>
      <c r="E55" s="239"/>
      <c r="F55" s="265"/>
      <c r="G55" s="265"/>
      <c r="H55" s="292"/>
      <c r="I55" s="267"/>
      <c r="J55" s="265"/>
      <c r="K55" s="265"/>
      <c r="L55" s="292"/>
      <c r="M55" s="267"/>
      <c r="N55" s="265"/>
      <c r="O55" s="265"/>
      <c r="P55" s="267"/>
      <c r="Q55" s="265"/>
      <c r="R55" s="265"/>
      <c r="S55" s="267"/>
      <c r="T55" s="267"/>
    </row>
    <row r="56" spans="1:20">
      <c r="A56" s="294"/>
      <c r="B56" s="294"/>
      <c r="C56" s="296"/>
      <c r="D56" s="296"/>
      <c r="E56" s="239"/>
      <c r="F56" s="265"/>
      <c r="G56" s="265"/>
      <c r="H56" s="292"/>
      <c r="I56" s="267"/>
      <c r="J56" s="265"/>
      <c r="K56" s="265"/>
      <c r="L56" s="292"/>
      <c r="M56" s="267"/>
      <c r="N56" s="265"/>
      <c r="O56" s="265"/>
      <c r="P56" s="267"/>
      <c r="Q56" s="265"/>
      <c r="R56" s="265"/>
      <c r="S56" s="267"/>
      <c r="T56" s="267"/>
    </row>
    <row r="57" spans="1:20">
      <c r="A57" s="294"/>
      <c r="B57" s="294"/>
      <c r="C57" s="296"/>
      <c r="D57" s="296"/>
      <c r="E57" s="239"/>
      <c r="F57" s="265"/>
      <c r="G57" s="265"/>
      <c r="H57" s="292"/>
      <c r="I57" s="267"/>
      <c r="J57" s="265"/>
      <c r="K57" s="265"/>
      <c r="L57" s="292"/>
      <c r="M57" s="267"/>
      <c r="N57" s="265"/>
      <c r="O57" s="265"/>
      <c r="P57" s="267"/>
      <c r="Q57" s="265"/>
      <c r="R57" s="265"/>
      <c r="S57" s="267"/>
      <c r="T57" s="267"/>
    </row>
    <row r="58" spans="1:20" ht="99.75" customHeight="1">
      <c r="A58" s="294"/>
      <c r="B58" s="294"/>
      <c r="C58" s="296"/>
      <c r="D58" s="296"/>
      <c r="E58" s="239"/>
      <c r="F58" s="265"/>
      <c r="G58" s="265"/>
      <c r="H58" s="292"/>
      <c r="I58" s="267"/>
      <c r="J58" s="265"/>
      <c r="K58" s="265"/>
      <c r="L58" s="292"/>
      <c r="M58" s="267"/>
      <c r="N58" s="265"/>
      <c r="O58" s="265"/>
      <c r="P58" s="267"/>
      <c r="Q58" s="265"/>
      <c r="R58" s="265"/>
      <c r="S58" s="267"/>
      <c r="T58" s="267"/>
    </row>
    <row r="59" spans="1:20">
      <c r="A59" s="293">
        <v>11</v>
      </c>
      <c r="B59" s="298" t="s">
        <v>227</v>
      </c>
      <c r="C59" s="295" t="s">
        <v>373</v>
      </c>
      <c r="D59" s="301" t="s">
        <v>374</v>
      </c>
      <c r="E59" s="302" t="s">
        <v>248</v>
      </c>
      <c r="F59" s="274" t="s">
        <v>60</v>
      </c>
      <c r="G59" s="274"/>
      <c r="H59" s="304"/>
      <c r="I59" s="275" t="s">
        <v>61</v>
      </c>
      <c r="J59" s="274"/>
      <c r="K59" s="274" t="s">
        <v>60</v>
      </c>
      <c r="L59" s="304"/>
      <c r="M59" s="275" t="s">
        <v>62</v>
      </c>
      <c r="N59" s="274"/>
      <c r="O59" s="274" t="s">
        <v>60</v>
      </c>
      <c r="P59" s="275" t="s">
        <v>150</v>
      </c>
      <c r="Q59" s="274"/>
      <c r="R59" s="274" t="s">
        <v>60</v>
      </c>
      <c r="S59" s="275" t="s">
        <v>64</v>
      </c>
      <c r="T59" s="275" t="s">
        <v>346</v>
      </c>
    </row>
    <row r="60" spans="1:20">
      <c r="A60" s="294"/>
      <c r="B60" s="294"/>
      <c r="C60" s="296"/>
      <c r="D60" s="296"/>
      <c r="E60" s="239"/>
      <c r="F60" s="265"/>
      <c r="G60" s="265"/>
      <c r="H60" s="292"/>
      <c r="I60" s="267"/>
      <c r="J60" s="265"/>
      <c r="K60" s="265"/>
      <c r="L60" s="292"/>
      <c r="M60" s="267"/>
      <c r="N60" s="265"/>
      <c r="O60" s="265"/>
      <c r="P60" s="267"/>
      <c r="Q60" s="265"/>
      <c r="R60" s="265"/>
      <c r="S60" s="267"/>
      <c r="T60" s="267"/>
    </row>
    <row r="61" spans="1:20" ht="107.25" customHeight="1">
      <c r="A61" s="294"/>
      <c r="B61" s="294"/>
      <c r="C61" s="296"/>
      <c r="D61" s="296"/>
      <c r="E61" s="239"/>
      <c r="F61" s="265"/>
      <c r="G61" s="265"/>
      <c r="H61" s="292"/>
      <c r="I61" s="267"/>
      <c r="J61" s="265"/>
      <c r="K61" s="265"/>
      <c r="L61" s="292"/>
      <c r="M61" s="267"/>
      <c r="N61" s="265"/>
      <c r="O61" s="265"/>
      <c r="P61" s="267"/>
      <c r="Q61" s="265"/>
      <c r="R61" s="265"/>
      <c r="S61" s="267"/>
      <c r="T61" s="267"/>
    </row>
    <row r="62" spans="1:20">
      <c r="A62" s="293">
        <v>12</v>
      </c>
      <c r="B62" s="298" t="s">
        <v>252</v>
      </c>
      <c r="C62" s="295" t="s">
        <v>375</v>
      </c>
      <c r="D62" s="297" t="s">
        <v>376</v>
      </c>
      <c r="E62" s="302" t="s">
        <v>256</v>
      </c>
      <c r="F62" s="274" t="s">
        <v>60</v>
      </c>
      <c r="G62" s="274"/>
      <c r="H62" s="274"/>
      <c r="I62" s="275" t="s">
        <v>61</v>
      </c>
      <c r="J62" s="274" t="s">
        <v>60</v>
      </c>
      <c r="K62" s="274"/>
      <c r="L62" s="274"/>
      <c r="M62" s="275" t="s">
        <v>62</v>
      </c>
      <c r="N62" s="274" t="s">
        <v>60</v>
      </c>
      <c r="O62" s="274"/>
      <c r="P62" s="275" t="s">
        <v>257</v>
      </c>
      <c r="Q62" s="274"/>
      <c r="R62" s="274" t="s">
        <v>60</v>
      </c>
      <c r="S62" s="275" t="s">
        <v>64</v>
      </c>
      <c r="T62" s="275" t="s">
        <v>347</v>
      </c>
    </row>
    <row r="63" spans="1:20">
      <c r="A63" s="294"/>
      <c r="B63" s="294"/>
      <c r="C63" s="296"/>
      <c r="D63" s="296"/>
      <c r="E63" s="239"/>
      <c r="F63" s="265"/>
      <c r="G63" s="265"/>
      <c r="H63" s="292"/>
      <c r="I63" s="267"/>
      <c r="J63" s="265"/>
      <c r="K63" s="265"/>
      <c r="L63" s="292"/>
      <c r="M63" s="267"/>
      <c r="N63" s="265"/>
      <c r="O63" s="265"/>
      <c r="P63" s="267"/>
      <c r="Q63" s="265"/>
      <c r="R63" s="265"/>
      <c r="S63" s="267"/>
      <c r="T63" s="267"/>
    </row>
    <row r="64" spans="1:20" ht="56.25" customHeight="1">
      <c r="A64" s="294"/>
      <c r="B64" s="294"/>
      <c r="C64" s="296"/>
      <c r="D64" s="296"/>
      <c r="E64" s="239"/>
      <c r="F64" s="265"/>
      <c r="G64" s="265"/>
      <c r="H64" s="292"/>
      <c r="I64" s="267"/>
      <c r="J64" s="265"/>
      <c r="K64" s="265"/>
      <c r="L64" s="292"/>
      <c r="M64" s="267"/>
      <c r="N64" s="265"/>
      <c r="O64" s="265"/>
      <c r="P64" s="267"/>
      <c r="Q64" s="265"/>
      <c r="R64" s="265"/>
      <c r="S64" s="267"/>
      <c r="T64" s="267"/>
    </row>
    <row r="65" spans="1:20">
      <c r="A65" s="293">
        <v>13</v>
      </c>
      <c r="B65" s="298" t="s">
        <v>252</v>
      </c>
      <c r="C65" s="303" t="s">
        <v>377</v>
      </c>
      <c r="D65" s="297" t="s">
        <v>378</v>
      </c>
      <c r="E65" s="238" t="s">
        <v>266</v>
      </c>
      <c r="F65" s="264" t="s">
        <v>60</v>
      </c>
      <c r="G65" s="264"/>
      <c r="H65" s="264"/>
      <c r="I65" s="266" t="s">
        <v>61</v>
      </c>
      <c r="J65" s="264" t="s">
        <v>60</v>
      </c>
      <c r="K65" s="264"/>
      <c r="L65" s="264"/>
      <c r="M65" s="266" t="s">
        <v>62</v>
      </c>
      <c r="N65" s="264" t="s">
        <v>60</v>
      </c>
      <c r="O65" s="264"/>
      <c r="P65" s="266" t="s">
        <v>257</v>
      </c>
      <c r="Q65" s="264"/>
      <c r="R65" s="264" t="s">
        <v>60</v>
      </c>
      <c r="S65" s="266" t="s">
        <v>64</v>
      </c>
      <c r="T65" s="266" t="s">
        <v>348</v>
      </c>
    </row>
    <row r="66" spans="1:20">
      <c r="A66" s="294"/>
      <c r="B66" s="294"/>
      <c r="C66" s="296"/>
      <c r="D66" s="296"/>
      <c r="E66" s="239"/>
      <c r="F66" s="265"/>
      <c r="G66" s="265"/>
      <c r="H66" s="292"/>
      <c r="I66" s="267"/>
      <c r="J66" s="265"/>
      <c r="K66" s="265"/>
      <c r="L66" s="292"/>
      <c r="M66" s="267"/>
      <c r="N66" s="265"/>
      <c r="O66" s="265"/>
      <c r="P66" s="267"/>
      <c r="Q66" s="265"/>
      <c r="R66" s="265"/>
      <c r="S66" s="267"/>
      <c r="T66" s="267"/>
    </row>
    <row r="67" spans="1:20">
      <c r="A67" s="294"/>
      <c r="B67" s="294"/>
      <c r="C67" s="296"/>
      <c r="D67" s="296"/>
      <c r="E67" s="239"/>
      <c r="F67" s="265"/>
      <c r="G67" s="265"/>
      <c r="H67" s="292"/>
      <c r="I67" s="267"/>
      <c r="J67" s="265"/>
      <c r="K67" s="265"/>
      <c r="L67" s="292"/>
      <c r="M67" s="267"/>
      <c r="N67" s="265"/>
      <c r="O67" s="265"/>
      <c r="P67" s="267"/>
      <c r="Q67" s="265"/>
      <c r="R67" s="265"/>
      <c r="S67" s="267"/>
      <c r="T67" s="267"/>
    </row>
    <row r="68" spans="1:20">
      <c r="A68" s="294"/>
      <c r="B68" s="294"/>
      <c r="C68" s="296"/>
      <c r="D68" s="296"/>
      <c r="E68" s="239"/>
      <c r="F68" s="265"/>
      <c r="G68" s="265"/>
      <c r="H68" s="292"/>
      <c r="I68" s="267"/>
      <c r="J68" s="265"/>
      <c r="K68" s="265"/>
      <c r="L68" s="292"/>
      <c r="M68" s="267"/>
      <c r="N68" s="265"/>
      <c r="O68" s="265"/>
      <c r="P68" s="267"/>
      <c r="Q68" s="265"/>
      <c r="R68" s="265"/>
      <c r="S68" s="267"/>
      <c r="T68" s="267"/>
    </row>
    <row r="69" spans="1:20" ht="79.5" customHeight="1">
      <c r="A69" s="294"/>
      <c r="B69" s="294"/>
      <c r="C69" s="296"/>
      <c r="D69" s="296"/>
      <c r="E69" s="239"/>
      <c r="F69" s="265"/>
      <c r="G69" s="265"/>
      <c r="H69" s="292"/>
      <c r="I69" s="267"/>
      <c r="J69" s="265"/>
      <c r="K69" s="265"/>
      <c r="L69" s="292"/>
      <c r="M69" s="267"/>
      <c r="N69" s="265"/>
      <c r="O69" s="265"/>
      <c r="P69" s="267"/>
      <c r="Q69" s="265"/>
      <c r="R69" s="265"/>
      <c r="S69" s="267"/>
      <c r="T69" s="267"/>
    </row>
    <row r="70" spans="1:20">
      <c r="A70" s="293">
        <v>14</v>
      </c>
      <c r="B70" s="298" t="s">
        <v>252</v>
      </c>
      <c r="C70" s="295" t="s">
        <v>379</v>
      </c>
      <c r="D70" s="301" t="s">
        <v>378</v>
      </c>
      <c r="E70" s="302" t="s">
        <v>266</v>
      </c>
      <c r="F70" s="274" t="s">
        <v>60</v>
      </c>
      <c r="G70" s="274"/>
      <c r="H70" s="274"/>
      <c r="I70" s="274" t="s">
        <v>61</v>
      </c>
      <c r="J70" s="274" t="s">
        <v>60</v>
      </c>
      <c r="K70" s="274"/>
      <c r="L70" s="274"/>
      <c r="M70" s="274" t="s">
        <v>62</v>
      </c>
      <c r="N70" s="274" t="s">
        <v>60</v>
      </c>
      <c r="O70" s="274"/>
      <c r="P70" s="274" t="s">
        <v>257</v>
      </c>
      <c r="Q70" s="274"/>
      <c r="R70" s="274" t="s">
        <v>60</v>
      </c>
      <c r="S70" s="274" t="s">
        <v>64</v>
      </c>
      <c r="T70" s="275" t="s">
        <v>349</v>
      </c>
    </row>
    <row r="71" spans="1:20">
      <c r="A71" s="294"/>
      <c r="B71" s="294"/>
      <c r="C71" s="296"/>
      <c r="D71" s="296"/>
      <c r="E71" s="239"/>
      <c r="F71" s="265"/>
      <c r="G71" s="265"/>
      <c r="H71" s="292"/>
      <c r="I71" s="265"/>
      <c r="J71" s="265"/>
      <c r="K71" s="265"/>
      <c r="L71" s="292"/>
      <c r="M71" s="274"/>
      <c r="N71" s="265"/>
      <c r="O71" s="265"/>
      <c r="P71" s="292"/>
      <c r="Q71" s="265"/>
      <c r="R71" s="265"/>
      <c r="S71" s="265"/>
      <c r="T71" s="267"/>
    </row>
    <row r="72" spans="1:20">
      <c r="A72" s="294"/>
      <c r="B72" s="294"/>
      <c r="C72" s="296"/>
      <c r="D72" s="296"/>
      <c r="E72" s="239"/>
      <c r="F72" s="265"/>
      <c r="G72" s="265"/>
      <c r="H72" s="292"/>
      <c r="I72" s="265"/>
      <c r="J72" s="265"/>
      <c r="K72" s="265"/>
      <c r="L72" s="292"/>
      <c r="M72" s="274"/>
      <c r="N72" s="265"/>
      <c r="O72" s="265"/>
      <c r="P72" s="292"/>
      <c r="Q72" s="265"/>
      <c r="R72" s="265"/>
      <c r="S72" s="265"/>
      <c r="T72" s="267"/>
    </row>
    <row r="73" spans="1:20" ht="120.75" customHeight="1">
      <c r="A73" s="294"/>
      <c r="B73" s="294"/>
      <c r="C73" s="296"/>
      <c r="D73" s="296"/>
      <c r="E73" s="239"/>
      <c r="F73" s="265"/>
      <c r="G73" s="265"/>
      <c r="H73" s="292"/>
      <c r="I73" s="265"/>
      <c r="J73" s="265"/>
      <c r="K73" s="265"/>
      <c r="L73" s="292"/>
      <c r="M73" s="274"/>
      <c r="N73" s="265"/>
      <c r="O73" s="265"/>
      <c r="P73" s="292"/>
      <c r="Q73" s="265"/>
      <c r="R73" s="265"/>
      <c r="S73" s="265"/>
      <c r="T73" s="267"/>
    </row>
    <row r="74" spans="1:20">
      <c r="A74" s="293">
        <v>15</v>
      </c>
      <c r="B74" s="298" t="s">
        <v>280</v>
      </c>
      <c r="C74" s="295" t="s">
        <v>380</v>
      </c>
      <c r="D74" s="300" t="s">
        <v>381</v>
      </c>
      <c r="E74" s="238" t="s">
        <v>286</v>
      </c>
      <c r="F74" s="264" t="s">
        <v>60</v>
      </c>
      <c r="G74" s="264"/>
      <c r="H74" s="264"/>
      <c r="I74" s="266" t="s">
        <v>119</v>
      </c>
      <c r="J74" s="264" t="s">
        <v>60</v>
      </c>
      <c r="K74" s="264"/>
      <c r="L74" s="264"/>
      <c r="M74" s="266" t="s">
        <v>62</v>
      </c>
      <c r="N74" s="264" t="s">
        <v>60</v>
      </c>
      <c r="O74" s="264"/>
      <c r="P74" s="266" t="s">
        <v>257</v>
      </c>
      <c r="Q74" s="264"/>
      <c r="R74" s="264" t="s">
        <v>60</v>
      </c>
      <c r="S74" s="266" t="s">
        <v>64</v>
      </c>
      <c r="T74" s="266" t="s">
        <v>350</v>
      </c>
    </row>
    <row r="75" spans="1:20" ht="101.25" customHeight="1">
      <c r="A75" s="294"/>
      <c r="B75" s="294"/>
      <c r="C75" s="296"/>
      <c r="D75" s="296"/>
      <c r="E75" s="239"/>
      <c r="F75" s="265"/>
      <c r="G75" s="265"/>
      <c r="H75" s="292"/>
      <c r="I75" s="267"/>
      <c r="J75" s="265"/>
      <c r="K75" s="265"/>
      <c r="L75" s="292"/>
      <c r="M75" s="267"/>
      <c r="N75" s="265"/>
      <c r="O75" s="265"/>
      <c r="P75" s="267"/>
      <c r="Q75" s="265"/>
      <c r="R75" s="265"/>
      <c r="S75" s="267"/>
      <c r="T75" s="267"/>
    </row>
    <row r="76" spans="1:20">
      <c r="A76" s="293">
        <v>16</v>
      </c>
      <c r="B76" s="298" t="s">
        <v>289</v>
      </c>
      <c r="C76" s="299" t="s">
        <v>382</v>
      </c>
      <c r="D76" s="297" t="s">
        <v>295</v>
      </c>
      <c r="E76" s="238" t="s">
        <v>297</v>
      </c>
      <c r="F76" s="264" t="s">
        <v>60</v>
      </c>
      <c r="G76" s="264"/>
      <c r="H76" s="264"/>
      <c r="I76" s="266" t="s">
        <v>61</v>
      </c>
      <c r="J76" s="264" t="s">
        <v>60</v>
      </c>
      <c r="K76" s="264"/>
      <c r="L76" s="264"/>
      <c r="M76" s="266" t="s">
        <v>62</v>
      </c>
      <c r="N76" s="264" t="s">
        <v>60</v>
      </c>
      <c r="O76" s="264"/>
      <c r="P76" s="266" t="s">
        <v>257</v>
      </c>
      <c r="Q76" s="264"/>
      <c r="R76" s="264" t="s">
        <v>60</v>
      </c>
      <c r="S76" s="266" t="s">
        <v>64</v>
      </c>
      <c r="T76" s="266" t="s">
        <v>351</v>
      </c>
    </row>
    <row r="77" spans="1:20">
      <c r="A77" s="294"/>
      <c r="B77" s="294"/>
      <c r="C77" s="296"/>
      <c r="D77" s="296"/>
      <c r="E77" s="239"/>
      <c r="F77" s="265"/>
      <c r="G77" s="265"/>
      <c r="H77" s="292"/>
      <c r="I77" s="267"/>
      <c r="J77" s="265"/>
      <c r="K77" s="265"/>
      <c r="L77" s="292"/>
      <c r="M77" s="267"/>
      <c r="N77" s="265"/>
      <c r="O77" s="265"/>
      <c r="P77" s="267"/>
      <c r="Q77" s="265"/>
      <c r="R77" s="265"/>
      <c r="S77" s="267"/>
      <c r="T77" s="267"/>
    </row>
    <row r="78" spans="1:20">
      <c r="A78" s="294"/>
      <c r="B78" s="294"/>
      <c r="C78" s="296"/>
      <c r="D78" s="296"/>
      <c r="E78" s="239"/>
      <c r="F78" s="265"/>
      <c r="G78" s="265"/>
      <c r="H78" s="292"/>
      <c r="I78" s="267"/>
      <c r="J78" s="265"/>
      <c r="K78" s="265"/>
      <c r="L78" s="292"/>
      <c r="M78" s="267"/>
      <c r="N78" s="265"/>
      <c r="O78" s="265"/>
      <c r="P78" s="267"/>
      <c r="Q78" s="265"/>
      <c r="R78" s="265"/>
      <c r="S78" s="267"/>
      <c r="T78" s="267"/>
    </row>
    <row r="79" spans="1:20" ht="154.5" customHeight="1">
      <c r="A79" s="294"/>
      <c r="B79" s="294"/>
      <c r="C79" s="296"/>
      <c r="D79" s="296"/>
      <c r="E79" s="239"/>
      <c r="F79" s="265"/>
      <c r="G79" s="265"/>
      <c r="H79" s="292"/>
      <c r="I79" s="267"/>
      <c r="J79" s="265"/>
      <c r="K79" s="265"/>
      <c r="L79" s="292"/>
      <c r="M79" s="267"/>
      <c r="N79" s="265"/>
      <c r="O79" s="265"/>
      <c r="P79" s="267"/>
      <c r="Q79" s="265"/>
      <c r="R79" s="265"/>
      <c r="S79" s="267"/>
      <c r="T79" s="267"/>
    </row>
    <row r="80" spans="1:20">
      <c r="A80" s="293">
        <v>17</v>
      </c>
      <c r="B80" s="293" t="s">
        <v>302</v>
      </c>
      <c r="C80" s="295" t="s">
        <v>383</v>
      </c>
      <c r="D80" s="297" t="s">
        <v>384</v>
      </c>
      <c r="E80" s="238" t="s">
        <v>303</v>
      </c>
      <c r="F80" s="264" t="s">
        <v>60</v>
      </c>
      <c r="G80" s="264"/>
      <c r="H80" s="264"/>
      <c r="I80" s="266" t="s">
        <v>119</v>
      </c>
      <c r="J80" s="264" t="s">
        <v>60</v>
      </c>
      <c r="K80" s="264"/>
      <c r="L80" s="264"/>
      <c r="M80" s="266" t="s">
        <v>62</v>
      </c>
      <c r="N80" s="264" t="s">
        <v>60</v>
      </c>
      <c r="O80" s="264"/>
      <c r="P80" s="266" t="s">
        <v>257</v>
      </c>
      <c r="Q80" s="264"/>
      <c r="R80" s="264" t="s">
        <v>60</v>
      </c>
      <c r="S80" s="266" t="s">
        <v>64</v>
      </c>
      <c r="T80" s="266" t="s">
        <v>352</v>
      </c>
    </row>
    <row r="81" spans="1:20">
      <c r="A81" s="294"/>
      <c r="B81" s="294"/>
      <c r="C81" s="296"/>
      <c r="D81" s="296"/>
      <c r="E81" s="239"/>
      <c r="F81" s="265"/>
      <c r="G81" s="265"/>
      <c r="H81" s="292"/>
      <c r="I81" s="267"/>
      <c r="J81" s="265"/>
      <c r="K81" s="265"/>
      <c r="L81" s="292"/>
      <c r="M81" s="267"/>
      <c r="N81" s="265"/>
      <c r="O81" s="265"/>
      <c r="P81" s="267"/>
      <c r="Q81" s="265"/>
      <c r="R81" s="265"/>
      <c r="S81" s="267"/>
      <c r="T81" s="267"/>
    </row>
    <row r="82" spans="1:20">
      <c r="A82" s="294"/>
      <c r="B82" s="294"/>
      <c r="C82" s="296"/>
      <c r="D82" s="296"/>
      <c r="E82" s="239"/>
      <c r="F82" s="265"/>
      <c r="G82" s="265"/>
      <c r="H82" s="292"/>
      <c r="I82" s="267"/>
      <c r="J82" s="265"/>
      <c r="K82" s="265"/>
      <c r="L82" s="292"/>
      <c r="M82" s="267"/>
      <c r="N82" s="265"/>
      <c r="O82" s="265"/>
      <c r="P82" s="267"/>
      <c r="Q82" s="265"/>
      <c r="R82" s="265"/>
      <c r="S82" s="267"/>
      <c r="T82" s="267"/>
    </row>
    <row r="83" spans="1:20">
      <c r="A83" s="294"/>
      <c r="B83" s="294"/>
      <c r="C83" s="296"/>
      <c r="D83" s="296"/>
      <c r="E83" s="239"/>
      <c r="F83" s="265"/>
      <c r="G83" s="265"/>
      <c r="H83" s="292"/>
      <c r="I83" s="267"/>
      <c r="J83" s="265"/>
      <c r="K83" s="265"/>
      <c r="L83" s="292"/>
      <c r="M83" s="267"/>
      <c r="N83" s="265"/>
      <c r="O83" s="265"/>
      <c r="P83" s="267"/>
      <c r="Q83" s="265"/>
      <c r="R83" s="265"/>
      <c r="S83" s="267"/>
      <c r="T83" s="267"/>
    </row>
    <row r="84" spans="1:20" ht="180.75" customHeight="1">
      <c r="A84" s="294"/>
      <c r="B84" s="294"/>
      <c r="C84" s="296"/>
      <c r="D84" s="296"/>
      <c r="E84" s="239"/>
      <c r="F84" s="265"/>
      <c r="G84" s="265"/>
      <c r="H84" s="292"/>
      <c r="I84" s="267"/>
      <c r="J84" s="265"/>
      <c r="K84" s="265"/>
      <c r="L84" s="292"/>
      <c r="M84" s="267"/>
      <c r="N84" s="265"/>
      <c r="O84" s="265"/>
      <c r="P84" s="267"/>
      <c r="Q84" s="265"/>
      <c r="R84" s="265"/>
      <c r="S84" s="267"/>
      <c r="T84" s="267"/>
    </row>
  </sheetData>
  <mergeCells count="357">
    <mergeCell ref="N4:P4"/>
    <mergeCell ref="A7:A12"/>
    <mergeCell ref="B7:B12"/>
    <mergeCell ref="C7:C12"/>
    <mergeCell ref="D7:D12"/>
    <mergeCell ref="E7:E12"/>
    <mergeCell ref="F7:F12"/>
    <mergeCell ref="G7:G12"/>
    <mergeCell ref="H7:H12"/>
    <mergeCell ref="A4:A5"/>
    <mergeCell ref="B4:B5"/>
    <mergeCell ref="A13:A17"/>
    <mergeCell ref="B13:B17"/>
    <mergeCell ref="C13:C17"/>
    <mergeCell ref="D13:D17"/>
    <mergeCell ref="E13:E17"/>
    <mergeCell ref="F13:F17"/>
    <mergeCell ref="G13:G17"/>
    <mergeCell ref="I7:I12"/>
    <mergeCell ref="J7:J12"/>
    <mergeCell ref="M18:M24"/>
    <mergeCell ref="N18:N24"/>
    <mergeCell ref="O18:O24"/>
    <mergeCell ref="P18:P24"/>
    <mergeCell ref="Q18:Q24"/>
    <mergeCell ref="A25:A30"/>
    <mergeCell ref="B25:B30"/>
    <mergeCell ref="C25:C30"/>
    <mergeCell ref="D25:D30"/>
    <mergeCell ref="E25:E30"/>
    <mergeCell ref="G18:G24"/>
    <mergeCell ref="H18:H24"/>
    <mergeCell ref="I18:I24"/>
    <mergeCell ref="J18:J24"/>
    <mergeCell ref="K18:K24"/>
    <mergeCell ref="L18:L24"/>
    <mergeCell ref="A18:A24"/>
    <mergeCell ref="B18:B24"/>
    <mergeCell ref="C18:C24"/>
    <mergeCell ref="D18:D24"/>
    <mergeCell ref="E18:E24"/>
    <mergeCell ref="F18:F24"/>
    <mergeCell ref="L25:L30"/>
    <mergeCell ref="M25:M30"/>
    <mergeCell ref="N25:N30"/>
    <mergeCell ref="O25:O30"/>
    <mergeCell ref="P25:P30"/>
    <mergeCell ref="Q25:Q30"/>
    <mergeCell ref="F25:F30"/>
    <mergeCell ref="G25:G30"/>
    <mergeCell ref="H25:H30"/>
    <mergeCell ref="I25:I30"/>
    <mergeCell ref="J25:J30"/>
    <mergeCell ref="K25:K30"/>
    <mergeCell ref="M31:M33"/>
    <mergeCell ref="N31:N33"/>
    <mergeCell ref="O31:O33"/>
    <mergeCell ref="P31:P33"/>
    <mergeCell ref="Q31:Q33"/>
    <mergeCell ref="A34:A37"/>
    <mergeCell ref="B34:B37"/>
    <mergeCell ref="C34:C37"/>
    <mergeCell ref="D34:D37"/>
    <mergeCell ref="E34:E37"/>
    <mergeCell ref="G31:G33"/>
    <mergeCell ref="H31:H33"/>
    <mergeCell ref="I31:I33"/>
    <mergeCell ref="J31:J33"/>
    <mergeCell ref="K31:K33"/>
    <mergeCell ref="L31:L33"/>
    <mergeCell ref="A31:A33"/>
    <mergeCell ref="B31:B33"/>
    <mergeCell ref="C31:C33"/>
    <mergeCell ref="D31:D33"/>
    <mergeCell ref="E31:E33"/>
    <mergeCell ref="F31:F33"/>
    <mergeCell ref="L34:L37"/>
    <mergeCell ref="M34:M37"/>
    <mergeCell ref="N34:N37"/>
    <mergeCell ref="O34:O37"/>
    <mergeCell ref="P34:P37"/>
    <mergeCell ref="Q34:Q37"/>
    <mergeCell ref="F34:F37"/>
    <mergeCell ref="G34:G37"/>
    <mergeCell ref="H34:H37"/>
    <mergeCell ref="I34:I37"/>
    <mergeCell ref="J34:J37"/>
    <mergeCell ref="K34:K37"/>
    <mergeCell ref="M38:M41"/>
    <mergeCell ref="N38:N41"/>
    <mergeCell ref="O38:O41"/>
    <mergeCell ref="P38:P41"/>
    <mergeCell ref="Q38:Q41"/>
    <mergeCell ref="A42:A48"/>
    <mergeCell ref="B42:B48"/>
    <mergeCell ref="C42:C48"/>
    <mergeCell ref="D42:D48"/>
    <mergeCell ref="E42:E48"/>
    <mergeCell ref="G38:G41"/>
    <mergeCell ref="H38:H41"/>
    <mergeCell ref="I38:I41"/>
    <mergeCell ref="J38:J41"/>
    <mergeCell ref="K38:K41"/>
    <mergeCell ref="L38:L41"/>
    <mergeCell ref="A38:A41"/>
    <mergeCell ref="B38:B41"/>
    <mergeCell ref="C38:C41"/>
    <mergeCell ref="D38:D41"/>
    <mergeCell ref="E38:E41"/>
    <mergeCell ref="F38:F41"/>
    <mergeCell ref="L42:L48"/>
    <mergeCell ref="M42:M48"/>
    <mergeCell ref="N42:N48"/>
    <mergeCell ref="O42:O48"/>
    <mergeCell ref="P42:P48"/>
    <mergeCell ref="Q42:Q48"/>
    <mergeCell ref="F42:F48"/>
    <mergeCell ref="G42:G48"/>
    <mergeCell ref="H42:H48"/>
    <mergeCell ref="I42:I48"/>
    <mergeCell ref="J42:J48"/>
    <mergeCell ref="K42:K48"/>
    <mergeCell ref="M49:M52"/>
    <mergeCell ref="N49:N52"/>
    <mergeCell ref="O49:O52"/>
    <mergeCell ref="P49:P52"/>
    <mergeCell ref="Q49:Q52"/>
    <mergeCell ref="A53:A58"/>
    <mergeCell ref="B53:B58"/>
    <mergeCell ref="C53:C58"/>
    <mergeCell ref="D53:D58"/>
    <mergeCell ref="E53:E58"/>
    <mergeCell ref="G49:G52"/>
    <mergeCell ref="H49:H52"/>
    <mergeCell ref="I49:I52"/>
    <mergeCell ref="J49:J52"/>
    <mergeCell ref="K49:K52"/>
    <mergeCell ref="L49:L52"/>
    <mergeCell ref="A49:A52"/>
    <mergeCell ref="B49:B52"/>
    <mergeCell ref="C49:C52"/>
    <mergeCell ref="D49:D52"/>
    <mergeCell ref="E49:E52"/>
    <mergeCell ref="F49:F52"/>
    <mergeCell ref="L53:L58"/>
    <mergeCell ref="M53:M58"/>
    <mergeCell ref="N53:N58"/>
    <mergeCell ref="O53:O58"/>
    <mergeCell ref="P53:P58"/>
    <mergeCell ref="Q53:Q58"/>
    <mergeCell ref="F53:F58"/>
    <mergeCell ref="G53:G58"/>
    <mergeCell ref="H53:H58"/>
    <mergeCell ref="I53:I58"/>
    <mergeCell ref="J53:J58"/>
    <mergeCell ref="K53:K58"/>
    <mergeCell ref="M59:M61"/>
    <mergeCell ref="N59:N61"/>
    <mergeCell ref="O59:O61"/>
    <mergeCell ref="P59:P61"/>
    <mergeCell ref="Q59:Q61"/>
    <mergeCell ref="A62:A64"/>
    <mergeCell ref="B62:B64"/>
    <mergeCell ref="C62:C64"/>
    <mergeCell ref="D62:D64"/>
    <mergeCell ref="E62:E64"/>
    <mergeCell ref="G59:G61"/>
    <mergeCell ref="H59:H61"/>
    <mergeCell ref="I59:I61"/>
    <mergeCell ref="J59:J61"/>
    <mergeCell ref="K59:K61"/>
    <mergeCell ref="L59:L61"/>
    <mergeCell ref="A59:A61"/>
    <mergeCell ref="B59:B61"/>
    <mergeCell ref="C59:C61"/>
    <mergeCell ref="D59:D61"/>
    <mergeCell ref="E59:E61"/>
    <mergeCell ref="F59:F61"/>
    <mergeCell ref="L62:L64"/>
    <mergeCell ref="M62:M64"/>
    <mergeCell ref="N62:N64"/>
    <mergeCell ref="O62:O64"/>
    <mergeCell ref="P62:P64"/>
    <mergeCell ref="Q62:Q64"/>
    <mergeCell ref="F62:F64"/>
    <mergeCell ref="G62:G64"/>
    <mergeCell ref="H62:H64"/>
    <mergeCell ref="I62:I64"/>
    <mergeCell ref="J62:J64"/>
    <mergeCell ref="K62:K64"/>
    <mergeCell ref="M65:M69"/>
    <mergeCell ref="N65:N69"/>
    <mergeCell ref="O65:O69"/>
    <mergeCell ref="P65:P69"/>
    <mergeCell ref="Q65:Q69"/>
    <mergeCell ref="A70:A73"/>
    <mergeCell ref="B70:B73"/>
    <mergeCell ref="C70:C73"/>
    <mergeCell ref="D70:D73"/>
    <mergeCell ref="E70:E73"/>
    <mergeCell ref="G65:G69"/>
    <mergeCell ref="H65:H69"/>
    <mergeCell ref="I65:I69"/>
    <mergeCell ref="J65:J69"/>
    <mergeCell ref="K65:K69"/>
    <mergeCell ref="L65:L69"/>
    <mergeCell ref="A65:A69"/>
    <mergeCell ref="B65:B69"/>
    <mergeCell ref="C65:C69"/>
    <mergeCell ref="D65:D69"/>
    <mergeCell ref="E65:E69"/>
    <mergeCell ref="F65:F69"/>
    <mergeCell ref="L70:L73"/>
    <mergeCell ref="M70:M73"/>
    <mergeCell ref="N70:N73"/>
    <mergeCell ref="O70:O73"/>
    <mergeCell ref="P70:P73"/>
    <mergeCell ref="Q70:Q73"/>
    <mergeCell ref="F70:F73"/>
    <mergeCell ref="G70:G73"/>
    <mergeCell ref="H70:H73"/>
    <mergeCell ref="I70:I73"/>
    <mergeCell ref="J70:J73"/>
    <mergeCell ref="K70:K73"/>
    <mergeCell ref="M74:M75"/>
    <mergeCell ref="N74:N75"/>
    <mergeCell ref="O74:O75"/>
    <mergeCell ref="P74:P75"/>
    <mergeCell ref="Q74:Q75"/>
    <mergeCell ref="A76:A79"/>
    <mergeCell ref="B76:B79"/>
    <mergeCell ref="C76:C79"/>
    <mergeCell ref="D76:D79"/>
    <mergeCell ref="E76:E79"/>
    <mergeCell ref="G74:G75"/>
    <mergeCell ref="H74:H75"/>
    <mergeCell ref="I74:I75"/>
    <mergeCell ref="J74:J75"/>
    <mergeCell ref="K74:K75"/>
    <mergeCell ref="L74:L75"/>
    <mergeCell ref="A74:A75"/>
    <mergeCell ref="B74:B75"/>
    <mergeCell ref="C74:C75"/>
    <mergeCell ref="D74:D75"/>
    <mergeCell ref="E74:E75"/>
    <mergeCell ref="F74:F75"/>
    <mergeCell ref="N76:N79"/>
    <mergeCell ref="O76:O79"/>
    <mergeCell ref="P76:P79"/>
    <mergeCell ref="Q76:Q79"/>
    <mergeCell ref="F76:F79"/>
    <mergeCell ref="G76:G79"/>
    <mergeCell ref="H76:H79"/>
    <mergeCell ref="I76:I79"/>
    <mergeCell ref="J76:J79"/>
    <mergeCell ref="K76:K79"/>
    <mergeCell ref="M80:M84"/>
    <mergeCell ref="N80:N84"/>
    <mergeCell ref="O80:O84"/>
    <mergeCell ref="P80:P84"/>
    <mergeCell ref="Q80:Q84"/>
    <mergeCell ref="A2:C3"/>
    <mergeCell ref="D2:E3"/>
    <mergeCell ref="F2:T2"/>
    <mergeCell ref="F3:S3"/>
    <mergeCell ref="T3:T5"/>
    <mergeCell ref="G80:G84"/>
    <mergeCell ref="H80:H84"/>
    <mergeCell ref="I80:I84"/>
    <mergeCell ref="J80:J84"/>
    <mergeCell ref="K80:K84"/>
    <mergeCell ref="L80:L84"/>
    <mergeCell ref="A80:A84"/>
    <mergeCell ref="B80:B84"/>
    <mergeCell ref="C80:C84"/>
    <mergeCell ref="D80:D84"/>
    <mergeCell ref="E80:E84"/>
    <mergeCell ref="F80:F84"/>
    <mergeCell ref="L76:L79"/>
    <mergeCell ref="M76:M79"/>
    <mergeCell ref="R7:R12"/>
    <mergeCell ref="S7:S12"/>
    <mergeCell ref="T7:T12"/>
    <mergeCell ref="R13:R17"/>
    <mergeCell ref="S13:S17"/>
    <mergeCell ref="T13:T17"/>
    <mergeCell ref="C4:C5"/>
    <mergeCell ref="D4:D5"/>
    <mergeCell ref="E4:E5"/>
    <mergeCell ref="F4:I4"/>
    <mergeCell ref="J4:M4"/>
    <mergeCell ref="Q4:S4"/>
    <mergeCell ref="N13:N17"/>
    <mergeCell ref="O13:O17"/>
    <mergeCell ref="P13:P17"/>
    <mergeCell ref="Q13:Q17"/>
    <mergeCell ref="H13:H17"/>
    <mergeCell ref="I13:I17"/>
    <mergeCell ref="J13:J17"/>
    <mergeCell ref="K13:K17"/>
    <mergeCell ref="L13:L17"/>
    <mergeCell ref="M13:M17"/>
    <mergeCell ref="O7:O12"/>
    <mergeCell ref="P7:P12"/>
    <mergeCell ref="Q7:Q12"/>
    <mergeCell ref="K7:K12"/>
    <mergeCell ref="L7:L12"/>
    <mergeCell ref="M7:M12"/>
    <mergeCell ref="N7:N12"/>
    <mergeCell ref="R31:R33"/>
    <mergeCell ref="S31:S33"/>
    <mergeCell ref="T31:T33"/>
    <mergeCell ref="R34:R37"/>
    <mergeCell ref="S34:S37"/>
    <mergeCell ref="T34:T37"/>
    <mergeCell ref="R18:R24"/>
    <mergeCell ref="S18:S24"/>
    <mergeCell ref="T18:T24"/>
    <mergeCell ref="R25:R30"/>
    <mergeCell ref="S25:S30"/>
    <mergeCell ref="T25:T30"/>
    <mergeCell ref="R49:R52"/>
    <mergeCell ref="S49:S52"/>
    <mergeCell ref="T49:T52"/>
    <mergeCell ref="R53:R58"/>
    <mergeCell ref="S53:S58"/>
    <mergeCell ref="T53:T58"/>
    <mergeCell ref="R38:R41"/>
    <mergeCell ref="S38:S41"/>
    <mergeCell ref="T38:T41"/>
    <mergeCell ref="R42:R48"/>
    <mergeCell ref="S42:S48"/>
    <mergeCell ref="T42:T48"/>
    <mergeCell ref="R80:R84"/>
    <mergeCell ref="S80:S84"/>
    <mergeCell ref="T80:T84"/>
    <mergeCell ref="A1:C1"/>
    <mergeCell ref="D1:P1"/>
    <mergeCell ref="Q1:T1"/>
    <mergeCell ref="R74:R75"/>
    <mergeCell ref="S74:S75"/>
    <mergeCell ref="T74:T75"/>
    <mergeCell ref="R76:R79"/>
    <mergeCell ref="S76:S79"/>
    <mergeCell ref="T76:T79"/>
    <mergeCell ref="R65:R69"/>
    <mergeCell ref="S65:S69"/>
    <mergeCell ref="T65:T69"/>
    <mergeCell ref="R70:R73"/>
    <mergeCell ref="S70:S73"/>
    <mergeCell ref="T70:T73"/>
    <mergeCell ref="R59:R61"/>
    <mergeCell ref="S59:S61"/>
    <mergeCell ref="T59:T61"/>
    <mergeCell ref="R62:R64"/>
    <mergeCell ref="S62:S64"/>
    <mergeCell ref="T62:T6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M.R.Corrupción II cuatrimestre</vt:lpstr>
      <vt:lpstr>M.R. Corrupcion I Cuatrimestre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Luis Eberto Cocca</cp:lastModifiedBy>
  <dcterms:created xsi:type="dcterms:W3CDTF">2022-01-14T13:43:04Z</dcterms:created>
  <dcterms:modified xsi:type="dcterms:W3CDTF">2022-09-13T12:52:04Z</dcterms:modified>
</cp:coreProperties>
</file>