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UDIDTORIA Y SEGUIMIENTO 2022\SEGUIMIENTO PRESUPUESTO 2022\"/>
    </mc:Choice>
  </mc:AlternateContent>
  <xr:revisionPtr revIDLastSave="0" documentId="13_ncr:1_{93E9E602-F458-4F9D-84CB-547B0B9BB290}" xr6:coauthVersionLast="47" xr6:coauthVersionMax="47" xr10:uidLastSave="{00000000-0000-0000-0000-000000000000}"/>
  <bookViews>
    <workbookView xWindow="-120" yWindow="-120" windowWidth="29040" windowHeight="15840" tabRatio="597" xr2:uid="{00000000-000D-0000-FFFF-FFFF00000000}"/>
  </bookViews>
  <sheets>
    <sheet name="MARZO 31-2022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5" l="1"/>
  <c r="R20" i="5"/>
  <c r="L39" i="5"/>
  <c r="L38" i="5"/>
  <c r="L37" i="5"/>
  <c r="L36" i="5"/>
  <c r="L35" i="5"/>
  <c r="L34" i="5"/>
  <c r="L33" i="5"/>
  <c r="L32" i="5"/>
  <c r="L31" i="5"/>
  <c r="L30" i="5"/>
  <c r="L29" i="5"/>
  <c r="L20" i="5"/>
  <c r="L24" i="5"/>
  <c r="R13" i="5"/>
  <c r="R19" i="5"/>
  <c r="R18" i="5"/>
  <c r="R17" i="5"/>
  <c r="R16" i="5"/>
  <c r="R15" i="5"/>
  <c r="R14" i="5"/>
  <c r="R12" i="5"/>
  <c r="R11" i="5"/>
  <c r="R10" i="5"/>
  <c r="R9" i="5"/>
  <c r="R39" i="5"/>
  <c r="R38" i="5"/>
  <c r="R37" i="5"/>
  <c r="R36" i="5"/>
  <c r="R35" i="5"/>
  <c r="R34" i="5"/>
  <c r="R33" i="5"/>
  <c r="R32" i="5"/>
  <c r="R31" i="5"/>
  <c r="R30" i="5"/>
  <c r="R29" i="5"/>
  <c r="P39" i="5"/>
  <c r="P38" i="5"/>
  <c r="P37" i="5"/>
  <c r="P36" i="5"/>
  <c r="P35" i="5"/>
  <c r="P34" i="5"/>
  <c r="P33" i="5"/>
  <c r="P32" i="5"/>
  <c r="P31" i="5"/>
  <c r="P30" i="5"/>
  <c r="P29" i="5"/>
  <c r="N39" i="5"/>
  <c r="N38" i="5"/>
  <c r="N37" i="5"/>
  <c r="N36" i="5"/>
  <c r="N35" i="5"/>
  <c r="N34" i="5"/>
  <c r="N33" i="5"/>
  <c r="N32" i="5"/>
  <c r="N31" i="5"/>
  <c r="N30" i="5"/>
  <c r="N41" i="5"/>
  <c r="P41" i="5"/>
  <c r="R41" i="5"/>
  <c r="R40" i="5"/>
  <c r="P40" i="5"/>
  <c r="N40" i="5"/>
  <c r="I40" i="5"/>
  <c r="J40" i="5"/>
  <c r="J41" i="5" s="1"/>
  <c r="J39" i="5"/>
  <c r="J38" i="5"/>
  <c r="J37" i="5"/>
  <c r="J36" i="5"/>
  <c r="J35" i="5"/>
  <c r="J34" i="5"/>
  <c r="J33" i="5"/>
  <c r="J32" i="5"/>
  <c r="J31" i="5"/>
  <c r="J30" i="5"/>
  <c r="J29" i="5"/>
  <c r="H40" i="5"/>
  <c r="H39" i="5"/>
  <c r="H38" i="5"/>
  <c r="H37" i="5"/>
  <c r="H36" i="5"/>
  <c r="H35" i="5"/>
  <c r="H34" i="5"/>
  <c r="H33" i="5"/>
  <c r="H32" i="5"/>
  <c r="H31" i="5"/>
  <c r="H30" i="5"/>
  <c r="H29" i="5"/>
  <c r="J25" i="5"/>
  <c r="H20" i="5"/>
  <c r="H19" i="5"/>
  <c r="J19" i="5" s="1"/>
  <c r="H18" i="5"/>
  <c r="N18" i="5" s="1"/>
  <c r="H17" i="5"/>
  <c r="H16" i="5"/>
  <c r="H15" i="5"/>
  <c r="H14" i="5"/>
  <c r="H13" i="5"/>
  <c r="P13" i="5" s="1"/>
  <c r="H12" i="5"/>
  <c r="P12" i="5" s="1"/>
  <c r="H11" i="5"/>
  <c r="J11" i="5" s="1"/>
  <c r="H10" i="5"/>
  <c r="N10" i="5" s="1"/>
  <c r="H9" i="5"/>
  <c r="H8" i="5"/>
  <c r="P8" i="5" s="1"/>
  <c r="R25" i="5"/>
  <c r="R24" i="5"/>
  <c r="P24" i="5"/>
  <c r="N24" i="5"/>
  <c r="P25" i="5"/>
  <c r="N25" i="5"/>
  <c r="P17" i="5"/>
  <c r="P16" i="5"/>
  <c r="P15" i="5"/>
  <c r="P14" i="5"/>
  <c r="P9" i="5"/>
  <c r="N19" i="5"/>
  <c r="N17" i="5"/>
  <c r="N16" i="5"/>
  <c r="N15" i="5"/>
  <c r="N14" i="5"/>
  <c r="N13" i="5"/>
  <c r="N12" i="5"/>
  <c r="N11" i="5"/>
  <c r="N9" i="5"/>
  <c r="J24" i="5"/>
  <c r="J17" i="5"/>
  <c r="L17" i="5" s="1"/>
  <c r="J16" i="5"/>
  <c r="L16" i="5" s="1"/>
  <c r="J15" i="5"/>
  <c r="L15" i="5" s="1"/>
  <c r="J14" i="5"/>
  <c r="L14" i="5" s="1"/>
  <c r="J12" i="5"/>
  <c r="J9" i="5"/>
  <c r="J8" i="5"/>
  <c r="L8" i="5" s="1"/>
  <c r="L11" i="5" l="1"/>
  <c r="L19" i="5"/>
  <c r="L9" i="5"/>
  <c r="P18" i="5"/>
  <c r="J13" i="5"/>
  <c r="P11" i="5"/>
  <c r="P19" i="5"/>
  <c r="J10" i="5"/>
  <c r="P10" i="5"/>
  <c r="J18" i="5"/>
  <c r="R8" i="5"/>
  <c r="L12" i="5"/>
  <c r="Q20" i="5"/>
  <c r="E40" i="5"/>
  <c r="Q40" i="5"/>
  <c r="O40" i="5"/>
  <c r="M40" i="5"/>
  <c r="N29" i="5"/>
  <c r="N8" i="5"/>
  <c r="L13" i="5" l="1"/>
  <c r="L18" i="5"/>
  <c r="L10" i="5"/>
  <c r="K40" i="5"/>
  <c r="O20" i="5"/>
  <c r="M20" i="5"/>
  <c r="E20" i="5"/>
  <c r="Q25" i="5"/>
  <c r="L40" i="5"/>
  <c r="I41" i="5"/>
  <c r="G40" i="5"/>
  <c r="G41" i="5" s="1"/>
  <c r="F40" i="5"/>
  <c r="F41" i="5" s="1"/>
  <c r="O25" i="5"/>
  <c r="M25" i="5"/>
  <c r="L25" i="5"/>
  <c r="K25" i="5"/>
  <c r="I25" i="5"/>
  <c r="H25" i="5"/>
  <c r="G25" i="5"/>
  <c r="F25" i="5"/>
  <c r="E25" i="5"/>
  <c r="K20" i="5"/>
  <c r="I20" i="5"/>
  <c r="G20" i="5"/>
  <c r="F20" i="5"/>
  <c r="J20" i="5" l="1"/>
  <c r="N20" i="5"/>
  <c r="M41" i="5"/>
  <c r="H41" i="5"/>
  <c r="K41" i="5"/>
  <c r="Q41" i="5"/>
  <c r="O41" i="5"/>
  <c r="E41" i="5"/>
  <c r="L41" i="5" l="1"/>
</calcChain>
</file>

<file path=xl/sharedStrings.xml><?xml version="1.0" encoding="utf-8"?>
<sst xmlns="http://schemas.openxmlformats.org/spreadsheetml/2006/main" count="172" uniqueCount="83">
  <si>
    <t>RUBRO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</si>
  <si>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</si>
  <si>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</si>
  <si>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</si>
  <si>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</si>
  <si>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</si>
  <si>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</si>
  <si>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</si>
  <si>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</si>
  <si>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</si>
  <si>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</si>
  <si>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</si>
  <si>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</si>
  <si>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10</t>
  </si>
  <si>
    <t>CSF</t>
  </si>
  <si>
    <t>SALARIO</t>
  </si>
  <si>
    <t>A-01-01-02</t>
  </si>
  <si>
    <t>CONTRIBUCIONES INHERENTES A LA NÓMINA</t>
  </si>
  <si>
    <t>A-01-01-03</t>
  </si>
  <si>
    <t>REMUNERACIONES NO CONSTITUTIVAS DE FACTOR SALARIAL</t>
  </si>
  <si>
    <t>A-03-04-02-012</t>
  </si>
  <si>
    <t>INCAPACIDADES Y LICENCIAS DE MATERNIDAD Y PATERNIDAD (NO DE PENSIONES)</t>
  </si>
  <si>
    <t>A-03-06-01-008</t>
  </si>
  <si>
    <t>CENTRO INTERNACIONAL DE FÍSICA (DECRETO 267 DE 1984)</t>
  </si>
  <si>
    <t>A-03-06-01-009</t>
  </si>
  <si>
    <t>CENTRO INTERNACIONAL DE INVESTIGACIONES MÉDICAS - CIDEIM (DECRETO 578 DE 1990)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</si>
  <si>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</si>
  <si>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</si>
  <si>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</si>
  <si>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</si>
  <si>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</si>
  <si>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</si>
  <si>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</si>
  <si>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APOYO AL PROCESO DE TRANSFORMACIÓN DIGITAL PARA LA GESTIÓN Y PRESTACIÓN DE SERVICIOS DE TI EN EL SECTOR CTI Y A NIVEL  NACIONAL</t>
  </si>
  <si>
    <t>C-3901-1000-6</t>
  </si>
  <si>
    <t>ADMINISTRACIÓN SISTEMA NACIONAL DE CIENCIA Y TECNOLOGÍA  NACIONAL</t>
  </si>
  <si>
    <t>C-3902-1000-6</t>
  </si>
  <si>
    <t>CAPACITACIÓN DE RECURSOS HUMANOS PARA LA INVESTIGACIÓN  NACIONAL</t>
  </si>
  <si>
    <t>C-3903-1000-5</t>
  </si>
  <si>
    <t>INCREMENTO DE LAS ACTIVIDADES DE CIENCIA, TECNOLOGÍA E INNOVACIÓN EN LA CONSTRUCCIÓN DE LA BIOECONOMÍA A NIVEL   NACIONAL</t>
  </si>
  <si>
    <t>VALOR</t>
  </si>
  <si>
    <t>PRESUPUESTO FUNCIONAMIENTO</t>
  </si>
  <si>
    <t>C-3901-1000-8</t>
  </si>
  <si>
    <t>FORTALECIMIENTO CAPACIDADES REGIONALES EN CIENCIA, TECNOLOGÍA E INNOVACIÓN NACIONAL</t>
  </si>
  <si>
    <t>C-3903-1000-6</t>
  </si>
  <si>
    <t>FORTALECIMIENTO DE LAS CAPACIDADES DE TRANSFERENCIA Y USO DEL CONOCIMIENTO PARA LA INNOVACIÓN A NIVEL NACIONAL</t>
  </si>
  <si>
    <t>ADQUISICIÓN DE BIENES  Y SERVICIOS</t>
  </si>
  <si>
    <t xml:space="preserve">A-03-02-02   Transferencias </t>
  </si>
  <si>
    <t>A ORGANIZACIONES INTERNACIONALES</t>
  </si>
  <si>
    <t>A-03-03-01-999</t>
  </si>
  <si>
    <t>OTRAS TRANSFERENCIAS - DISTRIBUCIÓN PREVIO CONCEPTO DGPPN</t>
  </si>
  <si>
    <t>APORTES AL FONDO DE CONTINGENCIAS</t>
  </si>
  <si>
    <t>13</t>
  </si>
  <si>
    <t>C-3901-1000-9</t>
  </si>
  <si>
    <t>FORTALECIMIENTO DE LA INSERCION DE ACTORES DEL SNCTI EN EL CONTEXTO  INTERNACIONAL DE CIENCIA, TECNOLOGIA E INNOVACION  NACIONAL</t>
  </si>
  <si>
    <t>C-3902-1000-5</t>
  </si>
  <si>
    <t>16</t>
  </si>
  <si>
    <t>MEJORAMIENTO DEL IMPACTO DE LA INVESTIGACIÓN CIENTÍFICA EN EL SECTOR SALUD.  NACIONAL</t>
  </si>
  <si>
    <t>C-3902-1000-8</t>
  </si>
  <si>
    <t>FORTALECIMIENTO DE LAS CAPACIDADES PARA LA GENERACION DE CONOCIMIENTO A NIVEL  NACIONAL</t>
  </si>
  <si>
    <t>C-3904-1000-6</t>
  </si>
  <si>
    <t>APOYO AL FOMENTO Y DESARROLLO DE LA APROPIACION SOCIAL DEL CONOCIMIENTO  NACIONAL</t>
  </si>
  <si>
    <t>C-3904-1000-7</t>
  </si>
  <si>
    <t>DESARROLLO DE VOCACIONES EN CIENCIA, TECNOLOGIA E INNOVACION DE LOS NINOS, NINAS, ADOLESCENTES Y JOVENES A NIVEL  NACIONAL</t>
  </si>
  <si>
    <t xml:space="preserve">PRESUPUESTO DE INVERSION </t>
  </si>
  <si>
    <t xml:space="preserve">PRESUPUESTO SERVICIO DE LA DEUDA </t>
  </si>
  <si>
    <t>TOTAL SERVICIO DE LA DEUDA  2022</t>
  </si>
  <si>
    <t xml:space="preserve">VALOR </t>
  </si>
  <si>
    <t>TOTAL PRESUPUESTO INVERSION  2022</t>
  </si>
  <si>
    <t>TOTAL PRESUPUESTO MINISTERIO  2022</t>
  </si>
  <si>
    <r>
      <t xml:space="preserve">A-01-01-01   </t>
    </r>
    <r>
      <rPr>
        <sz val="10"/>
        <color rgb="FF000000"/>
        <rFont val="Arial Narrow"/>
        <family val="2"/>
      </rPr>
      <t>Gastos Personal</t>
    </r>
  </si>
  <si>
    <r>
      <t xml:space="preserve">A-02   </t>
    </r>
    <r>
      <rPr>
        <sz val="10"/>
        <color rgb="FF000000"/>
        <rFont val="Arial Narrow"/>
        <family val="2"/>
      </rPr>
      <t>Bienes y Servicios</t>
    </r>
    <r>
      <rPr>
        <sz val="8"/>
        <color rgb="FF000000"/>
        <rFont val="Arial Narrow"/>
        <family val="2"/>
      </rPr>
      <t xml:space="preserve"> </t>
    </r>
  </si>
  <si>
    <r>
      <t xml:space="preserve">B-10-04-01 </t>
    </r>
    <r>
      <rPr>
        <sz val="10"/>
        <color rgb="FF000000"/>
        <rFont val="Arial Narrow"/>
        <family val="2"/>
      </rPr>
      <t xml:space="preserve"> Servicio de la Deuda </t>
    </r>
  </si>
  <si>
    <r>
      <t xml:space="preserve">C-3901-1000-5   </t>
    </r>
    <r>
      <rPr>
        <sz val="10"/>
        <color rgb="FF000000"/>
        <rFont val="Arial Narrow"/>
        <family val="2"/>
      </rPr>
      <t xml:space="preserve">Inversion </t>
    </r>
  </si>
  <si>
    <t>SALDO APROPIACION</t>
  </si>
  <si>
    <t>APROPIACION</t>
  </si>
  <si>
    <t xml:space="preserve">OFICINA DE CONTROL INTERNO </t>
  </si>
  <si>
    <t>SEGUIMIENTO EJECUCIÓN PRESUPUESTAL VIGENCIA 2022</t>
  </si>
  <si>
    <t>TOTAL FUNCIONAMIENTO</t>
  </si>
  <si>
    <t>% Ejecucion</t>
  </si>
  <si>
    <t>PAGO</t>
  </si>
  <si>
    <t>I - TRIMESTRE - 2022</t>
  </si>
  <si>
    <r>
      <t xml:space="preserve">A-08-01   </t>
    </r>
    <r>
      <rPr>
        <sz val="10"/>
        <rFont val="Arial Narrow"/>
        <family val="2"/>
      </rPr>
      <t xml:space="preserve">Impuestos y Auditaje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</si>
</sst>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[$-1240A]&quot;$&quot;\ #,##0;\-&quot;$&quot;\ #,##0"/>
    <numFmt numFmtId="166" formatCode="[$-1240A]&quot;$&quot;\ #,##0.00;\-&quot;$&quot;\ #,##0.00"/>
  </numFmts>
  <fonts count="2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9"/>
      <color theme="0"/>
      <name val="Times New Roman"/>
      <family val="1"/>
    </font>
    <font>
      <b/>
      <sz val="20"/>
      <color rgb="FF000000"/>
      <name val="Arial Narrow"/>
      <family val="2"/>
    </font>
    <font>
      <b/>
      <sz val="9"/>
      <color theme="0"/>
      <name val="Arial Narrow"/>
      <family val="2"/>
    </font>
    <font>
      <sz val="8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color rgb="FFFF0000"/>
      <name val="Arial Narrow"/>
      <family val="2"/>
    </font>
    <font>
      <b/>
      <sz val="16"/>
      <color theme="6" tint="-0.249977111117893"/>
      <name val="Calibri"/>
      <family val="2"/>
    </font>
    <font>
      <b/>
      <sz val="18"/>
      <color theme="6" tint="-0.249977111117893"/>
      <name val="Calibri"/>
      <family val="2"/>
    </font>
    <font>
      <b/>
      <sz val="22"/>
      <color theme="6" tint="-0.249977111117893"/>
      <name val="Calibri"/>
      <family val="2"/>
    </font>
    <font>
      <b/>
      <sz val="12"/>
      <color rgb="FFFFFF00"/>
      <name val="Arial Narrow"/>
      <family val="2"/>
    </font>
    <font>
      <sz val="10"/>
      <color rgb="FFFF0000"/>
      <name val="Arial Narrow"/>
      <family val="2"/>
    </font>
    <font>
      <b/>
      <sz val="11"/>
      <color rgb="FF0070C0"/>
      <name val="Arial Narrow"/>
      <family val="2"/>
    </font>
    <font>
      <b/>
      <sz val="8"/>
      <color rgb="FF0070C0"/>
      <name val="Arial Narrow"/>
      <family val="2"/>
    </font>
    <font>
      <sz val="8"/>
      <name val="Arial Narrow"/>
      <family val="2"/>
    </font>
    <font>
      <b/>
      <sz val="10"/>
      <color theme="0"/>
      <name val="Arial Narrow"/>
      <family val="2"/>
    </font>
    <font>
      <b/>
      <sz val="12"/>
      <color rgb="FF0070C0"/>
      <name val="Arial Narrow"/>
      <family val="2"/>
    </font>
    <font>
      <sz val="1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BF06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AEF96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4" tint="0.39994506668294322"/>
      </right>
      <top style="medium">
        <color indexed="64"/>
      </top>
      <bottom/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indexed="64"/>
      </top>
      <bottom style="medium">
        <color theme="4" tint="0.39994506668294322"/>
      </bottom>
      <diagonal/>
    </border>
    <border>
      <left style="medium">
        <color theme="4" tint="0.39994506668294322"/>
      </left>
      <right style="medium">
        <color indexed="64"/>
      </right>
      <top style="medium">
        <color indexed="64"/>
      </top>
      <bottom style="medium">
        <color theme="4" tint="0.39994506668294322"/>
      </bottom>
      <diagonal/>
    </border>
    <border>
      <left style="medium">
        <color indexed="64"/>
      </left>
      <right style="medium">
        <color theme="4" tint="0.39994506668294322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4" tint="0.39994506668294322"/>
      </left>
      <right style="medium">
        <color theme="4" tint="0.39994506668294322"/>
      </right>
      <top/>
      <bottom style="medium">
        <color theme="4" tint="0.39994506668294322"/>
      </bottom>
      <diagonal/>
    </border>
    <border>
      <left style="medium">
        <color theme="4" tint="0.39994506668294322"/>
      </left>
      <right/>
      <top style="medium">
        <color indexed="64"/>
      </top>
      <bottom style="medium">
        <color theme="4" tint="0.39991454817346722"/>
      </bottom>
      <diagonal/>
    </border>
    <border>
      <left/>
      <right/>
      <top style="medium">
        <color indexed="64"/>
      </top>
      <bottom style="medium">
        <color theme="4" tint="0.39991454817346722"/>
      </bottom>
      <diagonal/>
    </border>
    <border>
      <left/>
      <right style="medium">
        <color theme="4" tint="0.39994506668294322"/>
      </right>
      <top style="medium">
        <color indexed="64"/>
      </top>
      <bottom style="medium">
        <color theme="4" tint="0.399914548173467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medium">
        <color theme="4" tint="0.39994506668294322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medium">
        <color theme="1"/>
      </right>
      <top style="medium">
        <color theme="4" tint="0.39994506668294322"/>
      </top>
      <bottom/>
      <diagonal/>
    </border>
    <border>
      <left style="medium">
        <color theme="4" tint="0.39994506668294322"/>
      </left>
      <right style="medium">
        <color indexed="64"/>
      </right>
      <top style="medium">
        <color theme="4" tint="0.39994506668294322"/>
      </top>
      <bottom/>
      <diagonal/>
    </border>
    <border>
      <left style="thin">
        <color indexed="64"/>
      </left>
      <right style="medium">
        <color indexed="64"/>
      </right>
      <top style="medium">
        <color theme="4" tint="0.3999450666829432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4" tint="0.39994506668294322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5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right" vertical="center" wrapText="1" readingOrder="1"/>
    </xf>
    <xf numFmtId="166" fontId="6" fillId="4" borderId="4" xfId="0" applyNumberFormat="1" applyFont="1" applyFill="1" applyBorder="1" applyAlignment="1">
      <alignment horizontal="right" vertical="center" wrapText="1" readingOrder="1"/>
    </xf>
    <xf numFmtId="166" fontId="6" fillId="5" borderId="4" xfId="0" applyNumberFormat="1" applyFont="1" applyFill="1" applyBorder="1" applyAlignment="1">
      <alignment horizontal="right" vertical="center" wrapText="1" readingOrder="1"/>
    </xf>
    <xf numFmtId="166" fontId="6" fillId="5" borderId="9" xfId="0" applyNumberFormat="1" applyFont="1" applyFill="1" applyBorder="1" applyAlignment="1">
      <alignment horizontal="right" vertical="center" wrapText="1" readingOrder="1"/>
    </xf>
    <xf numFmtId="0" fontId="6" fillId="3" borderId="4" xfId="0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left" vertical="center" wrapText="1" readingOrder="1"/>
    </xf>
    <xf numFmtId="0" fontId="6" fillId="4" borderId="4" xfId="0" applyFont="1" applyFill="1" applyBorder="1" applyAlignment="1">
      <alignment horizontal="center" vertical="center" wrapText="1" readingOrder="1"/>
    </xf>
    <xf numFmtId="0" fontId="6" fillId="4" borderId="4" xfId="0" applyFont="1" applyFill="1" applyBorder="1" applyAlignment="1">
      <alignment horizontal="left" vertical="center" wrapText="1" readingOrder="1"/>
    </xf>
    <xf numFmtId="0" fontId="6" fillId="9" borderId="4" xfId="0" applyFont="1" applyFill="1" applyBorder="1" applyAlignment="1">
      <alignment horizontal="center" vertical="center" wrapText="1" readingOrder="1"/>
    </xf>
    <xf numFmtId="0" fontId="6" fillId="9" borderId="4" xfId="0" applyFont="1" applyFill="1" applyBorder="1" applyAlignment="1">
      <alignment horizontal="left" vertical="center" wrapText="1" readingOrder="1"/>
    </xf>
    <xf numFmtId="166" fontId="6" fillId="9" borderId="4" xfId="0" applyNumberFormat="1" applyFont="1" applyFill="1" applyBorder="1" applyAlignment="1">
      <alignment horizontal="right" vertical="center" wrapText="1" readingOrder="1"/>
    </xf>
    <xf numFmtId="0" fontId="6" fillId="5" borderId="4" xfId="0" applyFont="1" applyFill="1" applyBorder="1" applyAlignment="1">
      <alignment horizontal="center" vertical="center" wrapText="1" readingOrder="1"/>
    </xf>
    <xf numFmtId="0" fontId="6" fillId="5" borderId="4" xfId="0" applyFont="1" applyFill="1" applyBorder="1" applyAlignment="1">
      <alignment horizontal="left" vertical="center" wrapText="1" readingOrder="1"/>
    </xf>
    <xf numFmtId="0" fontId="6" fillId="5" borderId="9" xfId="0" applyFont="1" applyFill="1" applyBorder="1" applyAlignment="1">
      <alignment horizontal="center" vertical="center" wrapText="1" readingOrder="1"/>
    </xf>
    <xf numFmtId="0" fontId="6" fillId="5" borderId="9" xfId="0" applyFont="1" applyFill="1" applyBorder="1" applyAlignment="1">
      <alignment horizontal="left" vertical="center" wrapText="1" readingOrder="1"/>
    </xf>
    <xf numFmtId="0" fontId="6" fillId="10" borderId="15" xfId="0" applyFont="1" applyFill="1" applyBorder="1" applyAlignment="1">
      <alignment vertical="center" wrapText="1" readingOrder="1"/>
    </xf>
    <xf numFmtId="0" fontId="6" fillId="10" borderId="16" xfId="0" applyFont="1" applyFill="1" applyBorder="1" applyAlignment="1">
      <alignment horizontal="center" vertical="center" wrapText="1" readingOrder="1"/>
    </xf>
    <xf numFmtId="0" fontId="6" fillId="10" borderId="16" xfId="0" applyFont="1" applyFill="1" applyBorder="1" applyAlignment="1">
      <alignment horizontal="left" vertical="center" wrapText="1" readingOrder="1"/>
    </xf>
    <xf numFmtId="166" fontId="6" fillId="10" borderId="16" xfId="0" applyNumberFormat="1" applyFont="1" applyFill="1" applyBorder="1" applyAlignment="1">
      <alignment horizontal="right" vertical="center" wrapText="1" readingOrder="1"/>
    </xf>
    <xf numFmtId="0" fontId="6" fillId="6" borderId="4" xfId="0" applyFont="1" applyFill="1" applyBorder="1" applyAlignment="1">
      <alignment horizontal="center" vertical="center" wrapText="1" readingOrder="1"/>
    </xf>
    <xf numFmtId="0" fontId="6" fillId="6" borderId="4" xfId="0" applyFont="1" applyFill="1" applyBorder="1" applyAlignment="1">
      <alignment horizontal="left" vertical="center" wrapText="1" readingOrder="1"/>
    </xf>
    <xf numFmtId="166" fontId="6" fillId="6" borderId="4" xfId="0" applyNumberFormat="1" applyFont="1" applyFill="1" applyBorder="1" applyAlignment="1">
      <alignment horizontal="right" vertical="center" wrapText="1" readingOrder="1"/>
    </xf>
    <xf numFmtId="0" fontId="6" fillId="3" borderId="7" xfId="0" applyFont="1" applyFill="1" applyBorder="1" applyAlignment="1">
      <alignment vertical="center" wrapText="1" readingOrder="1"/>
    </xf>
    <xf numFmtId="0" fontId="6" fillId="4" borderId="7" xfId="0" applyFont="1" applyFill="1" applyBorder="1" applyAlignment="1">
      <alignment vertical="center" wrapText="1" readingOrder="1"/>
    </xf>
    <xf numFmtId="0" fontId="6" fillId="9" borderId="7" xfId="0" applyFont="1" applyFill="1" applyBorder="1" applyAlignment="1">
      <alignment vertical="center" wrapText="1" readingOrder="1"/>
    </xf>
    <xf numFmtId="0" fontId="6" fillId="5" borderId="7" xfId="0" applyFont="1" applyFill="1" applyBorder="1" applyAlignment="1">
      <alignment vertical="center" wrapText="1" readingOrder="1"/>
    </xf>
    <xf numFmtId="0" fontId="6" fillId="6" borderId="7" xfId="0" applyFont="1" applyFill="1" applyBorder="1" applyAlignment="1">
      <alignment vertical="center" wrapText="1" readingOrder="1"/>
    </xf>
    <xf numFmtId="0" fontId="6" fillId="6" borderId="18" xfId="0" applyFont="1" applyFill="1" applyBorder="1" applyAlignment="1">
      <alignment vertical="center" wrapText="1" readingOrder="1"/>
    </xf>
    <xf numFmtId="0" fontId="6" fillId="5" borderId="18" xfId="0" applyFont="1" applyFill="1" applyBorder="1" applyAlignment="1">
      <alignment vertical="center" wrapText="1" readingOrder="1"/>
    </xf>
    <xf numFmtId="0" fontId="6" fillId="6" borderId="9" xfId="0" applyFont="1" applyFill="1" applyBorder="1" applyAlignment="1">
      <alignment horizontal="center" vertical="center" wrapText="1" readingOrder="1"/>
    </xf>
    <xf numFmtId="0" fontId="6" fillId="6" borderId="9" xfId="0" applyFont="1" applyFill="1" applyBorder="1" applyAlignment="1">
      <alignment horizontal="left" vertical="center" wrapText="1" readingOrder="1"/>
    </xf>
    <xf numFmtId="166" fontId="6" fillId="6" borderId="9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center" wrapText="1"/>
    </xf>
    <xf numFmtId="166" fontId="6" fillId="3" borderId="28" xfId="0" applyNumberFormat="1" applyFont="1" applyFill="1" applyBorder="1" applyAlignment="1">
      <alignment horizontal="right" vertical="center" wrapText="1" readingOrder="1"/>
    </xf>
    <xf numFmtId="166" fontId="6" fillId="4" borderId="28" xfId="0" applyNumberFormat="1" applyFont="1" applyFill="1" applyBorder="1" applyAlignment="1">
      <alignment horizontal="right" vertical="center" wrapText="1" readingOrder="1"/>
    </xf>
    <xf numFmtId="166" fontId="6" fillId="9" borderId="28" xfId="0" applyNumberFormat="1" applyFont="1" applyFill="1" applyBorder="1" applyAlignment="1">
      <alignment horizontal="right" vertical="center" wrapText="1" readingOrder="1"/>
    </xf>
    <xf numFmtId="166" fontId="6" fillId="5" borderId="28" xfId="0" applyNumberFormat="1" applyFont="1" applyFill="1" applyBorder="1" applyAlignment="1">
      <alignment horizontal="right" vertical="center" wrapText="1" readingOrder="1"/>
    </xf>
    <xf numFmtId="166" fontId="6" fillId="5" borderId="29" xfId="0" applyNumberFormat="1" applyFont="1" applyFill="1" applyBorder="1" applyAlignment="1">
      <alignment horizontal="right" vertical="center" wrapText="1" readingOrder="1"/>
    </xf>
    <xf numFmtId="166" fontId="6" fillId="3" borderId="30" xfId="0" applyNumberFormat="1" applyFont="1" applyFill="1" applyBorder="1" applyAlignment="1">
      <alignment horizontal="right" vertical="center" wrapText="1" readingOrder="1"/>
    </xf>
    <xf numFmtId="166" fontId="6" fillId="3" borderId="31" xfId="0" applyNumberFormat="1" applyFont="1" applyFill="1" applyBorder="1" applyAlignment="1">
      <alignment horizontal="right" vertical="center" wrapText="1" readingOrder="1"/>
    </xf>
    <xf numFmtId="166" fontId="6" fillId="4" borderId="31" xfId="0" applyNumberFormat="1" applyFont="1" applyFill="1" applyBorder="1" applyAlignment="1">
      <alignment horizontal="right" vertical="center" wrapText="1" readingOrder="1"/>
    </xf>
    <xf numFmtId="166" fontId="6" fillId="9" borderId="31" xfId="0" applyNumberFormat="1" applyFont="1" applyFill="1" applyBorder="1" applyAlignment="1">
      <alignment horizontal="right" vertical="center" wrapText="1" readingOrder="1"/>
    </xf>
    <xf numFmtId="166" fontId="6" fillId="5" borderId="31" xfId="0" applyNumberFormat="1" applyFont="1" applyFill="1" applyBorder="1" applyAlignment="1">
      <alignment horizontal="right" vertical="center" wrapText="1" readingOrder="1"/>
    </xf>
    <xf numFmtId="166" fontId="12" fillId="12" borderId="5" xfId="0" applyNumberFormat="1" applyFont="1" applyFill="1" applyBorder="1" applyAlignment="1">
      <alignment horizontal="right" vertical="center"/>
    </xf>
    <xf numFmtId="10" fontId="12" fillId="12" borderId="5" xfId="1" applyNumberFormat="1" applyFont="1" applyFill="1" applyBorder="1" applyAlignment="1">
      <alignment horizontal="center" vertical="center"/>
    </xf>
    <xf numFmtId="10" fontId="12" fillId="12" borderId="1" xfId="1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 wrapText="1" readingOrder="1"/>
    </xf>
    <xf numFmtId="0" fontId="5" fillId="2" borderId="11" xfId="0" applyNumberFormat="1" applyFont="1" applyFill="1" applyBorder="1" applyAlignment="1">
      <alignment horizontal="center" vertical="center" wrapText="1" readingOrder="1"/>
    </xf>
    <xf numFmtId="0" fontId="5" fillId="2" borderId="14" xfId="0" applyNumberFormat="1" applyFont="1" applyFill="1" applyBorder="1" applyAlignment="1">
      <alignment horizontal="center" vertical="center" wrapText="1" readingOrder="1"/>
    </xf>
    <xf numFmtId="0" fontId="5" fillId="2" borderId="3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wrapText="1"/>
    </xf>
    <xf numFmtId="165" fontId="4" fillId="8" borderId="20" xfId="0" applyNumberFormat="1" applyFont="1" applyFill="1" applyBorder="1" applyAlignment="1">
      <alignment horizontal="center" vertical="center" wrapText="1" readingOrder="1"/>
    </xf>
    <xf numFmtId="165" fontId="4" fillId="8" borderId="6" xfId="0" applyNumberFormat="1" applyFont="1" applyFill="1" applyBorder="1" applyAlignment="1">
      <alignment horizontal="center" vertical="center" wrapText="1" readingOrder="1"/>
    </xf>
    <xf numFmtId="165" fontId="4" fillId="8" borderId="1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10" fontId="6" fillId="13" borderId="30" xfId="1" applyNumberFormat="1" applyFont="1" applyFill="1" applyBorder="1" applyAlignment="1">
      <alignment horizontal="center" vertical="center" wrapText="1" readingOrder="1"/>
    </xf>
    <xf numFmtId="166" fontId="6" fillId="10" borderId="33" xfId="0" applyNumberFormat="1" applyFont="1" applyFill="1" applyBorder="1" applyAlignment="1">
      <alignment horizontal="right" vertical="center" wrapText="1" readingOrder="1"/>
    </xf>
    <xf numFmtId="166" fontId="6" fillId="5" borderId="32" xfId="0" applyNumberFormat="1" applyFont="1" applyFill="1" applyBorder="1" applyAlignment="1">
      <alignment horizontal="right" vertical="center" wrapText="1" readingOrder="1"/>
    </xf>
    <xf numFmtId="10" fontId="6" fillId="13" borderId="34" xfId="1" applyNumberFormat="1" applyFont="1" applyFill="1" applyBorder="1" applyAlignment="1">
      <alignment horizontal="center" vertical="center" wrapText="1" readingOrder="1"/>
    </xf>
    <xf numFmtId="166" fontId="16" fillId="3" borderId="4" xfId="0" applyNumberFormat="1" applyFont="1" applyFill="1" applyBorder="1" applyAlignment="1">
      <alignment horizontal="right" vertical="center" wrapText="1" readingOrder="1"/>
    </xf>
    <xf numFmtId="166" fontId="16" fillId="4" borderId="4" xfId="0" applyNumberFormat="1" applyFont="1" applyFill="1" applyBorder="1" applyAlignment="1">
      <alignment horizontal="right" vertical="center" wrapText="1" readingOrder="1"/>
    </xf>
    <xf numFmtId="166" fontId="16" fillId="4" borderId="9" xfId="0" applyNumberFormat="1" applyFont="1" applyFill="1" applyBorder="1" applyAlignment="1">
      <alignment horizontal="right" vertical="center" wrapText="1" readingOrder="1"/>
    </xf>
    <xf numFmtId="166" fontId="16" fillId="9" borderId="4" xfId="0" applyNumberFormat="1" applyFont="1" applyFill="1" applyBorder="1" applyAlignment="1">
      <alignment horizontal="right" vertical="center" wrapText="1" readingOrder="1"/>
    </xf>
    <xf numFmtId="9" fontId="6" fillId="13" borderId="16" xfId="1" applyFont="1" applyFill="1" applyBorder="1" applyAlignment="1">
      <alignment horizontal="center" vertical="center" wrapText="1" readingOrder="1"/>
    </xf>
    <xf numFmtId="9" fontId="6" fillId="13" borderId="17" xfId="1" applyFont="1" applyFill="1" applyBorder="1" applyAlignment="1">
      <alignment horizontal="center" vertical="center" wrapText="1" readingOrder="1"/>
    </xf>
    <xf numFmtId="166" fontId="16" fillId="6" borderId="4" xfId="0" applyNumberFormat="1" applyFont="1" applyFill="1" applyBorder="1" applyAlignment="1">
      <alignment horizontal="right" vertical="center" wrapText="1" readingOrder="1"/>
    </xf>
    <xf numFmtId="10" fontId="16" fillId="13" borderId="4" xfId="1" applyNumberFormat="1" applyFont="1" applyFill="1" applyBorder="1" applyAlignment="1">
      <alignment horizontal="center" vertical="center" wrapText="1" readingOrder="1"/>
    </xf>
    <xf numFmtId="10" fontId="16" fillId="13" borderId="9" xfId="1" applyNumberFormat="1" applyFont="1" applyFill="1" applyBorder="1" applyAlignment="1">
      <alignment horizontal="center" vertical="center" wrapText="1" readingOrder="1"/>
    </xf>
    <xf numFmtId="166" fontId="16" fillId="6" borderId="9" xfId="0" applyNumberFormat="1" applyFont="1" applyFill="1" applyBorder="1" applyAlignment="1">
      <alignment horizontal="right" vertical="center" wrapText="1" readingOrder="1"/>
    </xf>
    <xf numFmtId="10" fontId="16" fillId="13" borderId="8" xfId="1" applyNumberFormat="1" applyFont="1" applyFill="1" applyBorder="1" applyAlignment="1">
      <alignment horizontal="center" vertical="center" wrapText="1" readingOrder="1"/>
    </xf>
    <xf numFmtId="10" fontId="16" fillId="13" borderId="23" xfId="1" applyNumberFormat="1" applyFont="1" applyFill="1" applyBorder="1" applyAlignment="1">
      <alignment horizontal="center" vertical="center" wrapText="1" readingOrder="1"/>
    </xf>
    <xf numFmtId="0" fontId="17" fillId="2" borderId="12" xfId="0" applyNumberFormat="1" applyFont="1" applyFill="1" applyBorder="1" applyAlignment="1">
      <alignment horizontal="center" vertical="center" wrapText="1" readingOrder="1"/>
    </xf>
    <xf numFmtId="0" fontId="13" fillId="11" borderId="25" xfId="0" applyFont="1" applyFill="1" applyBorder="1" applyAlignment="1">
      <alignment horizontal="center" vertical="center"/>
    </xf>
    <xf numFmtId="0" fontId="13" fillId="11" borderId="26" xfId="0" applyFont="1" applyFill="1" applyBorder="1" applyAlignment="1">
      <alignment horizontal="center" vertical="center"/>
    </xf>
    <xf numFmtId="0" fontId="13" fillId="11" borderId="27" xfId="0" applyFont="1" applyFill="1" applyBorder="1" applyAlignment="1">
      <alignment horizontal="center" vertical="center"/>
    </xf>
    <xf numFmtId="0" fontId="17" fillId="2" borderId="13" xfId="0" applyNumberFormat="1" applyFont="1" applyFill="1" applyBorder="1" applyAlignment="1">
      <alignment horizontal="center" vertical="center" wrapText="1" readingOrder="1"/>
    </xf>
    <xf numFmtId="0" fontId="17" fillId="2" borderId="3" xfId="0" applyNumberFormat="1" applyFont="1" applyFill="1" applyBorder="1" applyAlignment="1">
      <alignment horizontal="center" vertical="center" wrapText="1" readingOrder="1"/>
    </xf>
    <xf numFmtId="0" fontId="17" fillId="2" borderId="24" xfId="0" applyNumberFormat="1" applyFont="1" applyFill="1" applyBorder="1" applyAlignment="1">
      <alignment horizontal="center" vertical="center" wrapText="1" readingOrder="1"/>
    </xf>
    <xf numFmtId="0" fontId="8" fillId="2" borderId="24" xfId="0" applyNumberFormat="1" applyFont="1" applyFill="1" applyBorder="1" applyAlignment="1">
      <alignment horizontal="center" vertical="center" wrapText="1" readingOrder="1"/>
    </xf>
    <xf numFmtId="0" fontId="17" fillId="2" borderId="3" xfId="0" applyNumberFormat="1" applyFont="1" applyFill="1" applyBorder="1" applyAlignment="1">
      <alignment horizontal="center" vertical="center" wrapText="1" readingOrder="1"/>
    </xf>
    <xf numFmtId="0" fontId="8" fillId="11" borderId="25" xfId="0" applyFont="1" applyFill="1" applyBorder="1" applyAlignment="1">
      <alignment horizontal="center" vertical="center"/>
    </xf>
    <xf numFmtId="0" fontId="8" fillId="11" borderId="26" xfId="0" applyFont="1" applyFill="1" applyBorder="1" applyAlignment="1">
      <alignment horizontal="center" vertical="center"/>
    </xf>
    <xf numFmtId="0" fontId="8" fillId="11" borderId="27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5" xfId="0" applyFont="1" applyFill="1" applyBorder="1" applyAlignment="1">
      <alignment horizontal="center" vertical="center" wrapText="1"/>
    </xf>
    <xf numFmtId="166" fontId="18" fillId="7" borderId="5" xfId="0" applyNumberFormat="1" applyFont="1" applyFill="1" applyBorder="1" applyAlignment="1">
      <alignment horizontal="right" vertical="center"/>
    </xf>
    <xf numFmtId="10" fontId="18" fillId="7" borderId="1" xfId="1" applyNumberFormat="1" applyFont="1" applyFill="1" applyBorder="1" applyAlignment="1">
      <alignment horizontal="center" vertical="center" wrapText="1" readingOrder="1"/>
    </xf>
    <xf numFmtId="166" fontId="18" fillId="7" borderId="5" xfId="0" applyNumberFormat="1" applyFont="1" applyFill="1" applyBorder="1" applyAlignment="1">
      <alignment horizontal="right" vertical="center" wrapText="1" readingOrder="1"/>
    </xf>
    <xf numFmtId="0" fontId="17" fillId="2" borderId="35" xfId="0" applyNumberFormat="1" applyFont="1" applyFill="1" applyBorder="1" applyAlignment="1">
      <alignment horizontal="center" vertical="center" wrapText="1" readingOrder="1"/>
    </xf>
    <xf numFmtId="10" fontId="6" fillId="13" borderId="36" xfId="1" applyNumberFormat="1" applyFont="1" applyFill="1" applyBorder="1" applyAlignment="1">
      <alignment horizontal="center" vertical="center" wrapText="1" readingOrder="1"/>
    </xf>
    <xf numFmtId="0" fontId="16" fillId="5" borderId="7" xfId="0" applyFont="1" applyFill="1" applyBorder="1" applyAlignment="1">
      <alignment vertical="center" wrapText="1" readingOrder="1"/>
    </xf>
    <xf numFmtId="10" fontId="6" fillId="13" borderId="37" xfId="1" applyNumberFormat="1" applyFont="1" applyFill="1" applyBorder="1" applyAlignment="1">
      <alignment horizontal="center" vertical="center" wrapText="1" readingOrder="1"/>
    </xf>
    <xf numFmtId="165" fontId="4" fillId="8" borderId="21" xfId="0" applyNumberFormat="1" applyFont="1" applyFill="1" applyBorder="1" applyAlignment="1">
      <alignment horizontal="center" vertical="center" wrapText="1" readingOrder="1"/>
    </xf>
    <xf numFmtId="165" fontId="4" fillId="8" borderId="19" xfId="0" applyNumberFormat="1" applyFont="1" applyFill="1" applyBorder="1" applyAlignment="1">
      <alignment horizontal="center" vertical="center" wrapText="1" readingOrder="1"/>
    </xf>
    <xf numFmtId="165" fontId="4" fillId="8" borderId="22" xfId="0" applyNumberFormat="1" applyFont="1" applyFill="1" applyBorder="1" applyAlignment="1">
      <alignment horizontal="center" vertical="center" wrapText="1" readingOrder="1"/>
    </xf>
    <xf numFmtId="10" fontId="18" fillId="7" borderId="5" xfId="1" applyNumberFormat="1" applyFont="1" applyFill="1" applyBorder="1" applyAlignment="1">
      <alignment horizontal="center" vertical="center" wrapText="1" readingOrder="1"/>
    </xf>
    <xf numFmtId="0" fontId="14" fillId="7" borderId="15" xfId="0" applyFont="1" applyFill="1" applyBorder="1" applyAlignment="1">
      <alignment horizontal="center" vertical="center" wrapText="1"/>
    </xf>
    <xf numFmtId="0" fontId="14" fillId="7" borderId="16" xfId="0" applyFont="1" applyFill="1" applyBorder="1" applyAlignment="1">
      <alignment horizontal="center" vertical="center" wrapText="1"/>
    </xf>
    <xf numFmtId="166" fontId="14" fillId="7" borderId="16" xfId="0" applyNumberFormat="1" applyFont="1" applyFill="1" applyBorder="1" applyAlignment="1">
      <alignment horizontal="right" vertical="center"/>
    </xf>
    <xf numFmtId="166" fontId="15" fillId="7" borderId="16" xfId="0" applyNumberFormat="1" applyFont="1" applyFill="1" applyBorder="1" applyAlignment="1">
      <alignment horizontal="right" vertical="center" wrapText="1" readingOrder="1"/>
    </xf>
    <xf numFmtId="10" fontId="14" fillId="7" borderId="16" xfId="1" applyNumberFormat="1" applyFont="1" applyFill="1" applyBorder="1" applyAlignment="1">
      <alignment horizontal="center" vertical="center"/>
    </xf>
    <xf numFmtId="10" fontId="14" fillId="7" borderId="17" xfId="1" applyNumberFormat="1" applyFont="1" applyFill="1" applyBorder="1" applyAlignment="1">
      <alignment horizontal="center" vertical="center"/>
    </xf>
    <xf numFmtId="166" fontId="12" fillId="12" borderId="2" xfId="0" applyNumberFormat="1" applyFont="1" applyFill="1" applyBorder="1" applyAlignment="1">
      <alignment horizontal="center" vertical="center" wrapText="1"/>
    </xf>
    <xf numFmtId="166" fontId="12" fillId="12" borderId="5" xfId="0" applyNumberFormat="1" applyFont="1" applyFill="1" applyBorder="1" applyAlignment="1">
      <alignment horizontal="center" vertical="center" wrapText="1"/>
    </xf>
    <xf numFmtId="0" fontId="17" fillId="2" borderId="11" xfId="0" applyNumberFormat="1" applyFont="1" applyFill="1" applyBorder="1" applyAlignment="1">
      <alignment horizontal="center" vertical="center" wrapText="1" readingOrder="1"/>
    </xf>
    <xf numFmtId="0" fontId="17" fillId="2" borderId="14" xfId="0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AEF963"/>
      <color rgb="FFFF0000"/>
      <color rgb="FFFBF061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485775</xdr:colOff>
      <xdr:row>0</xdr:row>
      <xdr:rowOff>76201</xdr:rowOff>
    </xdr:from>
    <xdr:to>
      <xdr:col>3</xdr:col>
      <xdr:colOff>2173959</xdr:colOff>
      <xdr:row>2</xdr:row>
      <xdr:rowOff>228600</xdr:rowOff>
    </xdr:to>
    <xdr:pic>
      <xdr:nvPicPr>
        <xdr:cNvPr id="2" name="Imagen 1" descr="https://ci6.googleusercontent.com/proxy/M5mt5RCFwv6EG747OVztToJjm_I6B1HhF5yWpc8mn6xLTQks_98bR8qV4M0uy0oBW_0AB1fXT3Xl8ndzzvYxUxN7jooXwroqDv7_g17pwTMeZGHeMy8C6wzUjzPkMxNIxYX7dQ=s0-d-e1-ft#https://storage.googleapis.com/efor-static/CLCS/firmas/clcs_firma_minciencias.png">
          <a:extLst>
            <a:ext uri="{FF2B5EF4-FFF2-40B4-BE49-F238E27FC236}">
              <a16:creationId xmlns:a16="http://schemas.microsoft.com/office/drawing/2014/main" id="{FDB0BF5B-0CC9-439B-999E-2EEF6A3D7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76201"/>
          <a:ext cx="3993234" cy="723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1"/>
  <sheetViews>
    <sheetView tabSelected="1" topLeftCell="E1" zoomScale="90" zoomScaleNormal="90" workbookViewId="0">
      <selection activeCell="T13" sqref="T13"/>
    </sheetView>
  </sheetViews>
  <sheetFormatPr baseColWidth="10" defaultRowHeight="15" x14ac:dyDescent="0.25"/>
  <cols>
    <col min="1" max="1" width="21.85546875" customWidth="1"/>
    <col min="2" max="2" width="6.7109375" customWidth="1"/>
    <col min="3" max="3" width="6" customWidth="1"/>
    <col min="4" max="4" width="43.28515625" customWidth="1"/>
    <col min="5" max="5" width="21.5703125" customWidth="1"/>
    <col min="6" max="6" width="14" bestFit="1" customWidth="1"/>
    <col min="7" max="7" width="12.28515625" bestFit="1" customWidth="1"/>
    <col min="8" max="8" width="22.85546875" customWidth="1"/>
    <col min="9" max="9" width="17" bestFit="1" customWidth="1"/>
    <col min="10" max="10" width="23" customWidth="1"/>
    <col min="11" max="11" width="19.140625" bestFit="1" customWidth="1"/>
    <col min="12" max="12" width="18.140625" bestFit="1" customWidth="1"/>
    <col min="13" max="13" width="19.140625" bestFit="1" customWidth="1"/>
    <col min="14" max="14" width="13.140625" bestFit="1" customWidth="1"/>
    <col min="15" max="15" width="18.140625" bestFit="1" customWidth="1"/>
    <col min="16" max="16" width="12.85546875" bestFit="1" customWidth="1"/>
    <col min="17" max="17" width="18.140625" bestFit="1" customWidth="1"/>
    <col min="18" max="18" width="13.5703125" customWidth="1"/>
  </cols>
  <sheetData>
    <row r="1" spans="1:20" ht="18.75" customHeight="1" x14ac:dyDescent="0.35">
      <c r="A1" s="36"/>
      <c r="B1" s="36"/>
      <c r="C1" s="36"/>
      <c r="D1" s="36"/>
      <c r="E1" s="58" t="s">
        <v>76</v>
      </c>
      <c r="F1" s="58"/>
      <c r="G1" s="58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20" ht="26.25" customHeight="1" x14ac:dyDescent="0.45">
      <c r="A2" s="36"/>
      <c r="B2" s="36"/>
      <c r="C2" s="36"/>
      <c r="D2" s="36"/>
      <c r="E2" s="60" t="s">
        <v>77</v>
      </c>
      <c r="F2" s="60"/>
      <c r="G2" s="60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20" ht="21" customHeight="1" x14ac:dyDescent="0.35">
      <c r="A3" s="36"/>
      <c r="B3" s="36"/>
      <c r="C3" s="36"/>
      <c r="D3" s="36"/>
      <c r="E3" s="62" t="s">
        <v>81</v>
      </c>
      <c r="F3" s="62"/>
      <c r="G3" s="62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20" ht="15.75" thickBot="1" x14ac:dyDescent="0.3"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20" ht="36" customHeight="1" thickBot="1" x14ac:dyDescent="0.3">
      <c r="A5" s="55" t="s">
        <v>41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7"/>
    </row>
    <row r="6" spans="1:20" ht="36.75" customHeight="1" thickBot="1" x14ac:dyDescent="0.3">
      <c r="A6" s="113" t="s">
        <v>0</v>
      </c>
      <c r="B6" s="80" t="s">
        <v>1</v>
      </c>
      <c r="C6" s="80" t="s">
        <v>2</v>
      </c>
      <c r="D6" s="80" t="s">
        <v>3</v>
      </c>
      <c r="E6" s="89" t="s">
        <v>75</v>
      </c>
      <c r="F6" s="90"/>
      <c r="G6" s="90"/>
      <c r="H6" s="90"/>
      <c r="I6" s="90"/>
      <c r="J6" s="90"/>
      <c r="K6" s="90"/>
      <c r="L6" s="91"/>
      <c r="M6" s="80" t="s">
        <v>11</v>
      </c>
      <c r="N6" s="80"/>
      <c r="O6" s="80" t="s">
        <v>12</v>
      </c>
      <c r="P6" s="80"/>
      <c r="Q6" s="80" t="s">
        <v>80</v>
      </c>
      <c r="R6" s="84"/>
      <c r="S6" s="2"/>
      <c r="T6" s="1"/>
    </row>
    <row r="7" spans="1:20" ht="30" customHeight="1" thickBot="1" x14ac:dyDescent="0.3">
      <c r="A7" s="114"/>
      <c r="B7" s="85"/>
      <c r="C7" s="85"/>
      <c r="D7" s="85"/>
      <c r="E7" s="86" t="s">
        <v>4</v>
      </c>
      <c r="F7" s="86" t="s">
        <v>5</v>
      </c>
      <c r="G7" s="86" t="s">
        <v>6</v>
      </c>
      <c r="H7" s="86" t="s">
        <v>7</v>
      </c>
      <c r="I7" s="86" t="s">
        <v>8</v>
      </c>
      <c r="J7" s="86" t="s">
        <v>10</v>
      </c>
      <c r="K7" s="86" t="s">
        <v>9</v>
      </c>
      <c r="L7" s="87" t="s">
        <v>74</v>
      </c>
      <c r="M7" s="88" t="s">
        <v>40</v>
      </c>
      <c r="N7" s="88" t="s">
        <v>79</v>
      </c>
      <c r="O7" s="88" t="s">
        <v>67</v>
      </c>
      <c r="P7" s="88" t="s">
        <v>79</v>
      </c>
      <c r="Q7" s="88" t="s">
        <v>67</v>
      </c>
      <c r="R7" s="97" t="s">
        <v>79</v>
      </c>
      <c r="S7" s="1"/>
      <c r="T7" s="1"/>
    </row>
    <row r="8" spans="1:20" ht="24" customHeight="1" thickBot="1" x14ac:dyDescent="0.3">
      <c r="A8" s="26" t="s">
        <v>70</v>
      </c>
      <c r="B8" s="8" t="s">
        <v>13</v>
      </c>
      <c r="C8" s="8" t="s">
        <v>14</v>
      </c>
      <c r="D8" s="9" t="s">
        <v>15</v>
      </c>
      <c r="E8" s="4">
        <v>10339243000</v>
      </c>
      <c r="F8" s="4">
        <v>0</v>
      </c>
      <c r="G8" s="4">
        <v>0</v>
      </c>
      <c r="H8" s="68">
        <f>E8+F8-G8</f>
        <v>10339243000</v>
      </c>
      <c r="I8" s="4">
        <v>0</v>
      </c>
      <c r="J8" s="4">
        <f>+H8-I8</f>
        <v>10339243000</v>
      </c>
      <c r="K8" s="4">
        <v>10339243000</v>
      </c>
      <c r="L8" s="42">
        <f>+J8-K8</f>
        <v>0</v>
      </c>
      <c r="M8" s="37">
        <v>2015308390</v>
      </c>
      <c r="N8" s="64">
        <f>M8/H8</f>
        <v>0.19491836974911994</v>
      </c>
      <c r="O8" s="37">
        <v>2013227004</v>
      </c>
      <c r="P8" s="64">
        <f>O8/H8</f>
        <v>0.19471706042695774</v>
      </c>
      <c r="Q8" s="37">
        <v>2013227004</v>
      </c>
      <c r="R8" s="98">
        <f t="shared" ref="R8:R20" si="0">Q8/J8</f>
        <v>0.19471706042695774</v>
      </c>
      <c r="S8" s="1"/>
      <c r="T8" s="1"/>
    </row>
    <row r="9" spans="1:20" ht="24" customHeight="1" thickBot="1" x14ac:dyDescent="0.3">
      <c r="A9" s="26" t="s">
        <v>16</v>
      </c>
      <c r="B9" s="8" t="s">
        <v>13</v>
      </c>
      <c r="C9" s="8" t="s">
        <v>14</v>
      </c>
      <c r="D9" s="9" t="s">
        <v>17</v>
      </c>
      <c r="E9" s="4">
        <v>3626267000</v>
      </c>
      <c r="F9" s="4">
        <v>0</v>
      </c>
      <c r="G9" s="4">
        <v>0</v>
      </c>
      <c r="H9" s="68">
        <f t="shared" ref="H9:H20" si="1">E9+F9-G9</f>
        <v>3626267000</v>
      </c>
      <c r="I9" s="4">
        <v>0</v>
      </c>
      <c r="J9" s="4">
        <f>+H9-I9</f>
        <v>3626267000</v>
      </c>
      <c r="K9" s="4">
        <v>3626267000</v>
      </c>
      <c r="L9" s="43">
        <f>+J9-K9</f>
        <v>0</v>
      </c>
      <c r="M9" s="37">
        <v>525410373</v>
      </c>
      <c r="N9" s="64">
        <f t="shared" ref="N9:N20" si="2">M9/H9</f>
        <v>0.14489015094586249</v>
      </c>
      <c r="O9" s="37">
        <v>525410373</v>
      </c>
      <c r="P9" s="64">
        <f t="shared" ref="P9:P20" si="3">O9/H9</f>
        <v>0.14489015094586249</v>
      </c>
      <c r="Q9" s="37">
        <v>525410373</v>
      </c>
      <c r="R9" s="98">
        <f t="shared" si="0"/>
        <v>0.14489015094586249</v>
      </c>
    </row>
    <row r="10" spans="1:20" ht="24" customHeight="1" thickBot="1" x14ac:dyDescent="0.3">
      <c r="A10" s="26" t="s">
        <v>18</v>
      </c>
      <c r="B10" s="8" t="s">
        <v>13</v>
      </c>
      <c r="C10" s="8" t="s">
        <v>14</v>
      </c>
      <c r="D10" s="9" t="s">
        <v>19</v>
      </c>
      <c r="E10" s="4">
        <v>1706478000</v>
      </c>
      <c r="F10" s="4">
        <v>0</v>
      </c>
      <c r="G10" s="4">
        <v>0</v>
      </c>
      <c r="H10" s="68">
        <f t="shared" si="1"/>
        <v>1706478000</v>
      </c>
      <c r="I10" s="4">
        <v>0</v>
      </c>
      <c r="J10" s="4">
        <f>+H10-I10</f>
        <v>1706478000</v>
      </c>
      <c r="K10" s="4">
        <v>1706478000</v>
      </c>
      <c r="L10" s="43">
        <f>+J10-K10</f>
        <v>0</v>
      </c>
      <c r="M10" s="37">
        <v>201452067</v>
      </c>
      <c r="N10" s="64">
        <f t="shared" si="2"/>
        <v>0.11805137071793484</v>
      </c>
      <c r="O10" s="37">
        <v>201452067</v>
      </c>
      <c r="P10" s="64">
        <f t="shared" si="3"/>
        <v>0.11805137071793484</v>
      </c>
      <c r="Q10" s="37">
        <v>201452067</v>
      </c>
      <c r="R10" s="98">
        <f t="shared" si="0"/>
        <v>0.11805137071793484</v>
      </c>
    </row>
    <row r="11" spans="1:20" ht="24" customHeight="1" thickBot="1" x14ac:dyDescent="0.3">
      <c r="A11" s="27" t="s">
        <v>71</v>
      </c>
      <c r="B11" s="10" t="s">
        <v>13</v>
      </c>
      <c r="C11" s="10" t="s">
        <v>14</v>
      </c>
      <c r="D11" s="11" t="s">
        <v>46</v>
      </c>
      <c r="E11" s="5">
        <v>8423997000</v>
      </c>
      <c r="F11" s="5">
        <v>0</v>
      </c>
      <c r="G11" s="5">
        <v>0</v>
      </c>
      <c r="H11" s="69">
        <f t="shared" si="1"/>
        <v>8423997000</v>
      </c>
      <c r="I11" s="5">
        <v>0</v>
      </c>
      <c r="J11" s="5">
        <f>+H11-I11</f>
        <v>8423997000</v>
      </c>
      <c r="K11" s="5">
        <v>7349241733.9799995</v>
      </c>
      <c r="L11" s="44">
        <f>+J11-K11</f>
        <v>1074755266.0200005</v>
      </c>
      <c r="M11" s="38">
        <v>5937482150.6599998</v>
      </c>
      <c r="N11" s="64">
        <f t="shared" si="2"/>
        <v>0.70482956613825953</v>
      </c>
      <c r="O11" s="38">
        <v>1132556109.5</v>
      </c>
      <c r="P11" s="64">
        <f t="shared" si="3"/>
        <v>0.13444403048814002</v>
      </c>
      <c r="Q11" s="38">
        <v>1050154584.29</v>
      </c>
      <c r="R11" s="98">
        <f t="shared" si="0"/>
        <v>0.12466226950104564</v>
      </c>
    </row>
    <row r="12" spans="1:20" ht="24" customHeight="1" thickBot="1" x14ac:dyDescent="0.3">
      <c r="A12" s="28" t="s">
        <v>47</v>
      </c>
      <c r="B12" s="12" t="s">
        <v>13</v>
      </c>
      <c r="C12" s="12" t="s">
        <v>14</v>
      </c>
      <c r="D12" s="13" t="s">
        <v>48</v>
      </c>
      <c r="E12" s="14">
        <v>467769000</v>
      </c>
      <c r="F12" s="14">
        <v>0</v>
      </c>
      <c r="G12" s="14">
        <v>0</v>
      </c>
      <c r="H12" s="71">
        <f t="shared" si="1"/>
        <v>467769000</v>
      </c>
      <c r="I12" s="14">
        <v>0</v>
      </c>
      <c r="J12" s="14">
        <f>+H12-I12</f>
        <v>467769000</v>
      </c>
      <c r="K12" s="14">
        <v>0</v>
      </c>
      <c r="L12" s="45">
        <f>+J12-K12</f>
        <v>467769000</v>
      </c>
      <c r="M12" s="39">
        <v>0</v>
      </c>
      <c r="N12" s="64">
        <f t="shared" si="2"/>
        <v>0</v>
      </c>
      <c r="O12" s="39">
        <v>0</v>
      </c>
      <c r="P12" s="64">
        <f t="shared" si="3"/>
        <v>0</v>
      </c>
      <c r="Q12" s="39">
        <v>0</v>
      </c>
      <c r="R12" s="98">
        <f t="shared" si="0"/>
        <v>0</v>
      </c>
    </row>
    <row r="13" spans="1:20" ht="24" customHeight="1" thickBot="1" x14ac:dyDescent="0.3">
      <c r="A13" s="28" t="s">
        <v>49</v>
      </c>
      <c r="B13" s="12" t="s">
        <v>13</v>
      </c>
      <c r="C13" s="12" t="s">
        <v>14</v>
      </c>
      <c r="D13" s="13" t="s">
        <v>50</v>
      </c>
      <c r="E13" s="14">
        <v>1600000000</v>
      </c>
      <c r="F13" s="14">
        <v>0</v>
      </c>
      <c r="G13" s="14">
        <v>0</v>
      </c>
      <c r="H13" s="71">
        <f t="shared" si="1"/>
        <v>1600000000</v>
      </c>
      <c r="I13" s="14">
        <v>1600000000</v>
      </c>
      <c r="J13" s="14">
        <f t="shared" ref="J13:J16" si="4">+H13-I13</f>
        <v>0</v>
      </c>
      <c r="K13" s="14">
        <v>0</v>
      </c>
      <c r="L13" s="45">
        <f t="shared" ref="L13:L16" si="5">+J13-K13</f>
        <v>0</v>
      </c>
      <c r="M13" s="39">
        <v>0</v>
      </c>
      <c r="N13" s="64">
        <f t="shared" si="2"/>
        <v>0</v>
      </c>
      <c r="O13" s="39">
        <v>0</v>
      </c>
      <c r="P13" s="64">
        <f t="shared" si="3"/>
        <v>0</v>
      </c>
      <c r="Q13" s="39">
        <v>0</v>
      </c>
      <c r="R13" s="98">
        <f>Q13/H13</f>
        <v>0</v>
      </c>
    </row>
    <row r="14" spans="1:20" ht="24" customHeight="1" thickBot="1" x14ac:dyDescent="0.3">
      <c r="A14" s="28" t="s">
        <v>20</v>
      </c>
      <c r="B14" s="12" t="s">
        <v>13</v>
      </c>
      <c r="C14" s="12" t="s">
        <v>14</v>
      </c>
      <c r="D14" s="13" t="s">
        <v>21</v>
      </c>
      <c r="E14" s="14">
        <v>32825000</v>
      </c>
      <c r="F14" s="14">
        <v>0</v>
      </c>
      <c r="G14" s="14">
        <v>0</v>
      </c>
      <c r="H14" s="71">
        <f t="shared" si="1"/>
        <v>32825000</v>
      </c>
      <c r="I14" s="14">
        <v>0</v>
      </c>
      <c r="J14" s="14">
        <f t="shared" si="4"/>
        <v>32825000</v>
      </c>
      <c r="K14" s="14">
        <v>32825000</v>
      </c>
      <c r="L14" s="45">
        <f t="shared" si="5"/>
        <v>0</v>
      </c>
      <c r="M14" s="39">
        <v>9753448</v>
      </c>
      <c r="N14" s="64">
        <f t="shared" si="2"/>
        <v>0.2971347448591013</v>
      </c>
      <c r="O14" s="39">
        <v>9753448</v>
      </c>
      <c r="P14" s="64">
        <f t="shared" si="3"/>
        <v>0.2971347448591013</v>
      </c>
      <c r="Q14" s="39">
        <v>9753448</v>
      </c>
      <c r="R14" s="98">
        <f t="shared" si="0"/>
        <v>0.2971347448591013</v>
      </c>
    </row>
    <row r="15" spans="1:20" ht="24" customHeight="1" thickBot="1" x14ac:dyDescent="0.3">
      <c r="A15" s="28" t="s">
        <v>22</v>
      </c>
      <c r="B15" s="12" t="s">
        <v>13</v>
      </c>
      <c r="C15" s="12" t="s">
        <v>14</v>
      </c>
      <c r="D15" s="13" t="s">
        <v>23</v>
      </c>
      <c r="E15" s="14">
        <v>68709000</v>
      </c>
      <c r="F15" s="14">
        <v>0</v>
      </c>
      <c r="G15" s="14">
        <v>0</v>
      </c>
      <c r="H15" s="71">
        <f t="shared" si="1"/>
        <v>68709000</v>
      </c>
      <c r="I15" s="14">
        <v>0</v>
      </c>
      <c r="J15" s="14">
        <f t="shared" si="4"/>
        <v>68709000</v>
      </c>
      <c r="K15" s="14">
        <v>0</v>
      </c>
      <c r="L15" s="45">
        <f t="shared" si="5"/>
        <v>68709000</v>
      </c>
      <c r="M15" s="39">
        <v>0</v>
      </c>
      <c r="N15" s="64">
        <f t="shared" si="2"/>
        <v>0</v>
      </c>
      <c r="O15" s="39">
        <v>0</v>
      </c>
      <c r="P15" s="64">
        <f t="shared" si="3"/>
        <v>0</v>
      </c>
      <c r="Q15" s="39">
        <v>0</v>
      </c>
      <c r="R15" s="98">
        <f t="shared" si="0"/>
        <v>0</v>
      </c>
    </row>
    <row r="16" spans="1:20" ht="24" customHeight="1" thickBot="1" x14ac:dyDescent="0.3">
      <c r="A16" s="28" t="s">
        <v>24</v>
      </c>
      <c r="B16" s="12" t="s">
        <v>13</v>
      </c>
      <c r="C16" s="12" t="s">
        <v>14</v>
      </c>
      <c r="D16" s="13" t="s">
        <v>25</v>
      </c>
      <c r="E16" s="14">
        <v>76343000</v>
      </c>
      <c r="F16" s="14">
        <v>0</v>
      </c>
      <c r="G16" s="14">
        <v>0</v>
      </c>
      <c r="H16" s="71">
        <f t="shared" si="1"/>
        <v>76343000</v>
      </c>
      <c r="I16" s="14">
        <v>0</v>
      </c>
      <c r="J16" s="14">
        <f t="shared" si="4"/>
        <v>76343000</v>
      </c>
      <c r="K16" s="14">
        <v>0</v>
      </c>
      <c r="L16" s="45">
        <f t="shared" si="5"/>
        <v>76343000</v>
      </c>
      <c r="M16" s="39">
        <v>0</v>
      </c>
      <c r="N16" s="64">
        <f t="shared" si="2"/>
        <v>0</v>
      </c>
      <c r="O16" s="39">
        <v>0</v>
      </c>
      <c r="P16" s="64">
        <f t="shared" si="3"/>
        <v>0</v>
      </c>
      <c r="Q16" s="39">
        <v>0</v>
      </c>
      <c r="R16" s="98">
        <f t="shared" si="0"/>
        <v>0</v>
      </c>
    </row>
    <row r="17" spans="1:20" ht="24" customHeight="1" thickBot="1" x14ac:dyDescent="0.3">
      <c r="A17" s="99" t="s">
        <v>82</v>
      </c>
      <c r="B17" s="15" t="s">
        <v>13</v>
      </c>
      <c r="C17" s="15" t="s">
        <v>14</v>
      </c>
      <c r="D17" s="16" t="s">
        <v>26</v>
      </c>
      <c r="E17" s="6">
        <v>172816000</v>
      </c>
      <c r="F17" s="6">
        <v>0</v>
      </c>
      <c r="G17" s="6">
        <v>0</v>
      </c>
      <c r="H17" s="69">
        <f t="shared" si="1"/>
        <v>172816000</v>
      </c>
      <c r="I17" s="6">
        <v>0</v>
      </c>
      <c r="J17" s="6">
        <f>+H17-I17</f>
        <v>172816000</v>
      </c>
      <c r="K17" s="6">
        <v>0</v>
      </c>
      <c r="L17" s="46">
        <f>+J17-K17</f>
        <v>172816000</v>
      </c>
      <c r="M17" s="40">
        <v>0</v>
      </c>
      <c r="N17" s="64">
        <f t="shared" si="2"/>
        <v>0</v>
      </c>
      <c r="O17" s="40">
        <v>0</v>
      </c>
      <c r="P17" s="64">
        <f t="shared" si="3"/>
        <v>0</v>
      </c>
      <c r="Q17" s="40">
        <v>0</v>
      </c>
      <c r="R17" s="98">
        <f t="shared" si="0"/>
        <v>0</v>
      </c>
    </row>
    <row r="18" spans="1:20" ht="24" customHeight="1" thickBot="1" x14ac:dyDescent="0.3">
      <c r="A18" s="29" t="s">
        <v>27</v>
      </c>
      <c r="B18" s="15" t="s">
        <v>13</v>
      </c>
      <c r="C18" s="15" t="s">
        <v>14</v>
      </c>
      <c r="D18" s="16" t="s">
        <v>28</v>
      </c>
      <c r="E18" s="6">
        <v>649000</v>
      </c>
      <c r="F18" s="6">
        <v>0</v>
      </c>
      <c r="G18" s="6">
        <v>0</v>
      </c>
      <c r="H18" s="69">
        <f t="shared" si="1"/>
        <v>649000</v>
      </c>
      <c r="I18" s="6">
        <v>0</v>
      </c>
      <c r="J18" s="6">
        <f t="shared" ref="J18:J19" si="6">+H18-I18</f>
        <v>649000</v>
      </c>
      <c r="K18" s="6">
        <v>0</v>
      </c>
      <c r="L18" s="46">
        <f t="shared" ref="L18:L19" si="7">+J18-K18</f>
        <v>649000</v>
      </c>
      <c r="M18" s="40">
        <v>0</v>
      </c>
      <c r="N18" s="64">
        <f t="shared" si="2"/>
        <v>0</v>
      </c>
      <c r="O18" s="40">
        <v>0</v>
      </c>
      <c r="P18" s="64">
        <f t="shared" si="3"/>
        <v>0</v>
      </c>
      <c r="Q18" s="40">
        <v>0</v>
      </c>
      <c r="R18" s="98">
        <f t="shared" si="0"/>
        <v>0</v>
      </c>
      <c r="T18" s="3"/>
    </row>
    <row r="19" spans="1:20" ht="24" customHeight="1" thickBot="1" x14ac:dyDescent="0.3">
      <c r="A19" s="32" t="s">
        <v>29</v>
      </c>
      <c r="B19" s="17" t="s">
        <v>30</v>
      </c>
      <c r="C19" s="17" t="s">
        <v>31</v>
      </c>
      <c r="D19" s="18" t="s">
        <v>32</v>
      </c>
      <c r="E19" s="7">
        <v>1087557000</v>
      </c>
      <c r="F19" s="7">
        <v>0</v>
      </c>
      <c r="G19" s="7">
        <v>0</v>
      </c>
      <c r="H19" s="70">
        <f t="shared" si="1"/>
        <v>1087557000</v>
      </c>
      <c r="I19" s="7">
        <v>0</v>
      </c>
      <c r="J19" s="7">
        <f t="shared" si="6"/>
        <v>1087557000</v>
      </c>
      <c r="K19" s="7">
        <v>0</v>
      </c>
      <c r="L19" s="66">
        <f t="shared" si="7"/>
        <v>1087557000</v>
      </c>
      <c r="M19" s="41">
        <v>0</v>
      </c>
      <c r="N19" s="67">
        <f t="shared" si="2"/>
        <v>0</v>
      </c>
      <c r="O19" s="41">
        <v>0</v>
      </c>
      <c r="P19" s="67">
        <f t="shared" si="3"/>
        <v>0</v>
      </c>
      <c r="Q19" s="41">
        <v>0</v>
      </c>
      <c r="R19" s="100">
        <f t="shared" si="0"/>
        <v>0</v>
      </c>
    </row>
    <row r="20" spans="1:20" ht="24" customHeight="1" thickBot="1" x14ac:dyDescent="0.3">
      <c r="A20" s="92" t="s">
        <v>78</v>
      </c>
      <c r="B20" s="93"/>
      <c r="C20" s="93"/>
      <c r="D20" s="93"/>
      <c r="E20" s="94">
        <f>SUM(E8:E19)</f>
        <v>27602653000</v>
      </c>
      <c r="F20" s="94">
        <f>SUM(F7:F19)</f>
        <v>0</v>
      </c>
      <c r="G20" s="94">
        <f>SUM(G7:G19)</f>
        <v>0</v>
      </c>
      <c r="H20" s="96">
        <f t="shared" si="1"/>
        <v>27602653000</v>
      </c>
      <c r="I20" s="94">
        <f>SUM(I7:I19)</f>
        <v>1600000000</v>
      </c>
      <c r="J20" s="94">
        <f>+H20-I20</f>
        <v>26002653000</v>
      </c>
      <c r="K20" s="94">
        <f>SUM(K7:K19)</f>
        <v>23054054733.98</v>
      </c>
      <c r="L20" s="94">
        <f>SUM(L8:L19)</f>
        <v>2948598266.0200005</v>
      </c>
      <c r="M20" s="94">
        <f>SUM(M8:M19)</f>
        <v>8689406428.6599998</v>
      </c>
      <c r="N20" s="104">
        <f t="shared" si="2"/>
        <v>0.31480330635826925</v>
      </c>
      <c r="O20" s="94">
        <f>SUM(O8:O19)</f>
        <v>3882399001.5</v>
      </c>
      <c r="P20" s="104">
        <f>O20/H20</f>
        <v>0.14065311046369347</v>
      </c>
      <c r="Q20" s="94">
        <f>SUM(Q8:Q19)</f>
        <v>3799997476.29</v>
      </c>
      <c r="R20" s="95">
        <f>Q20/H20</f>
        <v>0.13766783491028925</v>
      </c>
    </row>
    <row r="21" spans="1:20" ht="38.25" customHeight="1" thickBot="1" x14ac:dyDescent="0.3">
      <c r="A21" s="101" t="s">
        <v>65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3"/>
    </row>
    <row r="22" spans="1:20" ht="31.5" customHeight="1" thickBot="1" x14ac:dyDescent="0.3">
      <c r="A22" s="51" t="s">
        <v>0</v>
      </c>
      <c r="B22" s="50" t="s">
        <v>1</v>
      </c>
      <c r="C22" s="80" t="s">
        <v>2</v>
      </c>
      <c r="D22" s="80" t="s">
        <v>3</v>
      </c>
      <c r="E22" s="89" t="s">
        <v>75</v>
      </c>
      <c r="F22" s="90"/>
      <c r="G22" s="90"/>
      <c r="H22" s="90"/>
      <c r="I22" s="90"/>
      <c r="J22" s="90"/>
      <c r="K22" s="90"/>
      <c r="L22" s="91"/>
      <c r="M22" s="80" t="s">
        <v>11</v>
      </c>
      <c r="N22" s="80"/>
      <c r="O22" s="80" t="s">
        <v>12</v>
      </c>
      <c r="P22" s="80"/>
      <c r="Q22" s="80" t="s">
        <v>80</v>
      </c>
      <c r="R22" s="84"/>
    </row>
    <row r="23" spans="1:20" ht="39.75" customHeight="1" thickBot="1" x14ac:dyDescent="0.3">
      <c r="A23" s="52"/>
      <c r="B23" s="53"/>
      <c r="C23" s="85"/>
      <c r="D23" s="85"/>
      <c r="E23" s="86" t="s">
        <v>4</v>
      </c>
      <c r="F23" s="86" t="s">
        <v>5</v>
      </c>
      <c r="G23" s="86" t="s">
        <v>6</v>
      </c>
      <c r="H23" s="86" t="s">
        <v>7</v>
      </c>
      <c r="I23" s="86" t="s">
        <v>8</v>
      </c>
      <c r="J23" s="86" t="s">
        <v>10</v>
      </c>
      <c r="K23" s="86" t="s">
        <v>9</v>
      </c>
      <c r="L23" s="87" t="s">
        <v>74</v>
      </c>
      <c r="M23" s="88" t="s">
        <v>40</v>
      </c>
      <c r="N23" s="88" t="s">
        <v>79</v>
      </c>
      <c r="O23" s="88" t="s">
        <v>67</v>
      </c>
      <c r="P23" s="88" t="s">
        <v>79</v>
      </c>
      <c r="Q23" s="88" t="s">
        <v>67</v>
      </c>
      <c r="R23" s="97" t="s">
        <v>79</v>
      </c>
    </row>
    <row r="24" spans="1:20" ht="27" customHeight="1" thickBot="1" x14ac:dyDescent="0.3">
      <c r="A24" s="19" t="s">
        <v>72</v>
      </c>
      <c r="B24" s="20" t="s">
        <v>30</v>
      </c>
      <c r="C24" s="20" t="s">
        <v>14</v>
      </c>
      <c r="D24" s="21" t="s">
        <v>51</v>
      </c>
      <c r="E24" s="65">
        <v>15157000</v>
      </c>
      <c r="F24" s="65">
        <v>0</v>
      </c>
      <c r="G24" s="65">
        <v>0</v>
      </c>
      <c r="H24" s="65">
        <v>15157000</v>
      </c>
      <c r="I24" s="65">
        <v>0</v>
      </c>
      <c r="J24" s="65">
        <f>+H24-I24</f>
        <v>15157000</v>
      </c>
      <c r="K24" s="65">
        <v>0</v>
      </c>
      <c r="L24" s="65">
        <f>+J24-K24</f>
        <v>15157000</v>
      </c>
      <c r="M24" s="22">
        <v>0</v>
      </c>
      <c r="N24" s="72">
        <f>M24/H24</f>
        <v>0</v>
      </c>
      <c r="O24" s="22">
        <v>0</v>
      </c>
      <c r="P24" s="72">
        <f>O24/H24</f>
        <v>0</v>
      </c>
      <c r="Q24" s="22">
        <v>0</v>
      </c>
      <c r="R24" s="73">
        <f>Q24/H24</f>
        <v>0</v>
      </c>
    </row>
    <row r="25" spans="1:20" ht="21.75" customHeight="1" thickBot="1" x14ac:dyDescent="0.3">
      <c r="A25" s="92" t="s">
        <v>66</v>
      </c>
      <c r="B25" s="93"/>
      <c r="C25" s="93"/>
      <c r="D25" s="93"/>
      <c r="E25" s="94">
        <f t="shared" ref="E25:M25" si="8">SUM(E24)</f>
        <v>15157000</v>
      </c>
      <c r="F25" s="94">
        <f t="shared" si="8"/>
        <v>0</v>
      </c>
      <c r="G25" s="94">
        <f t="shared" si="8"/>
        <v>0</v>
      </c>
      <c r="H25" s="94">
        <f t="shared" si="8"/>
        <v>15157000</v>
      </c>
      <c r="I25" s="94">
        <f t="shared" si="8"/>
        <v>0</v>
      </c>
      <c r="J25" s="96">
        <f>+H25-I25</f>
        <v>15157000</v>
      </c>
      <c r="K25" s="94">
        <f t="shared" si="8"/>
        <v>0</v>
      </c>
      <c r="L25" s="94">
        <f t="shared" si="8"/>
        <v>15157000</v>
      </c>
      <c r="M25" s="94">
        <f t="shared" si="8"/>
        <v>0</v>
      </c>
      <c r="N25" s="104">
        <f>M25/H24</f>
        <v>0</v>
      </c>
      <c r="O25" s="94">
        <f>SUM(O24)</f>
        <v>0</v>
      </c>
      <c r="P25" s="104">
        <f>O25/H25</f>
        <v>0</v>
      </c>
      <c r="Q25" s="94">
        <f>SUM(Q24)</f>
        <v>0</v>
      </c>
      <c r="R25" s="95">
        <f>Q25/H25</f>
        <v>0</v>
      </c>
    </row>
    <row r="26" spans="1:20" ht="35.25" customHeight="1" thickBot="1" x14ac:dyDescent="0.3">
      <c r="A26" s="101" t="s">
        <v>64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3"/>
    </row>
    <row r="27" spans="1:20" ht="32.25" customHeight="1" thickBot="1" x14ac:dyDescent="0.3">
      <c r="A27" s="51" t="s">
        <v>0</v>
      </c>
      <c r="B27" s="50" t="s">
        <v>1</v>
      </c>
      <c r="C27" s="80" t="s">
        <v>2</v>
      </c>
      <c r="D27" s="80" t="s">
        <v>3</v>
      </c>
      <c r="E27" s="81" t="s">
        <v>75</v>
      </c>
      <c r="F27" s="82"/>
      <c r="G27" s="82"/>
      <c r="H27" s="82"/>
      <c r="I27" s="82"/>
      <c r="J27" s="82"/>
      <c r="K27" s="82"/>
      <c r="L27" s="83"/>
      <c r="M27" s="80" t="s">
        <v>11</v>
      </c>
      <c r="N27" s="80"/>
      <c r="O27" s="80" t="s">
        <v>12</v>
      </c>
      <c r="P27" s="80"/>
      <c r="Q27" s="80" t="s">
        <v>80</v>
      </c>
      <c r="R27" s="84"/>
    </row>
    <row r="28" spans="1:20" ht="45" customHeight="1" thickBot="1" x14ac:dyDescent="0.3">
      <c r="A28" s="52"/>
      <c r="B28" s="53"/>
      <c r="C28" s="85"/>
      <c r="D28" s="85"/>
      <c r="E28" s="86" t="s">
        <v>4</v>
      </c>
      <c r="F28" s="86" t="s">
        <v>5</v>
      </c>
      <c r="G28" s="86" t="s">
        <v>6</v>
      </c>
      <c r="H28" s="86" t="s">
        <v>7</v>
      </c>
      <c r="I28" s="86" t="s">
        <v>8</v>
      </c>
      <c r="J28" s="86" t="s">
        <v>10</v>
      </c>
      <c r="K28" s="86" t="s">
        <v>9</v>
      </c>
      <c r="L28" s="87" t="s">
        <v>74</v>
      </c>
      <c r="M28" s="88" t="s">
        <v>40</v>
      </c>
      <c r="N28" s="88" t="s">
        <v>79</v>
      </c>
      <c r="O28" s="88" t="s">
        <v>67</v>
      </c>
      <c r="P28" s="88" t="s">
        <v>79</v>
      </c>
      <c r="Q28" s="88" t="s">
        <v>67</v>
      </c>
      <c r="R28" s="97" t="s">
        <v>79</v>
      </c>
    </row>
    <row r="29" spans="1:20" ht="36.75" customHeight="1" x14ac:dyDescent="0.25">
      <c r="A29" s="30" t="s">
        <v>73</v>
      </c>
      <c r="B29" s="23" t="s">
        <v>52</v>
      </c>
      <c r="C29" s="23" t="s">
        <v>14</v>
      </c>
      <c r="D29" s="24" t="s">
        <v>33</v>
      </c>
      <c r="E29" s="25">
        <v>10000000000</v>
      </c>
      <c r="F29" s="25">
        <v>0</v>
      </c>
      <c r="G29" s="25">
        <v>0</v>
      </c>
      <c r="H29" s="74">
        <f>E29+F29-G29</f>
        <v>10000000000</v>
      </c>
      <c r="I29" s="25">
        <v>0</v>
      </c>
      <c r="J29" s="25">
        <f t="shared" ref="J29:J40" si="9">+H29-I29</f>
        <v>10000000000</v>
      </c>
      <c r="K29" s="25">
        <v>1100323526</v>
      </c>
      <c r="L29" s="25">
        <f>+J29-K29</f>
        <v>8899676474</v>
      </c>
      <c r="M29" s="25">
        <v>0</v>
      </c>
      <c r="N29" s="75">
        <f>M29/H29</f>
        <v>0</v>
      </c>
      <c r="O29" s="74">
        <v>0</v>
      </c>
      <c r="P29" s="75">
        <f>O29/H29</f>
        <v>0</v>
      </c>
      <c r="Q29" s="74">
        <v>0</v>
      </c>
      <c r="R29" s="78">
        <f>Q29/H29</f>
        <v>0</v>
      </c>
    </row>
    <row r="30" spans="1:20" ht="36.75" customHeight="1" x14ac:dyDescent="0.25">
      <c r="A30" s="30" t="s">
        <v>34</v>
      </c>
      <c r="B30" s="23" t="s">
        <v>52</v>
      </c>
      <c r="C30" s="23" t="s">
        <v>14</v>
      </c>
      <c r="D30" s="24" t="s">
        <v>35</v>
      </c>
      <c r="E30" s="25">
        <v>19000000000</v>
      </c>
      <c r="F30" s="25">
        <v>0</v>
      </c>
      <c r="G30" s="25">
        <v>0</v>
      </c>
      <c r="H30" s="74">
        <f t="shared" ref="H30:H40" si="10">E30+F30-G30</f>
        <v>19000000000</v>
      </c>
      <c r="I30" s="25">
        <v>0</v>
      </c>
      <c r="J30" s="25">
        <f t="shared" si="9"/>
        <v>19000000000</v>
      </c>
      <c r="K30" s="25">
        <v>16646398540</v>
      </c>
      <c r="L30" s="25">
        <f t="shared" ref="L30:L39" si="11">+J30-K30</f>
        <v>2353601460</v>
      </c>
      <c r="M30" s="25">
        <v>14619516784</v>
      </c>
      <c r="N30" s="75">
        <f t="shared" ref="N30:N39" si="12">M30/H30</f>
        <v>0.76944825178947374</v>
      </c>
      <c r="O30" s="74">
        <v>1678021360</v>
      </c>
      <c r="P30" s="75">
        <f t="shared" ref="P30:P39" si="13">O30/H30</f>
        <v>8.8316913684210532E-2</v>
      </c>
      <c r="Q30" s="74">
        <v>1624616794</v>
      </c>
      <c r="R30" s="78">
        <f t="shared" ref="R30:R39" si="14">Q30/H30</f>
        <v>8.5506147052631584E-2</v>
      </c>
    </row>
    <row r="31" spans="1:20" ht="36.75" customHeight="1" x14ac:dyDescent="0.25">
      <c r="A31" s="30" t="s">
        <v>42</v>
      </c>
      <c r="B31" s="23" t="s">
        <v>52</v>
      </c>
      <c r="C31" s="23" t="s">
        <v>14</v>
      </c>
      <c r="D31" s="24" t="s">
        <v>43</v>
      </c>
      <c r="E31" s="25">
        <v>2000000000</v>
      </c>
      <c r="F31" s="25">
        <v>0</v>
      </c>
      <c r="G31" s="25">
        <v>0</v>
      </c>
      <c r="H31" s="74">
        <f t="shared" si="10"/>
        <v>2000000000</v>
      </c>
      <c r="I31" s="25">
        <v>0</v>
      </c>
      <c r="J31" s="25">
        <f t="shared" si="9"/>
        <v>2000000000</v>
      </c>
      <c r="K31" s="25">
        <v>2000000000</v>
      </c>
      <c r="L31" s="25">
        <f t="shared" si="11"/>
        <v>0</v>
      </c>
      <c r="M31" s="25">
        <v>2000000000</v>
      </c>
      <c r="N31" s="75">
        <f t="shared" si="12"/>
        <v>1</v>
      </c>
      <c r="O31" s="74">
        <v>0</v>
      </c>
      <c r="P31" s="75">
        <f t="shared" si="13"/>
        <v>0</v>
      </c>
      <c r="Q31" s="74">
        <v>0</v>
      </c>
      <c r="R31" s="78">
        <f t="shared" si="14"/>
        <v>0</v>
      </c>
    </row>
    <row r="32" spans="1:20" ht="36.75" customHeight="1" x14ac:dyDescent="0.25">
      <c r="A32" s="30" t="s">
        <v>53</v>
      </c>
      <c r="B32" s="23" t="s">
        <v>52</v>
      </c>
      <c r="C32" s="23" t="s">
        <v>14</v>
      </c>
      <c r="D32" s="24" t="s">
        <v>54</v>
      </c>
      <c r="E32" s="25">
        <v>3000000000</v>
      </c>
      <c r="F32" s="25">
        <v>0</v>
      </c>
      <c r="G32" s="25">
        <v>0</v>
      </c>
      <c r="H32" s="74">
        <f t="shared" si="10"/>
        <v>3000000000</v>
      </c>
      <c r="I32" s="25">
        <v>0</v>
      </c>
      <c r="J32" s="25">
        <f t="shared" si="9"/>
        <v>3000000000</v>
      </c>
      <c r="K32" s="25">
        <v>2000000000</v>
      </c>
      <c r="L32" s="25">
        <f t="shared" si="11"/>
        <v>1000000000</v>
      </c>
      <c r="M32" s="25">
        <v>2000000000</v>
      </c>
      <c r="N32" s="75">
        <f t="shared" si="12"/>
        <v>0.66666666666666663</v>
      </c>
      <c r="O32" s="74">
        <v>0</v>
      </c>
      <c r="P32" s="75">
        <f t="shared" si="13"/>
        <v>0</v>
      </c>
      <c r="Q32" s="74">
        <v>0</v>
      </c>
      <c r="R32" s="78">
        <f t="shared" si="14"/>
        <v>0</v>
      </c>
    </row>
    <row r="33" spans="1:18" ht="36.75" customHeight="1" x14ac:dyDescent="0.25">
      <c r="A33" s="30" t="s">
        <v>55</v>
      </c>
      <c r="B33" s="23" t="s">
        <v>56</v>
      </c>
      <c r="C33" s="23" t="s">
        <v>31</v>
      </c>
      <c r="D33" s="24" t="s">
        <v>57</v>
      </c>
      <c r="E33" s="25">
        <v>63000000000</v>
      </c>
      <c r="F33" s="25">
        <v>0</v>
      </c>
      <c r="G33" s="25">
        <v>0</v>
      </c>
      <c r="H33" s="74">
        <f t="shared" si="10"/>
        <v>63000000000</v>
      </c>
      <c r="I33" s="25">
        <v>0</v>
      </c>
      <c r="J33" s="25">
        <f t="shared" si="9"/>
        <v>63000000000</v>
      </c>
      <c r="K33" s="25">
        <v>40500000000</v>
      </c>
      <c r="L33" s="25">
        <f t="shared" si="11"/>
        <v>22500000000</v>
      </c>
      <c r="M33" s="25">
        <v>0</v>
      </c>
      <c r="N33" s="75">
        <f t="shared" si="12"/>
        <v>0</v>
      </c>
      <c r="O33" s="74">
        <v>0</v>
      </c>
      <c r="P33" s="75">
        <f t="shared" si="13"/>
        <v>0</v>
      </c>
      <c r="Q33" s="74">
        <v>0</v>
      </c>
      <c r="R33" s="78">
        <f t="shared" si="14"/>
        <v>0</v>
      </c>
    </row>
    <row r="34" spans="1:18" ht="36.75" customHeight="1" x14ac:dyDescent="0.25">
      <c r="A34" s="30" t="s">
        <v>36</v>
      </c>
      <c r="B34" s="23" t="s">
        <v>52</v>
      </c>
      <c r="C34" s="23" t="s">
        <v>14</v>
      </c>
      <c r="D34" s="24" t="s">
        <v>37</v>
      </c>
      <c r="E34" s="25">
        <v>128000000000</v>
      </c>
      <c r="F34" s="25">
        <v>0</v>
      </c>
      <c r="G34" s="25">
        <v>0</v>
      </c>
      <c r="H34" s="74">
        <f t="shared" si="10"/>
        <v>128000000000</v>
      </c>
      <c r="I34" s="25">
        <v>0</v>
      </c>
      <c r="J34" s="25">
        <f t="shared" si="9"/>
        <v>128000000000</v>
      </c>
      <c r="K34" s="25">
        <v>126259376216</v>
      </c>
      <c r="L34" s="25">
        <f t="shared" si="11"/>
        <v>1740623784</v>
      </c>
      <c r="M34" s="25">
        <v>126259376216</v>
      </c>
      <c r="N34" s="75">
        <f t="shared" si="12"/>
        <v>0.98640137668750005</v>
      </c>
      <c r="O34" s="74">
        <v>25000000000</v>
      </c>
      <c r="P34" s="75">
        <f t="shared" si="13"/>
        <v>0.1953125</v>
      </c>
      <c r="Q34" s="74">
        <v>24923804114</v>
      </c>
      <c r="R34" s="78">
        <f t="shared" si="14"/>
        <v>0.19471721964062499</v>
      </c>
    </row>
    <row r="35" spans="1:18" ht="36.75" customHeight="1" x14ac:dyDescent="0.25">
      <c r="A35" s="30" t="s">
        <v>58</v>
      </c>
      <c r="B35" s="23" t="s">
        <v>52</v>
      </c>
      <c r="C35" s="23" t="s">
        <v>14</v>
      </c>
      <c r="D35" s="24" t="s">
        <v>59</v>
      </c>
      <c r="E35" s="25">
        <v>20901433272</v>
      </c>
      <c r="F35" s="25">
        <v>0</v>
      </c>
      <c r="G35" s="25">
        <v>0</v>
      </c>
      <c r="H35" s="74">
        <f t="shared" si="10"/>
        <v>20901433272</v>
      </c>
      <c r="I35" s="25">
        <v>0</v>
      </c>
      <c r="J35" s="25">
        <f t="shared" si="9"/>
        <v>20901433272</v>
      </c>
      <c r="K35" s="25">
        <v>20901433272</v>
      </c>
      <c r="L35" s="25">
        <f t="shared" si="11"/>
        <v>0</v>
      </c>
      <c r="M35" s="25">
        <v>20901433272</v>
      </c>
      <c r="N35" s="75">
        <f t="shared" si="12"/>
        <v>1</v>
      </c>
      <c r="O35" s="74">
        <v>0</v>
      </c>
      <c r="P35" s="75">
        <f t="shared" si="13"/>
        <v>0</v>
      </c>
      <c r="Q35" s="74">
        <v>0</v>
      </c>
      <c r="R35" s="78">
        <f t="shared" si="14"/>
        <v>0</v>
      </c>
    </row>
    <row r="36" spans="1:18" ht="36.75" customHeight="1" x14ac:dyDescent="0.25">
      <c r="A36" s="30" t="s">
        <v>38</v>
      </c>
      <c r="B36" s="23" t="s">
        <v>52</v>
      </c>
      <c r="C36" s="23" t="s">
        <v>14</v>
      </c>
      <c r="D36" s="24" t="s">
        <v>39</v>
      </c>
      <c r="E36" s="25">
        <v>17500000000</v>
      </c>
      <c r="F36" s="25">
        <v>0</v>
      </c>
      <c r="G36" s="25">
        <v>0</v>
      </c>
      <c r="H36" s="74">
        <f t="shared" si="10"/>
        <v>17500000000</v>
      </c>
      <c r="I36" s="25">
        <v>0</v>
      </c>
      <c r="J36" s="25">
        <f t="shared" si="9"/>
        <v>17500000000</v>
      </c>
      <c r="K36" s="25">
        <v>17500000000</v>
      </c>
      <c r="L36" s="25">
        <f t="shared" si="11"/>
        <v>0</v>
      </c>
      <c r="M36" s="25">
        <v>17500000000</v>
      </c>
      <c r="N36" s="75">
        <f t="shared" si="12"/>
        <v>1</v>
      </c>
      <c r="O36" s="74">
        <v>0</v>
      </c>
      <c r="P36" s="75">
        <f t="shared" si="13"/>
        <v>0</v>
      </c>
      <c r="Q36" s="74">
        <v>0</v>
      </c>
      <c r="R36" s="78">
        <f t="shared" si="14"/>
        <v>0</v>
      </c>
    </row>
    <row r="37" spans="1:18" ht="36.75" customHeight="1" x14ac:dyDescent="0.25">
      <c r="A37" s="30" t="s">
        <v>44</v>
      </c>
      <c r="B37" s="23" t="s">
        <v>52</v>
      </c>
      <c r="C37" s="23" t="s">
        <v>14</v>
      </c>
      <c r="D37" s="24" t="s">
        <v>45</v>
      </c>
      <c r="E37" s="25">
        <v>23500000000</v>
      </c>
      <c r="F37" s="25">
        <v>0</v>
      </c>
      <c r="G37" s="25">
        <v>0</v>
      </c>
      <c r="H37" s="74">
        <f t="shared" si="10"/>
        <v>23500000000</v>
      </c>
      <c r="I37" s="25">
        <v>0</v>
      </c>
      <c r="J37" s="25">
        <f t="shared" si="9"/>
        <v>23500000000</v>
      </c>
      <c r="K37" s="25">
        <v>23500000000</v>
      </c>
      <c r="L37" s="25">
        <f t="shared" si="11"/>
        <v>0</v>
      </c>
      <c r="M37" s="25">
        <v>23500000000</v>
      </c>
      <c r="N37" s="75">
        <f t="shared" si="12"/>
        <v>1</v>
      </c>
      <c r="O37" s="74">
        <v>0</v>
      </c>
      <c r="P37" s="75">
        <f t="shared" si="13"/>
        <v>0</v>
      </c>
      <c r="Q37" s="74">
        <v>0</v>
      </c>
      <c r="R37" s="78">
        <f t="shared" si="14"/>
        <v>0</v>
      </c>
    </row>
    <row r="38" spans="1:18" ht="36.75" customHeight="1" x14ac:dyDescent="0.25">
      <c r="A38" s="30" t="s">
        <v>60</v>
      </c>
      <c r="B38" s="23" t="s">
        <v>52</v>
      </c>
      <c r="C38" s="23" t="s">
        <v>14</v>
      </c>
      <c r="D38" s="24" t="s">
        <v>61</v>
      </c>
      <c r="E38" s="25">
        <v>6000000000</v>
      </c>
      <c r="F38" s="25">
        <v>0</v>
      </c>
      <c r="G38" s="25">
        <v>0</v>
      </c>
      <c r="H38" s="74">
        <f t="shared" si="10"/>
        <v>6000000000</v>
      </c>
      <c r="I38" s="25">
        <v>0</v>
      </c>
      <c r="J38" s="25">
        <f t="shared" si="9"/>
        <v>6000000000</v>
      </c>
      <c r="K38" s="25">
        <v>6000000000</v>
      </c>
      <c r="L38" s="25">
        <f t="shared" si="11"/>
        <v>0</v>
      </c>
      <c r="M38" s="25">
        <v>6000000000</v>
      </c>
      <c r="N38" s="75">
        <f t="shared" si="12"/>
        <v>1</v>
      </c>
      <c r="O38" s="74">
        <v>0</v>
      </c>
      <c r="P38" s="75">
        <f t="shared" si="13"/>
        <v>0</v>
      </c>
      <c r="Q38" s="74">
        <v>0</v>
      </c>
      <c r="R38" s="78">
        <f t="shared" si="14"/>
        <v>0</v>
      </c>
    </row>
    <row r="39" spans="1:18" ht="36.75" customHeight="1" thickBot="1" x14ac:dyDescent="0.3">
      <c r="A39" s="31" t="s">
        <v>62</v>
      </c>
      <c r="B39" s="33" t="s">
        <v>52</v>
      </c>
      <c r="C39" s="33" t="s">
        <v>14</v>
      </c>
      <c r="D39" s="34" t="s">
        <v>63</v>
      </c>
      <c r="E39" s="35">
        <v>10000000000</v>
      </c>
      <c r="F39" s="35">
        <v>0</v>
      </c>
      <c r="G39" s="35">
        <v>0</v>
      </c>
      <c r="H39" s="77">
        <f t="shared" si="10"/>
        <v>10000000000</v>
      </c>
      <c r="I39" s="35">
        <v>0</v>
      </c>
      <c r="J39" s="35">
        <f t="shared" si="9"/>
        <v>10000000000</v>
      </c>
      <c r="K39" s="35">
        <v>10000000000</v>
      </c>
      <c r="L39" s="35">
        <f t="shared" si="11"/>
        <v>0</v>
      </c>
      <c r="M39" s="35">
        <v>0</v>
      </c>
      <c r="N39" s="76">
        <f t="shared" si="12"/>
        <v>0</v>
      </c>
      <c r="O39" s="77">
        <v>0</v>
      </c>
      <c r="P39" s="76">
        <f t="shared" si="13"/>
        <v>0</v>
      </c>
      <c r="Q39" s="77">
        <v>0</v>
      </c>
      <c r="R39" s="79">
        <f t="shared" si="14"/>
        <v>0</v>
      </c>
    </row>
    <row r="40" spans="1:18" ht="21.75" customHeight="1" thickBot="1" x14ac:dyDescent="0.3">
      <c r="A40" s="105" t="s">
        <v>68</v>
      </c>
      <c r="B40" s="106"/>
      <c r="C40" s="106"/>
      <c r="D40" s="106"/>
      <c r="E40" s="107">
        <f>SUM(E29:E39)</f>
        <v>302901433272</v>
      </c>
      <c r="F40" s="107">
        <f t="shared" ref="F40:L41" si="15">SUM(F29:F39)</f>
        <v>0</v>
      </c>
      <c r="G40" s="107">
        <f t="shared" si="15"/>
        <v>0</v>
      </c>
      <c r="H40" s="108">
        <f t="shared" si="10"/>
        <v>302901433272</v>
      </c>
      <c r="I40" s="107">
        <f>SUM(I29:I39)</f>
        <v>0</v>
      </c>
      <c r="J40" s="108">
        <f t="shared" si="9"/>
        <v>302901433272</v>
      </c>
      <c r="K40" s="107">
        <f>SUM(K29:K39)</f>
        <v>266407531554</v>
      </c>
      <c r="L40" s="107">
        <f t="shared" si="15"/>
        <v>36493901718</v>
      </c>
      <c r="M40" s="107">
        <f>SUM(M29:M39)</f>
        <v>212780326272</v>
      </c>
      <c r="N40" s="109">
        <f>M40/H40</f>
        <v>0.70247381788031071</v>
      </c>
      <c r="O40" s="107">
        <f>SUM(O29:O39)</f>
        <v>26678021360</v>
      </c>
      <c r="P40" s="109">
        <f>O40/H40</f>
        <v>8.8074926129661529E-2</v>
      </c>
      <c r="Q40" s="107">
        <f>SUM(Q29:Q39)</f>
        <v>26548420908</v>
      </c>
      <c r="R40" s="110">
        <f>Q40/H40</f>
        <v>8.7647062680485902E-2</v>
      </c>
    </row>
    <row r="41" spans="1:18" ht="31.5" customHeight="1" thickBot="1" x14ac:dyDescent="0.3">
      <c r="A41" s="111" t="s">
        <v>69</v>
      </c>
      <c r="B41" s="112"/>
      <c r="C41" s="112"/>
      <c r="D41" s="112"/>
      <c r="E41" s="47">
        <f>E40+E25+E20</f>
        <v>330519243272</v>
      </c>
      <c r="F41" s="47">
        <f t="shared" ref="F41" si="16">SUM(F30:F40)</f>
        <v>0</v>
      </c>
      <c r="G41" s="47">
        <f t="shared" ref="G41" si="17">SUM(G30:G40)</f>
        <v>0</v>
      </c>
      <c r="H41" s="47">
        <f>H20+H25+H40</f>
        <v>330519243272</v>
      </c>
      <c r="I41" s="47">
        <f t="shared" si="15"/>
        <v>0</v>
      </c>
      <c r="J41" s="47">
        <f>J20+J25+J40</f>
        <v>328919243272</v>
      </c>
      <c r="K41" s="47">
        <f t="shared" ref="K41:Q41" si="18">K20+K25+K40</f>
        <v>289461586287.97998</v>
      </c>
      <c r="L41" s="47">
        <f t="shared" si="18"/>
        <v>39457656984.020004</v>
      </c>
      <c r="M41" s="47">
        <f t="shared" si="18"/>
        <v>221469732700.66</v>
      </c>
      <c r="N41" s="48">
        <f>M41/H41</f>
        <v>0.67006607696485021</v>
      </c>
      <c r="O41" s="47">
        <f t="shared" si="18"/>
        <v>30560420361.5</v>
      </c>
      <c r="P41" s="48">
        <f>O41/H41</f>
        <v>9.2461848995431639E-2</v>
      </c>
      <c r="Q41" s="47">
        <f t="shared" si="18"/>
        <v>30348418384.290001</v>
      </c>
      <c r="R41" s="49">
        <f>Q41/H41</f>
        <v>9.1820428014579611E-2</v>
      </c>
    </row>
  </sheetData>
  <mergeCells count="35">
    <mergeCell ref="E1:R1"/>
    <mergeCell ref="E2:R2"/>
    <mergeCell ref="E3:R3"/>
    <mergeCell ref="O27:P27"/>
    <mergeCell ref="C27:C28"/>
    <mergeCell ref="D27:D28"/>
    <mergeCell ref="Q27:R27"/>
    <mergeCell ref="M27:N27"/>
    <mergeCell ref="E27:L27"/>
    <mergeCell ref="Q6:R6"/>
    <mergeCell ref="A21:R21"/>
    <mergeCell ref="A26:R26"/>
    <mergeCell ref="O6:P6"/>
    <mergeCell ref="M6:N6"/>
    <mergeCell ref="E6:L6"/>
    <mergeCell ref="E22:L22"/>
    <mergeCell ref="C4:O4"/>
    <mergeCell ref="A22:A23"/>
    <mergeCell ref="B22:B23"/>
    <mergeCell ref="C22:C23"/>
    <mergeCell ref="D22:D23"/>
    <mergeCell ref="M22:N22"/>
    <mergeCell ref="O22:P22"/>
    <mergeCell ref="A5:R5"/>
    <mergeCell ref="Q22:R22"/>
    <mergeCell ref="A41:D41"/>
    <mergeCell ref="A6:A7"/>
    <mergeCell ref="B6:B7"/>
    <mergeCell ref="C6:C7"/>
    <mergeCell ref="A20:D20"/>
    <mergeCell ref="A25:D25"/>
    <mergeCell ref="D6:D7"/>
    <mergeCell ref="A27:A28"/>
    <mergeCell ref="A40:D40"/>
    <mergeCell ref="B27:B28"/>
  </mergeCells>
  <pageMargins left="0.7" right="0.7" top="0.75" bottom="0.75" header="0.3" footer="0.3"/>
  <pageSetup orientation="portrait" r:id="rId1"/>
  <ignoredErrors>
    <ignoredError sqref="B8:B19 B24 B29:B39" numberStoredAsText="1"/>
    <ignoredError sqref="H41:I41 J20:K20 N20 P20:Q20 N25 P25 J40 J25 N40:N41 P40:P41 R13 H20 H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 31-2022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Stella Torres Urrego</dc:creator>
  <cp:lastModifiedBy>Luis Eberto Cocca</cp:lastModifiedBy>
  <cp:lastPrinted>2020-02-05T16:25:16Z</cp:lastPrinted>
  <dcterms:created xsi:type="dcterms:W3CDTF">2020-02-03T14:27:23Z</dcterms:created>
  <dcterms:modified xsi:type="dcterms:W3CDTF">2022-04-12T19:51:50Z</dcterms:modified>
</cp:coreProperties>
</file>