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G:\Mi unidad\Año 2023 OCI\II Trimestre\Seguimiento PAI, PEI. Plan inversión I Trimestre 2023\Plan anual de inversión\"/>
    </mc:Choice>
  </mc:AlternateContent>
  <xr:revisionPtr revIDLastSave="0" documentId="13_ncr:1_{BCDBF0A9-AADB-425D-9D6E-9A9B4E6449A8}" xr6:coauthVersionLast="47" xr6:coauthVersionMax="47" xr10:uidLastSave="{00000000-0000-0000-0000-000000000000}"/>
  <bookViews>
    <workbookView xWindow="-120" yWindow="-120" windowWidth="29040" windowHeight="15840" firstSheet="1" activeTab="2" xr2:uid="{00000000-000D-0000-FFFF-FFFF00000000}"/>
  </bookViews>
  <sheets>
    <sheet name="SEGUIMIENTO P INVERSION (inic)" sheetId="3" state="hidden" r:id="rId1"/>
    <sheet name="Plan de Inversión 2023" sheetId="5" r:id="rId2"/>
    <sheet name="SEGUIMIENTO P INVERSION " sheetId="4" r:id="rId3"/>
    <sheet name="SEGUIMIENTO P INVERSION" sheetId="1" state="hidden" r:id="rId4"/>
  </sheets>
  <definedNames>
    <definedName name="_xlnm.Print_Area" localSheetId="1">'Plan de Inversión 2023'!$A$1:$N$48</definedName>
    <definedName name="_xlnm.Print_Area" localSheetId="3">'SEGUIMIENTO P INVERSION'!$A$1:$P$14</definedName>
    <definedName name="_xlnm.Print_Area" localSheetId="2">'SEGUIMIENTO P INVERSION '!$A$1:$W$23</definedName>
    <definedName name="_xlnm.Print_Area" localSheetId="0">'SEGUIMIENTO P INVERSION (inic)'!$A$1:$P$14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9" i="5" l="1"/>
  <c r="L79" i="5"/>
  <c r="K79" i="5"/>
  <c r="J79" i="5"/>
  <c r="I79" i="5"/>
  <c r="H79" i="5"/>
  <c r="N78" i="5"/>
  <c r="N77" i="5"/>
  <c r="N76" i="5"/>
  <c r="N79" i="5" s="1"/>
  <c r="M75" i="5"/>
  <c r="L75" i="5"/>
  <c r="K75" i="5"/>
  <c r="J75" i="5"/>
  <c r="I75" i="5"/>
  <c r="H75" i="5"/>
  <c r="N74" i="5"/>
  <c r="N73" i="5"/>
  <c r="N72" i="5"/>
  <c r="N71" i="5"/>
  <c r="N75" i="5" s="1"/>
  <c r="M70" i="5"/>
  <c r="L70" i="5"/>
  <c r="K70" i="5"/>
  <c r="J70" i="5"/>
  <c r="I70" i="5"/>
  <c r="H70" i="5"/>
  <c r="N69" i="5"/>
  <c r="N68" i="5"/>
  <c r="N67" i="5"/>
  <c r="N66" i="5"/>
  <c r="N70" i="5" s="1"/>
  <c r="M65" i="5"/>
  <c r="L65" i="5"/>
  <c r="K65" i="5"/>
  <c r="J65" i="5"/>
  <c r="I65" i="5"/>
  <c r="H65" i="5"/>
  <c r="N64" i="5"/>
  <c r="N63" i="5"/>
  <c r="N62" i="5"/>
  <c r="N61" i="5"/>
  <c r="N65" i="5" s="1"/>
  <c r="M60" i="5"/>
  <c r="L60" i="5"/>
  <c r="K60" i="5"/>
  <c r="J60" i="5"/>
  <c r="I60" i="5"/>
  <c r="H60" i="5"/>
  <c r="N59" i="5"/>
  <c r="N58" i="5"/>
  <c r="N57" i="5"/>
  <c r="N56" i="5"/>
  <c r="N60" i="5" s="1"/>
  <c r="M55" i="5"/>
  <c r="L55" i="5"/>
  <c r="K55" i="5"/>
  <c r="J55" i="5"/>
  <c r="I55" i="5"/>
  <c r="H55" i="5"/>
  <c r="N54" i="5"/>
  <c r="N53" i="5"/>
  <c r="N52" i="5"/>
  <c r="N51" i="5"/>
  <c r="N50" i="5"/>
  <c r="N49" i="5"/>
  <c r="N48" i="5"/>
  <c r="N47" i="5"/>
  <c r="N55" i="5" s="1"/>
  <c r="M46" i="5"/>
  <c r="L46" i="5"/>
  <c r="K46" i="5"/>
  <c r="J46" i="5"/>
  <c r="I46" i="5"/>
  <c r="H46" i="5"/>
  <c r="N45" i="5"/>
  <c r="N44" i="5"/>
  <c r="N43" i="5"/>
  <c r="N46" i="5" s="1"/>
  <c r="M42" i="5"/>
  <c r="L42" i="5"/>
  <c r="K42" i="5"/>
  <c r="J42" i="5"/>
  <c r="I42" i="5"/>
  <c r="H42" i="5"/>
  <c r="N41" i="5"/>
  <c r="N40" i="5"/>
  <c r="N39" i="5"/>
  <c r="N38" i="5"/>
  <c r="N37" i="5"/>
  <c r="N36" i="5"/>
  <c r="N42" i="5" s="1"/>
  <c r="M35" i="5"/>
  <c r="L35" i="5"/>
  <c r="K35" i="5"/>
  <c r="J35" i="5"/>
  <c r="I35" i="5"/>
  <c r="H35" i="5"/>
  <c r="N34" i="5"/>
  <c r="N33" i="5"/>
  <c r="N32" i="5"/>
  <c r="H32" i="5"/>
  <c r="N31" i="5"/>
  <c r="N30" i="5"/>
  <c r="N35" i="5" s="1"/>
  <c r="M29" i="5"/>
  <c r="L29" i="5"/>
  <c r="K29" i="5"/>
  <c r="J29" i="5"/>
  <c r="I29" i="5"/>
  <c r="H29" i="5"/>
  <c r="N28" i="5"/>
  <c r="N27" i="5"/>
  <c r="N26" i="5"/>
  <c r="N25" i="5"/>
  <c r="N29" i="5" s="1"/>
  <c r="M24" i="5"/>
  <c r="L24" i="5"/>
  <c r="K24" i="5"/>
  <c r="J24" i="5"/>
  <c r="I24" i="5"/>
  <c r="H24" i="5"/>
  <c r="N23" i="5"/>
  <c r="N22" i="5"/>
  <c r="N21" i="5"/>
  <c r="N20" i="5"/>
  <c r="N19" i="5"/>
  <c r="N18" i="5"/>
  <c r="N17" i="5"/>
  <c r="N16" i="5"/>
  <c r="N15" i="5"/>
  <c r="N14" i="5"/>
  <c r="N13" i="5"/>
  <c r="N12" i="5"/>
  <c r="N11" i="5"/>
  <c r="N24" i="5" s="1"/>
  <c r="M10" i="5"/>
  <c r="M80" i="5" s="1"/>
  <c r="L10" i="5"/>
  <c r="L80" i="5" s="1"/>
  <c r="K10" i="5"/>
  <c r="K80" i="5" s="1"/>
  <c r="J10" i="5"/>
  <c r="J80" i="5" s="1"/>
  <c r="I10" i="5"/>
  <c r="I80" i="5" s="1"/>
  <c r="H10" i="5"/>
  <c r="H80" i="5" s="1"/>
  <c r="N9" i="5"/>
  <c r="N10" i="5" s="1"/>
  <c r="N80" i="5" l="1"/>
  <c r="S35" i="4" l="1"/>
  <c r="S36" i="4"/>
  <c r="S37" i="4"/>
  <c r="S38" i="4"/>
  <c r="S39" i="4"/>
  <c r="S34" i="4"/>
  <c r="P40" i="4"/>
  <c r="S23" i="4"/>
  <c r="R22" i="4"/>
  <c r="P63" i="4"/>
  <c r="P73" i="4"/>
  <c r="Q9" i="4"/>
  <c r="P22" i="4"/>
  <c r="O18" i="4"/>
  <c r="O19" i="4"/>
  <c r="Q19" i="4" s="1"/>
  <c r="O20" i="4"/>
  <c r="S20" i="4" s="1"/>
  <c r="O21" i="4"/>
  <c r="S21" i="4" s="1"/>
  <c r="O16" i="4"/>
  <c r="Q16" i="4" s="1"/>
  <c r="P77" i="4"/>
  <c r="R73" i="4"/>
  <c r="P68" i="4"/>
  <c r="R68" i="4"/>
  <c r="R63" i="4"/>
  <c r="R58" i="4"/>
  <c r="R53" i="4"/>
  <c r="P44" i="4"/>
  <c r="R44" i="4"/>
  <c r="R40" i="4"/>
  <c r="P33" i="4"/>
  <c r="R33" i="4"/>
  <c r="P8" i="4"/>
  <c r="R8" i="4"/>
  <c r="P27" i="4"/>
  <c r="R27" i="4"/>
  <c r="T150" i="4"/>
  <c r="U150" i="4"/>
  <c r="V150" i="4"/>
  <c r="N77" i="4"/>
  <c r="M77" i="4"/>
  <c r="L77" i="4"/>
  <c r="K77" i="4"/>
  <c r="J77" i="4"/>
  <c r="I77" i="4"/>
  <c r="O76" i="4"/>
  <c r="Q76" i="4" s="1"/>
  <c r="O75" i="4"/>
  <c r="Q75" i="4" s="1"/>
  <c r="O74" i="4"/>
  <c r="Q74" i="4" s="1"/>
  <c r="N73" i="4"/>
  <c r="M73" i="4"/>
  <c r="L73" i="4"/>
  <c r="K73" i="4"/>
  <c r="J73" i="4"/>
  <c r="I73" i="4"/>
  <c r="O72" i="4"/>
  <c r="Q72" i="4" s="1"/>
  <c r="O71" i="4"/>
  <c r="Q71" i="4" s="1"/>
  <c r="O70" i="4"/>
  <c r="S70" i="4" s="1"/>
  <c r="O69" i="4"/>
  <c r="S69" i="4" s="1"/>
  <c r="N68" i="4"/>
  <c r="M68" i="4"/>
  <c r="L68" i="4"/>
  <c r="K68" i="4"/>
  <c r="J68" i="4"/>
  <c r="I68" i="4"/>
  <c r="O67" i="4"/>
  <c r="Q67" i="4" s="1"/>
  <c r="O66" i="4"/>
  <c r="Q66" i="4" s="1"/>
  <c r="O65" i="4"/>
  <c r="Q65" i="4" s="1"/>
  <c r="O64" i="4"/>
  <c r="S64" i="4" s="1"/>
  <c r="N63" i="4"/>
  <c r="M63" i="4"/>
  <c r="L63" i="4"/>
  <c r="K63" i="4"/>
  <c r="J63" i="4"/>
  <c r="I63" i="4"/>
  <c r="O62" i="4"/>
  <c r="Q62" i="4" s="1"/>
  <c r="O61" i="4"/>
  <c r="Q61" i="4" s="1"/>
  <c r="O60" i="4"/>
  <c r="S60" i="4" s="1"/>
  <c r="O59" i="4"/>
  <c r="S59" i="4" s="1"/>
  <c r="N58" i="4"/>
  <c r="M58" i="4"/>
  <c r="L58" i="4"/>
  <c r="K58" i="4"/>
  <c r="J58" i="4"/>
  <c r="I58" i="4"/>
  <c r="O57" i="4"/>
  <c r="S57" i="4" s="1"/>
  <c r="O56" i="4"/>
  <c r="P56" i="4" s="1"/>
  <c r="Q56" i="4" s="1"/>
  <c r="O55" i="4"/>
  <c r="S55" i="4" s="1"/>
  <c r="O54" i="4"/>
  <c r="P54" i="4" s="1"/>
  <c r="N53" i="4"/>
  <c r="M53" i="4"/>
  <c r="L53" i="4"/>
  <c r="K53" i="4"/>
  <c r="J53" i="4"/>
  <c r="I53" i="4"/>
  <c r="O52" i="4"/>
  <c r="O51" i="4"/>
  <c r="Q51" i="4" s="1"/>
  <c r="O50" i="4"/>
  <c r="P50" i="4" s="1"/>
  <c r="Q50" i="4" s="1"/>
  <c r="O49" i="4"/>
  <c r="P49" i="4" s="1"/>
  <c r="O48" i="4"/>
  <c r="P48" i="4" s="1"/>
  <c r="Q48" i="4" s="1"/>
  <c r="O47" i="4"/>
  <c r="S47" i="4" s="1"/>
  <c r="O46" i="4"/>
  <c r="O45" i="4"/>
  <c r="S45" i="4" s="1"/>
  <c r="N44" i="4"/>
  <c r="M44" i="4"/>
  <c r="L44" i="4"/>
  <c r="K44" i="4"/>
  <c r="J44" i="4"/>
  <c r="I44" i="4"/>
  <c r="O43" i="4"/>
  <c r="S43" i="4" s="1"/>
  <c r="O42" i="4"/>
  <c r="Q42" i="4" s="1"/>
  <c r="O41" i="4"/>
  <c r="N40" i="4"/>
  <c r="M40" i="4"/>
  <c r="L40" i="4"/>
  <c r="K40" i="4"/>
  <c r="J40" i="4"/>
  <c r="I40" i="4"/>
  <c r="O39" i="4"/>
  <c r="Q39" i="4" s="1"/>
  <c r="O38" i="4"/>
  <c r="Q38" i="4" s="1"/>
  <c r="O37" i="4"/>
  <c r="Q37" i="4" s="1"/>
  <c r="O36" i="4"/>
  <c r="Q36" i="4" s="1"/>
  <c r="O35" i="4"/>
  <c r="Q35" i="4" s="1"/>
  <c r="O34" i="4"/>
  <c r="Q34" i="4" s="1"/>
  <c r="N33" i="4"/>
  <c r="M33" i="4"/>
  <c r="L33" i="4"/>
  <c r="K33" i="4"/>
  <c r="J33" i="4"/>
  <c r="O32" i="4"/>
  <c r="S32" i="4" s="1"/>
  <c r="O31" i="4"/>
  <c r="I30" i="4"/>
  <c r="O30" i="4" s="1"/>
  <c r="S30" i="4" s="1"/>
  <c r="O29" i="4"/>
  <c r="O28" i="4"/>
  <c r="S28" i="4" s="1"/>
  <c r="N27" i="4"/>
  <c r="M27" i="4"/>
  <c r="L27" i="4"/>
  <c r="K27" i="4"/>
  <c r="J27" i="4"/>
  <c r="I27" i="4"/>
  <c r="O26" i="4"/>
  <c r="Q26" i="4" s="1"/>
  <c r="O25" i="4"/>
  <c r="S25" i="4" s="1"/>
  <c r="O24" i="4"/>
  <c r="Q24" i="4" s="1"/>
  <c r="O23" i="4"/>
  <c r="Q23" i="4" s="1"/>
  <c r="N22" i="4"/>
  <c r="M22" i="4"/>
  <c r="L22" i="4"/>
  <c r="K22" i="4"/>
  <c r="J22" i="4"/>
  <c r="I22" i="4"/>
  <c r="O17" i="4"/>
  <c r="S17" i="4" s="1"/>
  <c r="O15" i="4"/>
  <c r="Q15" i="4" s="1"/>
  <c r="O14" i="4"/>
  <c r="S14" i="4" s="1"/>
  <c r="O13" i="4"/>
  <c r="S13" i="4" s="1"/>
  <c r="O12" i="4"/>
  <c r="S12" i="4" s="1"/>
  <c r="O11" i="4"/>
  <c r="S11" i="4" s="1"/>
  <c r="O10" i="4"/>
  <c r="Q10" i="4" s="1"/>
  <c r="O9" i="4"/>
  <c r="S9" i="4" s="1"/>
  <c r="N8" i="4"/>
  <c r="M8" i="4"/>
  <c r="L8" i="4"/>
  <c r="K8" i="4"/>
  <c r="J8" i="4"/>
  <c r="I8" i="4"/>
  <c r="O7" i="4"/>
  <c r="O8" i="4" s="1"/>
  <c r="Q8" i="4" s="1"/>
  <c r="Q69" i="4" l="1"/>
  <c r="Q70" i="4"/>
  <c r="Q13" i="4"/>
  <c r="S42" i="4"/>
  <c r="S48" i="4"/>
  <c r="Q17" i="4"/>
  <c r="S50" i="4"/>
  <c r="S8" i="4"/>
  <c r="S65" i="4"/>
  <c r="Q30" i="4"/>
  <c r="P57" i="4"/>
  <c r="Q57" i="4" s="1"/>
  <c r="O22" i="4"/>
  <c r="S66" i="4"/>
  <c r="Q32" i="4"/>
  <c r="S76" i="4"/>
  <c r="Q45" i="4"/>
  <c r="O44" i="4"/>
  <c r="S44" i="4" s="1"/>
  <c r="Q25" i="4"/>
  <c r="S56" i="4"/>
  <c r="Q54" i="4"/>
  <c r="P58" i="4"/>
  <c r="Q14" i="4"/>
  <c r="S10" i="4"/>
  <c r="S61" i="4"/>
  <c r="S62" i="4"/>
  <c r="Q21" i="4"/>
  <c r="Q12" i="4"/>
  <c r="S16" i="4"/>
  <c r="S75" i="4"/>
  <c r="S72" i="4"/>
  <c r="S67" i="4"/>
  <c r="Q59" i="4"/>
  <c r="Q41" i="4"/>
  <c r="S51" i="4"/>
  <c r="Q55" i="4"/>
  <c r="S19" i="4"/>
  <c r="S74" i="4"/>
  <c r="Q63" i="4"/>
  <c r="S26" i="4"/>
  <c r="Q20" i="4"/>
  <c r="Q11" i="4"/>
  <c r="S15" i="4"/>
  <c r="S71" i="4"/>
  <c r="Q64" i="4"/>
  <c r="Q60" i="4"/>
  <c r="Q43" i="4"/>
  <c r="Q28" i="4"/>
  <c r="S24" i="4"/>
  <c r="S54" i="4"/>
  <c r="Q7" i="4"/>
  <c r="S41" i="4"/>
  <c r="P47" i="4"/>
  <c r="S7" i="4"/>
  <c r="Q22" i="4"/>
  <c r="S22" i="4"/>
  <c r="R78" i="4"/>
  <c r="M78" i="4"/>
  <c r="L78" i="4"/>
  <c r="O68" i="4"/>
  <c r="Q68" i="4" s="1"/>
  <c r="O77" i="4"/>
  <c r="S77" i="4" s="1"/>
  <c r="N78" i="4"/>
  <c r="K78" i="4"/>
  <c r="J78" i="4"/>
  <c r="O40" i="4"/>
  <c r="Q40" i="4" s="1"/>
  <c r="O58" i="4"/>
  <c r="S58" i="4" s="1"/>
  <c r="O63" i="4"/>
  <c r="S63" i="4" s="1"/>
  <c r="O27" i="4"/>
  <c r="S27" i="4" s="1"/>
  <c r="O53" i="4"/>
  <c r="S53" i="4" s="1"/>
  <c r="O73" i="4"/>
  <c r="S73" i="4" s="1"/>
  <c r="O33" i="4"/>
  <c r="Q33" i="4" s="1"/>
  <c r="I33" i="4"/>
  <c r="I78" i="4" s="1"/>
  <c r="Q58" i="4" l="1"/>
  <c r="Q44" i="4"/>
  <c r="Q47" i="4"/>
  <c r="P53" i="4"/>
  <c r="S33" i="4"/>
  <c r="Q73" i="4"/>
  <c r="Q27" i="4"/>
  <c r="S40" i="4"/>
  <c r="Q77" i="4"/>
  <c r="S68" i="4"/>
  <c r="O78" i="4"/>
  <c r="S78" i="4" s="1"/>
  <c r="Q53" i="4" l="1"/>
  <c r="P78" i="4"/>
  <c r="Q78" i="4" s="1"/>
  <c r="N10" i="3"/>
  <c r="L10" i="3"/>
  <c r="K10" i="3"/>
  <c r="J10" i="3"/>
  <c r="I10" i="3"/>
  <c r="N10" i="1" l="1"/>
  <c r="L10" i="1"/>
  <c r="K10" i="1"/>
  <c r="J10"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Briceno Moreno</author>
  </authors>
  <commentList>
    <comment ref="C6" authorId="0" shapeId="0" xr:uid="{00000000-0006-0000-0000-000001000000}">
      <text>
        <r>
          <rPr>
            <b/>
            <sz val="9"/>
            <color indexed="81"/>
            <rFont val="Tahoma"/>
            <family val="2"/>
          </rPr>
          <t>Leonardo Briceno Moreno:</t>
        </r>
        <r>
          <rPr>
            <sz val="9"/>
            <color indexed="81"/>
            <rFont val="Tahoma"/>
            <family val="2"/>
          </rPr>
          <t xml:space="preserve">
Modificado</t>
        </r>
      </text>
    </comment>
    <comment ref="F6" authorId="0" shapeId="0" xr:uid="{00000000-0006-0000-0000-000002000000}">
      <text>
        <r>
          <rPr>
            <b/>
            <sz val="9"/>
            <color indexed="81"/>
            <rFont val="Tahoma"/>
            <family val="2"/>
          </rPr>
          <t>Leonardo Briceno Moreno:</t>
        </r>
        <r>
          <rPr>
            <sz val="9"/>
            <color indexed="81"/>
            <rFont val="Tahoma"/>
            <family val="2"/>
          </rPr>
          <t xml:space="preserve">
Modificado</t>
        </r>
      </text>
    </comment>
    <comment ref="G6" authorId="0" shapeId="0" xr:uid="{00000000-0006-0000-0000-000003000000}">
      <text>
        <r>
          <rPr>
            <b/>
            <sz val="9"/>
            <color indexed="81"/>
            <rFont val="Tahoma"/>
            <family val="2"/>
          </rPr>
          <t>Leonardo Briceno Moreno:</t>
        </r>
        <r>
          <rPr>
            <sz val="9"/>
            <color indexed="81"/>
            <rFont val="Tahoma"/>
            <family val="2"/>
          </rPr>
          <t xml:space="preserve">
Modificado</t>
        </r>
      </text>
    </comment>
    <comment ref="H6" authorId="0" shapeId="0" xr:uid="{00000000-0006-0000-0000-000004000000}">
      <text>
        <r>
          <rPr>
            <b/>
            <sz val="9"/>
            <color indexed="81"/>
            <rFont val="Tahoma"/>
            <family val="2"/>
          </rPr>
          <t>Leonardo Briceno Moreno:</t>
        </r>
        <r>
          <rPr>
            <sz val="9"/>
            <color indexed="81"/>
            <rFont val="Tahoma"/>
            <family val="2"/>
          </rPr>
          <t xml:space="preserve">
Modificado</t>
        </r>
      </text>
    </comment>
    <comment ref="I6" authorId="0" shapeId="0" xr:uid="{00000000-0006-0000-0000-000005000000}">
      <text>
        <r>
          <rPr>
            <b/>
            <sz val="9"/>
            <color indexed="81"/>
            <rFont val="Tahoma"/>
            <family val="2"/>
          </rPr>
          <t>Leonardo Briceno Moreno:</t>
        </r>
        <r>
          <rPr>
            <sz val="9"/>
            <color indexed="81"/>
            <rFont val="Tahoma"/>
            <family val="2"/>
          </rPr>
          <t xml:space="preserve">
Modificado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A9" authorId="0" shapeId="0" xr:uid="{8A4DC6FA-2BE6-4B84-B132-ACAA803FC2AE}">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25" authorId="0" shapeId="0" xr:uid="{11866F0A-7B92-423B-AA8B-E3AC622A95A4}">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30" authorId="0" shapeId="0" xr:uid="{4A60DB88-9A65-4A35-8E1A-5A417BAB8FA4}">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43" authorId="0" shapeId="0" xr:uid="{B4515B28-0106-4E90-837C-484A72D7B4CC}">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47" authorId="0" shapeId="0" xr:uid="{8840764C-705F-477D-99A6-34A6545CE440}">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56" authorId="0" shapeId="0" xr:uid="{39395BB3-BB61-48BF-B98D-40FC91C65F53}">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61" authorId="0" shapeId="0" xr:uid="{94FBAC03-A78E-4CEC-803B-FB40B00FA08A}">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66" authorId="0" shapeId="0" xr:uid="{896F32BF-E08C-4676-9C6C-B8068B0C679C}">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71" authorId="0" shapeId="0" xr:uid="{082D6BE3-7542-4451-A0E4-DB232DDE5D5C}">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76" authorId="0" shapeId="0" xr:uid="{53B7F2D3-F370-4D73-9ABB-B3B90EBAAD7E}">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B7" authorId="0" shapeId="0" xr:uid="{2FADDBD0-C61E-4879-8387-1C1DDB0A69D1}">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23" authorId="0" shapeId="0" xr:uid="{98E7B29B-3090-4BB2-B187-3BE1929EA936}">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28" authorId="0" shapeId="0" xr:uid="{65E5DE65-BE62-4BC0-A81E-2A811CE2FA9D}">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41" authorId="0" shapeId="0" xr:uid="{434329CF-63D4-47A5-937D-21174AD912CE}">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List>
</comments>
</file>

<file path=xl/sharedStrings.xml><?xml version="1.0" encoding="utf-8"?>
<sst xmlns="http://schemas.openxmlformats.org/spreadsheetml/2006/main" count="765" uniqueCount="279">
  <si>
    <t>OBJETIVO ESTRATÉGICO</t>
  </si>
  <si>
    <t>ÁREA RESPONSABLE</t>
  </si>
  <si>
    <t>CÓDIGO DEL  PROYECTO DE  INVERSIÓN</t>
  </si>
  <si>
    <t>PROYECTO DE INVERSIÓN</t>
  </si>
  <si>
    <t>ACTIVIDADES DEL GASTO</t>
  </si>
  <si>
    <t>INDICADOR</t>
  </si>
  <si>
    <t>META SUIFP</t>
  </si>
  <si>
    <t>AVANCE DE META</t>
  </si>
  <si>
    <t>RECURSOS FINANCIEROS</t>
  </si>
  <si>
    <t>SEGUIMIENTO DE EJECUCION PLAN ANUAL DE INVERSIÓN 
CORTE AL MES XXXX</t>
  </si>
  <si>
    <t>APROPIACIÓN INICIAL</t>
  </si>
  <si>
    <t>MODIFICACIONES</t>
  </si>
  <si>
    <t>DISPONIBLE</t>
  </si>
  <si>
    <t>COMPROMISO</t>
  </si>
  <si>
    <t>% COMP</t>
  </si>
  <si>
    <t>OBLIGACIÓN</t>
  </si>
  <si>
    <t>% OBLIG</t>
  </si>
  <si>
    <t>Subtotal</t>
  </si>
  <si>
    <r>
      <rPr>
        <b/>
        <sz val="12"/>
        <color theme="1"/>
        <rFont val="Arial"/>
        <family val="2"/>
      </rPr>
      <t xml:space="preserve">VERSIÓN: </t>
    </r>
    <r>
      <rPr>
        <sz val="12"/>
        <color theme="1"/>
        <rFont val="Arial"/>
        <family val="2"/>
      </rPr>
      <t>00</t>
    </r>
  </si>
  <si>
    <t>MATRIZ DE SEGUIMIENTO PLAN ANUAL DE INVERSIÓN</t>
  </si>
  <si>
    <t>CORTE AL XXX DEL MES XXXX DE XXXX</t>
  </si>
  <si>
    <r>
      <rPr>
        <b/>
        <sz val="12"/>
        <color theme="1"/>
        <rFont val="Arial"/>
        <family val="2"/>
      </rPr>
      <t>FECHA:</t>
    </r>
    <r>
      <rPr>
        <sz val="12"/>
        <color theme="1"/>
        <rFont val="Arial"/>
        <family val="2"/>
      </rPr>
      <t xml:space="preserve"> 2016-07-11</t>
    </r>
  </si>
  <si>
    <r>
      <rPr>
        <b/>
        <sz val="12"/>
        <color theme="1"/>
        <rFont val="Arial"/>
        <family val="2"/>
      </rPr>
      <t>CÓDIGO:</t>
    </r>
    <r>
      <rPr>
        <sz val="12"/>
        <color theme="1"/>
        <rFont val="Arial"/>
        <family val="2"/>
      </rPr>
      <t xml:space="preserve"> G101PR01F16</t>
    </r>
  </si>
  <si>
    <t xml:space="preserve">EJECUCION PLAN ANUAL DE INVERSIÓN </t>
  </si>
  <si>
    <t>MODIFICACIONES EN TRÁMITE*</t>
  </si>
  <si>
    <t>*** La aprobación de las solicitudes de modificación, actualización o ajuste a los proyectos de inversión están sujetos a las etapas y procedimientos definidos por la normatividad, el Departamento Nacional de Planeación y el Ministerio de Hacienda y Crédito Público.</t>
  </si>
  <si>
    <t>Programa Presupuestal</t>
  </si>
  <si>
    <t>Concepto rubro presupuestal</t>
  </si>
  <si>
    <t>Articulaciòn con PEI y PAI</t>
  </si>
  <si>
    <t>Nombre Estrategia
(Programa Estratégico - PAI)</t>
  </si>
  <si>
    <t>Apropiación Adicionada
F</t>
  </si>
  <si>
    <t>Objetivos estratégicos PEI</t>
  </si>
  <si>
    <t>Apropiación Vigente
F= A+B+C-D-E+F</t>
  </si>
  <si>
    <t>Dirección Responsable</t>
  </si>
  <si>
    <t>Rubro Presupuestal</t>
  </si>
  <si>
    <t>Nombre Proyecto de Inversión</t>
  </si>
  <si>
    <t>Indicador de Producto PIIP</t>
  </si>
  <si>
    <t>Meta de la Vigencia PIIP</t>
  </si>
  <si>
    <t>Actividades del Gasto PIIP</t>
  </si>
  <si>
    <t>Apropiación Inicial
A</t>
  </si>
  <si>
    <t>Apropiación con Vigencias Futuras
B</t>
  </si>
  <si>
    <t>Apropiación Bloqueada
E</t>
  </si>
  <si>
    <t>Créditos
C</t>
  </si>
  <si>
    <t>Contracréditos
D</t>
  </si>
  <si>
    <t>Mejoramiento del impacto de la Investigación científica en el sector salud</t>
  </si>
  <si>
    <t>Programas y proyectos cofinanciados en líneas prioritarias en salud</t>
  </si>
  <si>
    <t>Apoyar financiera y tecnicamente los programas y proyectos de investigación en salud</t>
  </si>
  <si>
    <t>Investigación con calidad e impacto</t>
  </si>
  <si>
    <t>C-3902-1000-5-0-3902001-03</t>
  </si>
  <si>
    <t xml:space="preserve">transferencias corrientes - servicio de apoyo financiero para la generación de nuevo conocimiento - mejoramiento del impacto de la investigación científica en el sector salud.  nacional </t>
  </si>
  <si>
    <t>Fortalecimiento de las capacidades para la generación de conocimiento a nivel nacional</t>
  </si>
  <si>
    <t>Número de proyectos</t>
  </si>
  <si>
    <t>Realizar el apoyo financiero a las propuestas seleccionadas de las convocatorias para financiación de proyectos orientados a grupos de investigación básica</t>
  </si>
  <si>
    <t>C-3902-1000-7-0-3902001-03</t>
  </si>
  <si>
    <t>transferencia servicio de apoyo financiero para la generación de nuevo conocimiento- fortalecimiento de las capacidades para la generación de conocimiento a nivel  nacional</t>
  </si>
  <si>
    <t xml:space="preserve">Investigadores reconocidos </t>
  </si>
  <si>
    <t xml:space="preserve">1 Contrato
900 nuevos investigadores
65 Centros de investigaciones reconocidos
1 documento de propuesta
4 propuestas de fortalecimiento apoyadas
287 revistas indexadas
</t>
  </si>
  <si>
    <t>Realizar la contratación del proceso técnico para la construcción, evaluación y revisión de modelos cienciométricos.</t>
  </si>
  <si>
    <t>C-3902-1000-7-0-3902011-03</t>
  </si>
  <si>
    <t xml:space="preserve">
transferencia servicio de clasificación y reconocimiento de actores del sncti-fortalecimiento de las capacidades para la generación de conocimiento a nivel  nacional</t>
  </si>
  <si>
    <t>Realizar la contratación del proceso de apoyo técnico para el reconocimiento y medición de actores</t>
  </si>
  <si>
    <t>Realizar la contratación sobre nuevas métricas a nivel bibliométrico y de cienciometría, buenas prácticas editoriales</t>
  </si>
  <si>
    <t>Realizar el apoyo financiero a propuestas de fortalecimiento de gestión editorial.</t>
  </si>
  <si>
    <t>Realizar la coordinación de las actividades</t>
  </si>
  <si>
    <t xml:space="preserve">Bases de datos disponibles para consulta por actores del SNCTI - - </t>
  </si>
  <si>
    <t>Bases de datos especializadas en CTeI por parte del Consorcio Colombia</t>
  </si>
  <si>
    <t>C-3902-1000-7-0-3902007-03</t>
  </si>
  <si>
    <t xml:space="preserve">transferencias corrientes - servicio de acceso a bibliografía especializada - fortalecimiento de las capacidades de los actores del snctei para la generación de conocimiento a nivel  nacional 
</t>
  </si>
  <si>
    <t>Proyectos financiados para la investigación y generación de nuevo conocimiento -</t>
  </si>
  <si>
    <t>Elaborar los documentos de lineamientos técnicos en temas de generación de conocimiento en CTeI</t>
  </si>
  <si>
    <t>C-3902-1000-7-0-3902022-03</t>
  </si>
  <si>
    <t>transferencia documentos de lineamientos técnicos-fortalecimiento de las capacidades para la generación de conocimiento a nivel  nacional</t>
  </si>
  <si>
    <t>Realizar la contratación de estudios de impacto</t>
  </si>
  <si>
    <t>C-3902-1000-7-0-3902022-02</t>
  </si>
  <si>
    <t>Realizar el apoyo financiero a las propuestas seleccionadas de las convocatorias para financiación de programas orientados por Misión.</t>
  </si>
  <si>
    <t>C-3902-1000-7-0-3902024-03</t>
  </si>
  <si>
    <t>transferencia servicio de apoyo financiero para el desarrollo de programas de investigación y desarrollo-fortalecimiento de las capacidades para la generación de conocimiento a nivel  nacional</t>
  </si>
  <si>
    <t>Gastos Operativos relacionados con el soporte a las actividades misionales</t>
  </si>
  <si>
    <t>Fortalecimiento de las Capacidades de Transferencia y Uso del Conocimiento Para la Innovacion a nivel  Nacional</t>
  </si>
  <si>
    <t>Asignación del cupo de beneficios tributarios de deducción por inversión y donación</t>
  </si>
  <si>
    <t>Realizar la evaluación de proyectos para incentivos tributarios a la inversión en proyectos de alistamiento tecnológico y transferencia de tecnología</t>
  </si>
  <si>
    <t>Desarrollo tecnológico e innovación para crecimiento empresarial</t>
  </si>
  <si>
    <t>C-3903-1000-5-0-3903006-03</t>
  </si>
  <si>
    <t>transferencias corrientes - servicio de apoyo para la deducción tributaria - fortalecimiento de las capacidades de transferencia y uso del conocimiento para la innovacion a nivel  nacional</t>
  </si>
  <si>
    <t>Proyectos financiados para el desarrollo tecnológico y la innovación</t>
  </si>
  <si>
    <t>Realizar el apoyo financiero al acompañamiento tecnico a la generación de capacidades de gestión de la innovación de la Mipymes - Programa Alianzas regionales para la innovación</t>
  </si>
  <si>
    <t>C-3903-1000-6-0-3903002-03</t>
  </si>
  <si>
    <t>transferencias corrientes - servicio de apoyo para el desarrollo tecnológico y la innovación - fortalecimiento de las capacidades de transferencia y uso del conocimiento para la innovacion a nivel  nacional</t>
  </si>
  <si>
    <t>Organizaciones beneficiadas a través de la estrategia de gestión de la I+D+i</t>
  </si>
  <si>
    <t>Realizar el apoyo financiero al acompañamiento del proceso de alistamiento comercial de invenciones protegidas o en proceso de protección por patente</t>
  </si>
  <si>
    <t>C-3903-1000-6-0-3903005-03</t>
  </si>
  <si>
    <t xml:space="preserve">
transferencias corrientes - servicio de apoyo para la transferencia de conocimiento y tecnología - fortalecimiento de las capacidades de transferencia y uso del conocimiento para la innovacion a nivel  nacional</t>
  </si>
  <si>
    <t>Realizar el apoyo financiero a proyectos para la creación y fortalecimiento de empresas de base tecnológica</t>
  </si>
  <si>
    <t>Incremento de las actividades de Ciencia, Tecnología e Innovación en la construcción de la Bioeconomía a nivel Nacional</t>
  </si>
  <si>
    <t>Expediciones científicas apoyadas</t>
  </si>
  <si>
    <t>Evaluación de Propuestas</t>
  </si>
  <si>
    <t>C-3903-1000-5-0-3903010-03</t>
  </si>
  <si>
    <t>transferencias corrientes - servicio de apoyo para la realización de expediciones científicas - incremento de las actividades de ciencia, tecnologia e innovacion en la construccion de la bioeconomia a nivel nacional</t>
  </si>
  <si>
    <t xml:space="preserve">Registros biológicos publicados en el SiB </t>
  </si>
  <si>
    <t>Financiación de propuestas</t>
  </si>
  <si>
    <t>C-3903-1000-5-0-3903002-03</t>
  </si>
  <si>
    <t>transferencias corrientes - servicio de apoyo para el desarrollo tecnológico y la innovación - incremento de las actividades de ciencia, tecnologia e innovacion en la construccion de la bioeconomia a nivel nacional</t>
  </si>
  <si>
    <t>Empresas apoyadas en procesos de innovación (por tipo de programa o estrategia)</t>
  </si>
  <si>
    <t>Apoyar procesos de transferencia tecnológica y/o conocimiento</t>
  </si>
  <si>
    <t>C-3903-1000-5-0-3903005-03</t>
  </si>
  <si>
    <t>transferencias corrientes - servicio de apoyo para la transferencia de conocimiento y tecnología - incremento de las actividades de ciencia, tecnologia e innovacion en la construccion de la bioeconomia a nivel nacional</t>
  </si>
  <si>
    <t>Implementación de misiones para atender los retos del país a través de la investigación y la innovación a nivel nacional</t>
  </si>
  <si>
    <t>Estrategias de investigación e innovación apoyadas</t>
  </si>
  <si>
    <t>Realizar el apoyo financiero a proyectos de investigación dirigidos a aumentar el conocimiento del potencial del país para solucionar los retos sociales, ambientales y productivos a través de la investigación y la innovación</t>
  </si>
  <si>
    <t>C-3903-1000-7-0-3903021-02</t>
  </si>
  <si>
    <t>transferencias corrientes-servicio de apoyo financiero para la definición e implementación de estrategias de investigación e innovación</t>
  </si>
  <si>
    <t>C-3903-1000-7-0-3903021-03</t>
  </si>
  <si>
    <t>Realizar el seguimiento y la supervisión del desarrollo de las estrategias de investigación e innovación orientadas por misiones que sean apoyadas</t>
  </si>
  <si>
    <t>Realizar el apoyo financiero para el desarrollo de estrategias de investigación e innovación orientadas por misiones</t>
  </si>
  <si>
    <t>Documentos de planeación realizados</t>
  </si>
  <si>
    <t>Realizar la actualización de hojas de ruta para abordar políticas de investigación e innovación orientadas por misiones en el país</t>
  </si>
  <si>
    <t>C-3903-1000-7-0-3903022-03</t>
  </si>
  <si>
    <t xml:space="preserve">
transferencias corrientes-documentos de planeación </t>
  </si>
  <si>
    <t>Realizar la implementación de hojas de ruta para abordar políticas de investigación e innovación orientadas por misiones en el país</t>
  </si>
  <si>
    <t>Capacitación de recursos humanos para la investigación Nacional</t>
  </si>
  <si>
    <t>Becas otorgadas</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</si>
  <si>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</si>
  <si>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</si>
  <si>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t>
  </si>
  <si>
    <t>Financiar estudios de maestría en universidades en el exterior</t>
  </si>
  <si>
    <t>C-3902-1000-6-0-3902006-03</t>
  </si>
  <si>
    <t>transferencias corrientes - servicio de apoyo financiero para la formación de nivel maestría - capacitación de recursos humanos para la investigación  nacional</t>
  </si>
  <si>
    <t>Apoyar financieramente la vinculación de doctores en entidades del SNCTI</t>
  </si>
  <si>
    <t>Recursos  comprometidos con vigencia futura (cohortes 2019, 2020 y 2021)</t>
  </si>
  <si>
    <t>C-3902-1000-6-0-3902012-03</t>
  </si>
  <si>
    <t>transferencias corrientes - servicio de apoyo financiero a estancias posdoctorales - capacitación de recursos humanos para la investigación  nacional</t>
  </si>
  <si>
    <t>Desarrollo de Vocaciones en Ciencia, Tecnologia e Innovacion de los Ninos, Ninas, Adolescentes y Jovenes a nivel Nacional</t>
  </si>
  <si>
    <t>Niños, adolescentes y jóvenes con vocaciones científicas fortalecidas (Ondas)</t>
  </si>
  <si>
    <t>Realizar el desembolso de los recursos aportados por el Ministerio en el marco de los convenios suscritos para la implementación de proyectos o programas de investigación, ciencia, tecnología o innovación para niños, niñas y adolescentes.</t>
  </si>
  <si>
    <t>Generación de una cultura que valora y gestiona el conocimiento y la innovación</t>
  </si>
  <si>
    <t>C-3904-1000-7-0-3904005-03</t>
  </si>
  <si>
    <t>transferencias servicio de apoyo financiero para el fomento de vocaciones científicas en ctei - desarrollo de vocaciones en ciencia, tecnología e innovación de los niños, niñas, adolescentes y jóvenes a nivel  nacional</t>
  </si>
  <si>
    <t>Realizar el seguimiento técnico y financiero a la implementación de proyectos o programas de investigación, ciencia, tecnología o innovación para niños, niñas y adolescentes.</t>
  </si>
  <si>
    <t>Número de niños y jóvenes con vocaciones científicas fortalecidas (JII)</t>
  </si>
  <si>
    <t>Realizar el proceso de adjudicación de beneficios a los jóvenes seleccionados en las iniciativas que promuevan el desarrollo, capacidades y habilidades de indagación, investigación e innovación.</t>
  </si>
  <si>
    <t>C-3904-1000--7-0-3904007-03</t>
  </si>
  <si>
    <t>servicio de apoyo financiero para el fortalecimiento de capacidades institucionales para el fomento de vocación científica</t>
  </si>
  <si>
    <t>Documentos de lineamientos técnicos realizados</t>
  </si>
  <si>
    <t>Diseñar, formular, implementar y evaluar documentos técnicos para el desarrollo de vocaciones científicas y capacidades para la investigación.</t>
  </si>
  <si>
    <t>C-3904-1000-7-0-3904022-03</t>
  </si>
  <si>
    <t>transferencias servicios de apoyo financiero para la gestión del conocimiento en cultura y apropiación social de la ciencia, la tecnología y la innovación - desarrollo de vocaciones en ciencia, tecnología e innovación de los niños, niñas, adolescentes y jóvenes a nivel  nacional</t>
  </si>
  <si>
    <t>Evaluación de impacto de Vocaciones en CTeI de niños, niñas, adolescentes y jóvenes</t>
  </si>
  <si>
    <t>Niños, niñas, adolescentes y jóvenes beneficiados</t>
  </si>
  <si>
    <t>Suscribir convenios con instituciones de educación superior, centros de investigación y desarrollo tecnológico u otros actores con presencia en los territorios para la implementación de proyectos o programas de investigación, ciencia, tecnología o innovación para niños, niñas y adolescentes.</t>
  </si>
  <si>
    <t>C-3904-1000-7-0-3904024-03</t>
  </si>
  <si>
    <t>transferencias servicio de apoyo para el fomento de las vocaciones científicas en ctei - desarrollo de vocaciones en ciencia, tecnología e innovación de los niños, niñas, adolescentes y jóvenes a nivel  nacional</t>
  </si>
  <si>
    <t>Estrategias de gestión del conocimiento en cultura y apropiación social de la ciencia tecnología e innovación</t>
  </si>
  <si>
    <t xml:space="preserve">Consolidar y establecer una comunidad y redes de jóvenes investigadores e innovadores del país	</t>
  </si>
  <si>
    <t>C-3904-1000-7-0-3904027-03</t>
  </si>
  <si>
    <t>transferencias documentos de lineamientos técnicos - desarrollo de vocaciones en ciencia, tecnología e innovación de los niños, niñas, adolescentes y jóvenes a nivel  nacional</t>
  </si>
  <si>
    <t>Realizar eventos de socialización de resultados de investigación de los niños, niñas y adolescentes.</t>
  </si>
  <si>
    <t>Apoyo al Fomento y Desarrollo de la Apropiacion Social del Conocimiento Nacional</t>
  </si>
  <si>
    <t>Estrategias de fomento de la participación ciudadana en ciencia, tecnología e innovación implementadas</t>
  </si>
  <si>
    <t>Ejecutar el ciclo de política pública para la divulgación y comunicación pública de la CTeI</t>
  </si>
  <si>
    <t>C-3904-1000-6-0-3904020-3</t>
  </si>
  <si>
    <t>transferencias servicios de apoyo para el fortalecimiento de procesos de intercambio y transferencia del conocimiento - apoyo al fomento y desarrollo de la apropiación social del conocimiento nacional</t>
  </si>
  <si>
    <t>Ejecutar el ciclo de política pública para la Apropiación Social del Conocimiento en el marco de la CTeI 
Desarrollar estrategias para la experimentación e innovación en instrumentos para la Apropiación Social del Conocimiento.</t>
  </si>
  <si>
    <t>C-3904-1000-6-0-3904016-3</t>
  </si>
  <si>
    <t>transferencias servicios para fortalecer la participación ciudadana en ciencia, tecnología e innovación - apoyo al fomento y desarrollo de la apropiación social del conocimiento nacional</t>
  </si>
  <si>
    <t xml:space="preserve">Estrategias de comunicación con enfoque en ciencia, tecnología y sociedad implementadas </t>
  </si>
  <si>
    <t xml:space="preserve">Ejecutar el ciclo de política pública para la divulgación y comunicación pública de la CTeI
Producir contenidos audiovisuales con enfoque en CTeI
Producir espacios de interacción regional con enfoque en CTeI
</t>
  </si>
  <si>
    <t>C-3904-1000-6-0-3904018-3</t>
  </si>
  <si>
    <t>transferencias servicios de comunicación con enfoque en ciencia tecnología y sociedad - apoyo al fomento y desarrollo de la apropiación social del conocimiento nacional</t>
  </si>
  <si>
    <t>Estrategias de gestión del conocimiento en cultura y apropiación social de la ciencia, tecnología e innovación realizados</t>
  </si>
  <si>
    <t xml:space="preserve">Ejecutar el ciclo de política pública, lineamientos y estándares en Ciencia Abierta en el país
Desarrollar estrategias de Acceso Abierto a la información científica del país
Desarrollar estrategias para la Preservación del Patrimonio Científico Documental del país
Desarrollar estrategias de Datos de Investigación Abiertos 
</t>
  </si>
  <si>
    <t>C-3904-1000-6-0-3904021-3</t>
  </si>
  <si>
    <t>transferencias servicios de apoyo para la gestión del conocimiento en cultura y apropiación social de la ciencia, la tecnología y la innovación - apoyo al fomento y desarrollo de la apropiación social del conocimiento nacional</t>
  </si>
  <si>
    <t>Fortalecimiento de la insercion de actores del SNCTI en el contexto internacional de ciencia, tecnologia e innovacion Nacional</t>
  </si>
  <si>
    <t xml:space="preserve">Acuerdos de cooperación obtenidos </t>
  </si>
  <si>
    <t>Gestionar actividades que involucren la CteI de Colombia en el ámbito internacional</t>
  </si>
  <si>
    <t>Consolidación de una institucionalidad habilitante para la ciencia, la tecnología e innovación (cti)</t>
  </si>
  <si>
    <t>C-3901-1000-9-0-3901004-3</t>
  </si>
  <si>
    <t>Transferencias corrientes - Servicio de cooperación internacional para la CTeI-Fortalecimiento de la insercion de actores del SNCTI en el contexto internacional de ciencia, tecnologia e innovacion Nacional</t>
  </si>
  <si>
    <t>Documentos de Políticas de CTeI formulados</t>
  </si>
  <si>
    <t>Elaborar documento de política pública (validación)</t>
  </si>
  <si>
    <t>C-3901-1000-9-0-3901002-3</t>
  </si>
  <si>
    <t>Transferencias corrientes  - Documentos de política -Fortalecimiento de la insercion de actores del SNCTI en el contexto internacional de ciencia, tecnologia e innovacion Nacional</t>
  </si>
  <si>
    <t>Productos de comunicación de la CTeI (por tipo de producto y/o por temática Y/o por población a la que va dirigida)</t>
  </si>
  <si>
    <t>Implementar una estrategia de divulgación y visibilización de oportunidades internacionales de cooperación en CTeI a los actores del sistema</t>
  </si>
  <si>
    <t>C-3901-1000-9-0-3901006-3</t>
  </si>
  <si>
    <t>Transferencias corrientes  - Servicio de divulgación-Fortalecimiento de la insercion de actores del SNCTI en el contexto internacional de ciencia, tecnologia e innovacion Nacional</t>
  </si>
  <si>
    <t>Actores de los sistemas territoriales de Ciencia, Tecnología e Innovación -CTeI asistidos técnicamente</t>
  </si>
  <si>
    <t>Implementar una estrategia de asistencia técnica para actores regionales en cooperación internacional en CTeI</t>
  </si>
  <si>
    <t>C-3901-1000-9-0-3901008-3</t>
  </si>
  <si>
    <t>Transferencias corrientes  - Servicios de asistencia técnica a los actores de los sistemas territoriales de Ciencia, Tecnología e Innovación -CTeI-Fortalecimiento de la insercion de actores del SNCTI en el contexto internacional de ciencia, tecnologia e innovacion Nacional</t>
  </si>
  <si>
    <t>Fortalecimiento Capacidades Regionales en Ciencia, Tecnologia e Innovacion  Nacional</t>
  </si>
  <si>
    <t>Servicios de asistencia técnica a los actores de los sistemas territoriales de Ciencia, Tecnología e Innovación -CTeI</t>
  </si>
  <si>
    <t>Asesorar técnicamente las sesiones y el proceso de evolución del Codecti</t>
  </si>
  <si>
    <t>C-3901-1000-8-0-3901001-03</t>
  </si>
  <si>
    <t>adquisición de bienes y servicios - documentos de planeación  - fortalecimiento capacidades regionales en ciencia, tecnologia e innovacion  nacional</t>
  </si>
  <si>
    <t>C-3901-1000-8-0-3901002-03</t>
  </si>
  <si>
    <t>transferencia corrientes – documentos de política - fortalecimiento capacidades regionales en ciencia, tecnologia e innovacion nacional</t>
  </si>
  <si>
    <t>Realizar mesas de asistencia técnica para entes y organizaciones territoriales</t>
  </si>
  <si>
    <t>C-3901-1000-8-0-3901005-03</t>
  </si>
  <si>
    <t>transferencia corrientes – servicios de coordinación institucional- fortalecimiento capacidades regionales en ciencia tecnologia e innovación nacional</t>
  </si>
  <si>
    <t>Servicio de coordinación institucional</t>
  </si>
  <si>
    <t>Fomentar la innovación pública</t>
  </si>
  <si>
    <t>C-3901-1000-8-0-3901008-03</t>
  </si>
  <si>
    <t>transferencia corrientes – servicios de asistencia técnica a los actores de los sistemas territoriales de ciencia, tecnología e innovación -ctei- fortalecimiento capacidades regionales en ciencia tecnologia e innovación nacional</t>
  </si>
  <si>
    <t>Administración sistema nacional de ciencia y tecnología  nacional</t>
  </si>
  <si>
    <t>Eventos realizados</t>
  </si>
  <si>
    <t>Apoyar las actividades de movilidad, eventos y seguimiento de la Entidad</t>
  </si>
  <si>
    <t>C-3901-1000-6-0-3901005-02</t>
  </si>
  <si>
    <t>Adquisición de Bienes y Servicios - Servicio de Coordinación Institucional - Administración Sistema Nacional de Ciencia y Tecnología  Nacional</t>
  </si>
  <si>
    <t>Areas técnicas apoyadas a través de la contraración de personal requerido</t>
  </si>
  <si>
    <t>Apoyar las áreas técnicas de la Entidad con el talento humano requerido</t>
  </si>
  <si>
    <t>Productos de comunicación de la CTeI (por tipo de producto y/o por temática y/o por población a la que va dirigida</t>
  </si>
  <si>
    <t>Dilvulgar el desarrollo y resultado de los eventos gestionados</t>
  </si>
  <si>
    <t>C-3901-1000-6-0-3901006-03</t>
  </si>
  <si>
    <t>Transferencias Corrientes - Servicio de Divulgación - Administración Sistema Nacional de Ciencia y Tecnología  Nacional</t>
  </si>
  <si>
    <t>Estudios para planeación y formulación de políticas</t>
  </si>
  <si>
    <t>Evaluar las iniciativas de política para afrontar los grandes retos nacionales</t>
  </si>
  <si>
    <t>C-3901-1000-6-0-3901002-03</t>
  </si>
  <si>
    <t>Transferencias Corrientes - Documentos de Política - Administración Sistema Nacional de Ciencia y Tecnología Nacional</t>
  </si>
  <si>
    <t>Apoyo al proceso de transformación digital para la gestión y prestación de servicios de ti en el sector CTI y a nivel  nacional</t>
  </si>
  <si>
    <t>Indice de Gobierno en Línea  (**)
Nivel de Satisfacción de los
usuarios del sector CTeI en la prestación de
servicios tecnológicos</t>
  </si>
  <si>
    <t>Desarrollar o Adquirir, implementar y dar soporte a aplicaciones que apalanquen los procesos misionales y de apoyo a la gestión</t>
  </si>
  <si>
    <t>C-3901-1000-5-0-3901002-02</t>
  </si>
  <si>
    <t>adquisición de bienes y servicios– documentos de política - apoyoal proceso de transformación digital para la gestión y prestación de servicios de ti en
el sector cti y a nivel nacional</t>
  </si>
  <si>
    <t>C-3901-1000-5-0-3901007-02</t>
  </si>
  <si>
    <t>adquisición de bienes y servicios - servicios de información para la ctei - apoyo al proceso de transformación digital para la gestión y prestación de servicios de ti en el sector cti y a nivel  nacional</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</si>
  <si>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</si>
  <si>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</si>
  <si>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</si>
  <si>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</si>
  <si>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</si>
  <si>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Dirección de Ciencia</t>
  </si>
  <si>
    <t>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</si>
  <si>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</si>
  <si>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</si>
  <si>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(PE5) Mejorar las capacidades para la transferencia de conocimiento y tecnología, con el fin de incrementar los niveles de productividad del país aportando a la reindustrialización en los retos priorizados.
(PE9) Fortalecer la institucionalidad del ministerio mediante la implementación, sostenimiento, mejora de requisitos y buenas prácticas en materia de gestión, desempeño y transparencia para generar la confianza y legitimidad en la ciudadanía</t>
  </si>
  <si>
    <t>Dirección y Desarrollo Tecnológico e innovación</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</si>
  <si>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</si>
  <si>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</si>
  <si>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t>
  </si>
  <si>
    <t xml:space="preserve">Dirección de Vocaciones y Formación </t>
  </si>
  <si>
    <t>(PE1) Orientar el SNCTI mediante el diseño y evaluación de Políticas públicas en CTeI, la gestión de la gobernanza y del marco regulatorio del sector.
(PE3) Incrementar las vocaciones científicas en la población infantil y juvenil, la formación de alto nivel en CTeI, y el fomento a la vinculación del capital humano en el SNCTI; para contribuir a la sostenibilidad ambiental, económica y al bienestar social.
(PE9) Fortalecer la institucionalidad del ministerio mediante la implementación, sostenimiento, mejora de requisitos y buenas prácticas en materia de gestión, desempeño y transparencia para generar la confianza y legitimidad en la ciudadanía</t>
  </si>
  <si>
    <t>Dirección de Vocaciones y Formación</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</si>
  <si>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</si>
  <si>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</si>
  <si>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Dirección de capacidades y apropiación del conocimiento</t>
  </si>
  <si>
    <t>Adoptar enfoques de políticas públicas de investigación e innovación para resolver grandes desafíos sociales, económicos y ambientales del país.
Fortalecer la gobernanza del SNCTI y sus capacidades a través de las políticas públicas, planes y programas de CTeI</t>
  </si>
  <si>
    <t>(PE8) Aumentar la cooperación a nivel internacional para consolidar el SNCTI.
(PE9) Fortalecer la institucionalidad del ministerio mediante la implementación, sostenimiento, mejora de requisitos y buenas prácticas en materia de gestión, desempeño y transparencia para generar la confianza y legitimidad en la ciudadanía</t>
  </si>
  <si>
    <t>Despacho Ministerial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</si>
  <si>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</si>
  <si>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</si>
  <si>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Fortalecer la gobernanza del SNCTI y sus capacidades a través de las políticas públicas, planes y programas de CTeI
Fortalecer el desempeño institucional del ministerio a través de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</si>
  <si>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</si>
  <si>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Dirección Administrativa y Financiera</t>
  </si>
  <si>
    <t>Fortalecer la gobernanza del SNCTI y sus capacidades a través de las políticas públicas, planes y programas de CTeI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</si>
  <si>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</si>
  <si>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Oficina de Tecnologías y sistemas de información</t>
  </si>
  <si>
    <t>Para el primer trimestre se cuenta con la propuesta de inversión para presentar en el Comité del FIS para su validación, fecha por definir en el mes de mayo 2023</t>
  </si>
  <si>
    <t>Al 31 de marzo de 2023 este proyecto tiene comprometido el 96,75% de los recursos apropiados con el Fondo Francisco José de Caldas, al corte de este informe no hay ejecución en obligaciones.</t>
  </si>
  <si>
    <t>Proyecto con el 100% comprometido en el convenio de aportes 273-2023. durante los primeros meses se realiza la planeación para la ejecución de los recursos que se espera iniciar entre el segundo y tercer trimestre de la vigencia.</t>
  </si>
  <si>
    <t>Durante el mes de enero se realizó el proceso la suscripción  del convenio de aportes con el Fondo Francisco José de Caldas, quedando legalizado en el mes de febrero mediante el convenio No 259-2023.
Durante el mes marzo se realizó adición al convenio con tecnalia por valor de $300 millones para actividades pertinentes a la adecuada ejecución de este proyecto</t>
  </si>
  <si>
    <t>Proyecto con el 96,38% comprometido, durante el trimestre se realizó la planeación de los instrumentos, mecanismos y contrataciones con la suscripción de un convenio através del fondo Caldas, la ejecución por valor de $76 millones corresponde a pago prestación de servicios asociados al proyecto de inversión.</t>
  </si>
  <si>
    <t>Proyecto con el 100% de los recursos comprometidos en vigencias futuras de Formación  por valor de $129,019 y $33,770 convenio 266-2023 apoyo a estancias posdoctorales y formación doctoral.
Se espera que a finales de mayo presente ejecución en obligaciones.</t>
  </si>
  <si>
    <t>Proyecto de vocaciones cuenta con compromisos por valor de $9,912 millones en el convenio con el FFJC No 235-2023 para fortalecimiento de la comunidad virtual redes de conocimiento y contratación de servicios profesionales, al cierre del primer trimestre cuenta con ejecución de 0,06%</t>
  </si>
  <si>
    <t>Proyecto de apropiación social del conocimiento valor comprometido $4,909 millones en el convenio con el FFJC No 316-2023, no cuenta con ejecución al cierre de este informe.</t>
  </si>
  <si>
    <t>Proyecto con ejecución en compromisos con el 92,50% por valor de $3,700 millones, el día 15 de marzo de 2023 se dio apertura a la convocatoria AmSud 2023 y se realizó una ejecución presupuestal del 1,98% del presupuesto asignado en el producto Servicio de Cooperación Internacional para la CTeI</t>
  </si>
  <si>
    <t>Proyecto de capacidades regionales con el 81,85% comprometido en convenio con el FFJC No 321-2023 para el fortalecimiento a procesos de capacidades regionales, cuenta con ejecución de 0,80% correspondiente a pago de prestación de servicios profesionales.</t>
  </si>
  <si>
    <t>Proyecto con compromisos por valor de $6.902 millones, correspondiente a contratación de servicios profesionales del proyecto de inversión de administrativa y financiera, autorizaciones de gastos de desplazamiento con el objetivo de:
•	Participar en las mesas técnicas de consejos departamentales CODECTI, 
•	Coordinar y apoyar las acciones logísticas para la agenda regional del ministro reunión: investigadores de universidad de córdoba -universidad de sucre.
•	Reunión con rector e investigadores, resultados de proyectos de CTI investigadores universidad del SINÚ, CÓRDOBA, y otras universidades.
•	Apoyar el desarrollo del piloto de implementación de la metodología de política orientada por misiones en el encuentro de CODECTIS.
•	Representar al ministerio en la instalación de la mesa de internacionalización del departamento de sucre y buscar posibles sinergias entre la apuesta internacional.
•	Solicitud insumos reuniones despacho en región Santander
•	Asistir a los clubes de ciencia Colombia edición bicentenario 2022 en el municipio de Silvia, cauca.
•	Coordinar y apoyar las acciones logísticas para la participación del ministro en la visita técnica al centro de emprendimiento Barrancabermeja innovación y tecnología.
•	Acompañar al señor ministro con la toma de fotografías, videos para divulgación en redes en los siguientes eventos: Bucaramanga: reunión con rector de la UIS.
•	Acompañar al señor ministro con cubrimiento de medios, entrevistas en los siguientes eventos: montería: convenio min agricultura-SAE-Minciencias.
•	Desarrollo del taller de socialización de las demandas para la investigación en ciencias ambientales, océanos y recursos hidrobiológicos para el caribe.
•	Seguimiento a los compromisos adquiridos por Colombia, a través de Minciencias, desde que se convirtió en miembro de la OCDE (desde el 28 de abril de 2020) 
•	Cumbre de gobernadores plan nacional de desarrollo 2022-2026.
•	Comisión avanzada esquema de seguridad ministro.
•	Coordinación de la agenda regional del ministro: encuentro investigadores - recorrido laboratorios - encuentro niños ondas colegio Montessori de Cartagena - visita a cotecmar
•	gestionar, organizar y contribuir técnicamente en los distintos espacios de posicionamiento internacional del ministro de ciencia, tecnología e innovación en la visita oficial del ministerio a Europa.
•	participar en la reunión final del proyecto "towards a new eu-lac partnership in research infrastructures – eu-lac resinfra", del cual hace parte MinCiencias como miembro del consorcio del proyecto
•	participación del ministro en la x versión del diálogo de alto nivel entre estados unidos y Colombia.
Al cierre del primer trimestre cuenta con ejecución por valor de $1,430 millones correspondiente a pago de prestación de servicios profesionales, viáticos y comisiones de viaje.</t>
  </si>
  <si>
    <t>Proyecto con compromisos correspondiente a vigencias futuras por valor de $1.216 millones, orden de compra 92694. adquisición de licenciamiento, soporte, instalación, capacitación y configuración bajo la modalidad CLOUD SAAS (software as a services) de un sistema integral de documentos electrónicos de archivo (SGDEA), al cierre de este informe no hay ejecución en obligaciones.</t>
  </si>
  <si>
    <r>
      <rPr>
        <b/>
        <sz val="12"/>
        <color theme="1"/>
        <rFont val="Arial Narrow"/>
        <family val="2"/>
      </rPr>
      <t>CÓDIGO:</t>
    </r>
    <r>
      <rPr>
        <sz val="12"/>
        <color theme="1"/>
        <rFont val="Arial Narrow"/>
        <family val="2"/>
      </rPr>
      <t xml:space="preserve"> D101PR01F03</t>
    </r>
  </si>
  <si>
    <t>PLAN ANUAL DE INVERSIÓN Y GASTO PÚBLICO 2023</t>
  </si>
  <si>
    <t>VERSIÓN: 06</t>
  </si>
  <si>
    <t>FECHA: 2023-02-20</t>
  </si>
  <si>
    <t>Apropiación Vigente
F= A+B+C-D-E+F</t>
  </si>
  <si>
    <t>F</t>
  </si>
  <si>
    <t>SEGUIMIENTO PLAN ANUAL DE INVERSIÓN 2023
OFICINA DE CONTROL INTERNO
Corte a 31 de marzo de 2023</t>
  </si>
  <si>
    <t xml:space="preserve">OBSERVACIONES AL SEGUIMIENTO POR PARTE DE LA OAPII
</t>
  </si>
  <si>
    <t>OBSERVACIONES OCI</t>
  </si>
  <si>
    <t>Sin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</si>
</sst>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 &quot;€&quot;_-;\-* #,##0.00\ &quot;€&quot;_-;_-* &quot;-&quot;??\ &quot;€&quot;_-;_-@_-"/>
    <numFmt numFmtId="165" formatCode="_-&quot;$&quot;* #,##0_-;\-&quot;$&quot;* #,##0_-;_-&quot;$&quot;* &quot;-&quot;??_-;_-@_-"/>
    <numFmt numFmtId="166" formatCode="_-[$$-240A]\ * #,##0_-;\-[$$-240A]\ * #,##0_-;_-[$$-240A]\ * &quot;-&quot;_-;_-@_-"/>
    <numFmt numFmtId="167" formatCode="_-* #,##0_-;\-* #,##0_-;_-* &quot;-&quot;??_-;_-@_-"/>
  </numFmts>
  <fonts count="29" x14ac:knownFonts="1">
    <font>
      <sz val="11"/>
      <color theme="1"/>
      <name val="Calibri"/>
      <family val="2"/>
      <scheme val="minor"/>
    </font>
    <font>
      <sz val="12"/>
      <color theme="1"/>
      <name val="Arial"/>
      <family val="2"/>
    </font>
    <font>
      <b/>
      <sz val="12"/>
      <name val="Arial"/>
      <family val="2"/>
    </font>
    <font>
      <sz val="12"/>
      <name val="Arial"/>
      <family val="2"/>
    </font>
    <font>
      <b/>
      <sz val="18"/>
      <color theme="0"/>
      <name val="Arial"/>
      <family val="2"/>
    </font>
    <font>
      <b/>
      <sz val="12"/>
      <color theme="0"/>
      <name val="Arial"/>
      <family val="2"/>
    </font>
    <font>
      <b/>
      <sz val="9"/>
      <name val="Arial"/>
      <family val="2"/>
    </font>
    <font>
      <b/>
      <sz val="12"/>
      <color theme="1"/>
      <name val="Arial"/>
      <family val="2"/>
    </font>
    <font>
      <b/>
      <sz val="16"/>
      <color theme="1"/>
      <name val="Arial"/>
      <family val="2"/>
    </font>
    <font>
      <b/>
      <sz val="9"/>
      <color indexed="81"/>
      <name val="Tahoma"/>
      <family val="2"/>
    </font>
    <font>
      <sz val="9"/>
      <color indexed="81"/>
      <name val="Tahoma"/>
      <family val="2"/>
    </font>
    <font>
      <sz val="12"/>
      <color theme="1"/>
      <name val="Arial Narrow"/>
      <family val="2"/>
    </font>
    <font>
      <b/>
      <sz val="16"/>
      <color theme="1"/>
      <name val="Arial Narrow"/>
      <family val="2"/>
    </font>
    <font>
      <b/>
      <sz val="12"/>
      <color theme="1"/>
      <name val="Arial Narrow"/>
      <family val="2"/>
    </font>
    <font>
      <b/>
      <sz val="12"/>
      <name val="Arial Narrow"/>
      <family val="2"/>
    </font>
    <font>
      <b/>
      <sz val="9"/>
      <name val="Arial Narrow"/>
      <family val="2"/>
    </font>
    <font>
      <b/>
      <sz val="11"/>
      <color theme="1"/>
      <name val="Arial Narrow"/>
      <family val="2"/>
    </font>
    <font>
      <b/>
      <sz val="11"/>
      <name val="Arial Narrow"/>
      <family val="2"/>
    </font>
    <font>
      <sz val="11"/>
      <color theme="1"/>
      <name val="Calibri"/>
      <family val="2"/>
      <scheme val="minor"/>
    </font>
    <font>
      <sz val="11"/>
      <color theme="1"/>
      <name val="Arial Narrow"/>
      <family val="2"/>
    </font>
    <font>
      <sz val="9"/>
      <name val="Arial Narrow"/>
      <family val="2"/>
    </font>
    <font>
      <b/>
      <sz val="9"/>
      <color theme="1"/>
      <name val="Arial Narrow"/>
      <family val="2"/>
    </font>
    <font>
      <u/>
      <sz val="11"/>
      <color theme="10"/>
      <name val="Calibri"/>
      <family val="2"/>
      <scheme val="minor"/>
    </font>
    <font>
      <sz val="11"/>
      <name val="Arial Narrow"/>
      <family val="2"/>
    </font>
    <font>
      <sz val="9"/>
      <color theme="1"/>
      <name val="Arial Narrow"/>
      <family val="2"/>
    </font>
    <font>
      <sz val="9"/>
      <color rgb="FF000000"/>
      <name val="Arial Narrow"/>
      <family val="2"/>
    </font>
    <font>
      <b/>
      <sz val="14"/>
      <color theme="1"/>
      <name val="Arial Narrow"/>
      <family val="2"/>
    </font>
    <font>
      <sz val="14"/>
      <color theme="1"/>
      <name val="Arial Narrow"/>
      <family val="2"/>
    </font>
    <font>
      <b/>
      <sz val="14"/>
      <name val="Arial Narrow"/>
      <family val="2"/>
    </font>
  </fonts>
  <fills count="12">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bgColor indexed="64"/>
      </patternFill>
    </fill>
    <fill>
      <patternFill patternType="solid">
        <fgColor rgb="FFE6EFF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style="hair">
        <color theme="1" tint="0.499984740745262"/>
      </right>
      <top/>
      <bottom style="hair">
        <color theme="1" tint="0.499984740745262"/>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bottom/>
      <diagonal/>
    </border>
    <border>
      <left style="hair">
        <color auto="1"/>
      </left>
      <right/>
      <top/>
      <bottom/>
      <diagonal/>
    </border>
    <border>
      <left style="hair">
        <color auto="1"/>
      </left>
      <right/>
      <top style="hair">
        <color auto="1"/>
      </top>
      <bottom style="hair">
        <color auto="1"/>
      </bottom>
      <diagonal/>
    </border>
    <border>
      <left style="hair">
        <color theme="1" tint="0.499984740745262"/>
      </left>
      <right/>
      <top style="hair">
        <color theme="1" tint="0.499984740745262"/>
      </top>
      <bottom style="hair">
        <color theme="1" tint="0.499984740745262"/>
      </bottom>
      <diagonal/>
    </border>
    <border>
      <left style="hair">
        <color auto="1"/>
      </left>
      <right/>
      <top style="hair">
        <color auto="1"/>
      </top>
      <bottom/>
      <diagonal/>
    </border>
    <border>
      <left style="hair">
        <color auto="1"/>
      </left>
      <right/>
      <top/>
      <bottom style="hair">
        <color auto="1"/>
      </bottom>
      <diagonal/>
    </border>
  </borders>
  <cellStyleXfs count="6">
    <xf numFmtId="0" fontId="0" fillId="0" borderId="0"/>
    <xf numFmtId="41"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43" fontId="18" fillId="0" borderId="0" applyFont="0" applyFill="0" applyBorder="0" applyAlignment="0" applyProtection="0"/>
  </cellStyleXfs>
  <cellXfs count="160">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6" fillId="5" borderId="4" xfId="0" applyFont="1" applyFill="1" applyBorder="1" applyAlignment="1" applyProtection="1">
      <alignment horizontal="center" vertical="center" wrapText="1"/>
      <protection locked="0"/>
    </xf>
    <xf numFmtId="165" fontId="6" fillId="5" borderId="4"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2" borderId="0" xfId="0" applyFont="1" applyFill="1" applyAlignment="1">
      <alignment horizontal="center" vertical="center"/>
    </xf>
    <xf numFmtId="0" fontId="16" fillId="0" borderId="0" xfId="0" applyFont="1" applyAlignment="1">
      <alignment horizontal="left"/>
    </xf>
    <xf numFmtId="0" fontId="13" fillId="0" borderId="5" xfId="0" applyFont="1" applyBorder="1" applyAlignment="1">
      <alignment horizontal="center" vertical="center" wrapText="1"/>
    </xf>
    <xf numFmtId="0" fontId="19"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horizontal="justify" vertical="center" wrapText="1"/>
    </xf>
    <xf numFmtId="165" fontId="20" fillId="0" borderId="6" xfId="0" applyNumberFormat="1" applyFont="1" applyBorder="1" applyAlignment="1">
      <alignment vertical="center" wrapText="1"/>
    </xf>
    <xf numFmtId="0" fontId="20" fillId="0" borderId="6" xfId="0" applyFont="1" applyBorder="1" applyAlignment="1">
      <alignment horizontal="left" vertical="center" wrapText="1"/>
    </xf>
    <xf numFmtId="165" fontId="20" fillId="0" borderId="6" xfId="0" applyNumberFormat="1" applyFont="1" applyBorder="1" applyAlignment="1">
      <alignment horizontal="center" vertical="center" wrapText="1"/>
    </xf>
    <xf numFmtId="0" fontId="21" fillId="8" borderId="6" xfId="0" applyFont="1" applyFill="1" applyBorder="1" applyAlignment="1" applyProtection="1">
      <alignment horizontal="center" vertical="center" wrapText="1"/>
      <protection locked="0"/>
    </xf>
    <xf numFmtId="0" fontId="21" fillId="8" borderId="6" xfId="0" applyFont="1" applyFill="1" applyBorder="1" applyAlignment="1">
      <alignment horizontal="justify" vertical="center" wrapText="1"/>
    </xf>
    <xf numFmtId="0" fontId="21" fillId="8" borderId="6" xfId="0" applyFont="1" applyFill="1" applyBorder="1" applyAlignment="1" applyProtection="1">
      <alignment horizontal="left" vertical="center" wrapText="1"/>
      <protection locked="0"/>
    </xf>
    <xf numFmtId="165" fontId="15" fillId="8" borderId="6" xfId="0" applyNumberFormat="1" applyFont="1" applyFill="1" applyBorder="1" applyAlignment="1">
      <alignment vertical="center" wrapText="1"/>
    </xf>
    <xf numFmtId="165" fontId="15" fillId="8" borderId="6" xfId="0" applyNumberFormat="1"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7" xfId="0" applyFont="1" applyBorder="1" applyAlignment="1" applyProtection="1">
      <alignment horizontal="left" vertical="center" wrapText="1"/>
      <protection locked="0"/>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41" fontId="20" fillId="0" borderId="7" xfId="1" applyFont="1" applyFill="1" applyBorder="1" applyAlignment="1" applyProtection="1">
      <alignment vertical="center" wrapText="1"/>
      <protection locked="0"/>
    </xf>
    <xf numFmtId="41" fontId="20" fillId="0" borderId="6" xfId="1" applyFont="1" applyFill="1" applyBorder="1" applyAlignment="1">
      <alignment horizontal="left" vertical="center" wrapText="1"/>
    </xf>
    <xf numFmtId="41" fontId="20" fillId="0" borderId="9" xfId="1" applyFont="1" applyFill="1" applyBorder="1" applyAlignment="1" applyProtection="1">
      <alignment vertical="center" wrapText="1"/>
      <protection locked="0"/>
    </xf>
    <xf numFmtId="0" fontId="24" fillId="0" borderId="6" xfId="0" applyFont="1" applyBorder="1" applyAlignment="1">
      <alignment horizontal="center" vertical="center" wrapText="1"/>
    </xf>
    <xf numFmtId="9" fontId="24" fillId="0" borderId="6" xfId="0" applyNumberFormat="1" applyFont="1" applyBorder="1" applyAlignment="1">
      <alignment horizontal="center" vertical="center" wrapText="1"/>
    </xf>
    <xf numFmtId="0" fontId="20" fillId="0" borderId="7" xfId="0" applyFont="1" applyBorder="1" applyAlignment="1">
      <alignment vertical="center" wrapText="1"/>
    </xf>
    <xf numFmtId="0" fontId="20" fillId="0" borderId="8" xfId="0" applyFont="1" applyBorder="1" applyAlignment="1">
      <alignment horizontal="left" vertical="center" wrapText="1"/>
    </xf>
    <xf numFmtId="165" fontId="20" fillId="0" borderId="6" xfId="0" applyNumberFormat="1" applyFont="1" applyBorder="1" applyAlignment="1">
      <alignment horizontal="left" vertical="center" wrapText="1"/>
    </xf>
    <xf numFmtId="165" fontId="20" fillId="0" borderId="6" xfId="0" applyNumberFormat="1" applyFont="1" applyBorder="1" applyAlignment="1">
      <alignment horizontal="left" vertical="top" wrapText="1"/>
    </xf>
    <xf numFmtId="0" fontId="20" fillId="0" borderId="6" xfId="0" applyFont="1" applyBorder="1" applyAlignment="1">
      <alignment vertical="center" wrapText="1"/>
    </xf>
    <xf numFmtId="41" fontId="24" fillId="0" borderId="0" xfId="0" applyNumberFormat="1" applyFont="1"/>
    <xf numFmtId="49" fontId="20" fillId="0" borderId="6" xfId="1" applyNumberFormat="1" applyFont="1" applyFill="1" applyBorder="1" applyAlignment="1">
      <alignment horizontal="center" vertical="center" wrapText="1"/>
    </xf>
    <xf numFmtId="49" fontId="20" fillId="0" borderId="6" xfId="1" applyNumberFormat="1" applyFont="1" applyFill="1" applyBorder="1" applyAlignment="1">
      <alignment horizontal="left" vertical="center" wrapText="1"/>
    </xf>
    <xf numFmtId="41" fontId="24" fillId="0" borderId="6" xfId="1"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6" xfId="0" applyFont="1" applyBorder="1" applyAlignment="1" applyProtection="1">
      <alignment horizontal="left" vertical="center" wrapText="1"/>
      <protection locked="0"/>
    </xf>
    <xf numFmtId="0" fontId="25" fillId="0" borderId="6" xfId="0" applyFont="1" applyBorder="1" applyAlignment="1">
      <alignment horizontal="left" vertical="center" wrapText="1"/>
    </xf>
    <xf numFmtId="164" fontId="20" fillId="0" borderId="6" xfId="2" applyFont="1" applyFill="1" applyBorder="1" applyAlignment="1">
      <alignment horizontal="left" vertical="center" wrapText="1"/>
    </xf>
    <xf numFmtId="0" fontId="21" fillId="8" borderId="6" xfId="0" applyFont="1" applyFill="1" applyBorder="1" applyAlignment="1" applyProtection="1">
      <alignment horizontal="justify" vertical="center" wrapText="1"/>
      <protection locked="0"/>
    </xf>
    <xf numFmtId="0" fontId="23" fillId="0" borderId="6" xfId="0" applyFont="1" applyBorder="1" applyAlignment="1">
      <alignment horizontal="center" vertical="center" wrapText="1"/>
    </xf>
    <xf numFmtId="0" fontId="26" fillId="8" borderId="6" xfId="0" applyFont="1" applyFill="1" applyBorder="1" applyAlignment="1">
      <alignment horizontal="center" vertical="center" wrapText="1"/>
    </xf>
    <xf numFmtId="0" fontId="16" fillId="8" borderId="6" xfId="0" applyFont="1" applyFill="1" applyBorder="1" applyAlignment="1">
      <alignment vertical="center" wrapText="1"/>
    </xf>
    <xf numFmtId="0" fontId="27" fillId="8" borderId="6" xfId="0" applyFont="1" applyFill="1" applyBorder="1" applyAlignment="1">
      <alignment horizontal="center" vertical="center" wrapText="1"/>
    </xf>
    <xf numFmtId="0" fontId="24" fillId="8" borderId="6" xfId="0" applyFont="1" applyFill="1" applyBorder="1" applyAlignment="1">
      <alignment vertical="center" wrapText="1"/>
    </xf>
    <xf numFmtId="0" fontId="11" fillId="2" borderId="13" xfId="0" applyFont="1" applyFill="1" applyBorder="1" applyAlignment="1">
      <alignment horizontal="center" vertical="center"/>
    </xf>
    <xf numFmtId="166" fontId="11" fillId="2" borderId="5" xfId="2" applyNumberFormat="1" applyFont="1" applyFill="1" applyBorder="1" applyAlignment="1">
      <alignment horizontal="center" vertical="center"/>
    </xf>
    <xf numFmtId="43" fontId="11" fillId="2" borderId="0" xfId="5" applyFont="1" applyFill="1" applyAlignment="1">
      <alignment horizontal="center" vertical="center"/>
    </xf>
    <xf numFmtId="165" fontId="11" fillId="2" borderId="0" xfId="0" applyNumberFormat="1" applyFont="1" applyFill="1" applyAlignment="1">
      <alignment horizontal="center" vertical="center"/>
    </xf>
    <xf numFmtId="10" fontId="15" fillId="8" borderId="6" xfId="3" applyNumberFormat="1" applyFont="1" applyFill="1" applyBorder="1" applyAlignment="1">
      <alignment horizontal="center" vertical="center" wrapText="1"/>
    </xf>
    <xf numFmtId="10" fontId="24" fillId="2" borderId="5" xfId="3" applyNumberFormat="1" applyFont="1" applyFill="1" applyBorder="1" applyAlignment="1">
      <alignment horizontal="center" vertical="center"/>
    </xf>
    <xf numFmtId="10" fontId="21" fillId="8" borderId="5" xfId="3" applyNumberFormat="1" applyFont="1" applyFill="1" applyBorder="1" applyAlignment="1">
      <alignment horizontal="center" vertical="center"/>
    </xf>
    <xf numFmtId="0" fontId="11" fillId="2" borderId="5"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center" wrapText="1"/>
    </xf>
    <xf numFmtId="0" fontId="23" fillId="0" borderId="6" xfId="0" applyFont="1" applyBorder="1" applyAlignment="1">
      <alignment horizontal="center" vertical="center" wrapText="1"/>
    </xf>
    <xf numFmtId="0" fontId="24" fillId="0" borderId="6" xfId="0" applyFont="1" applyBorder="1" applyAlignment="1">
      <alignment horizontal="center"/>
    </xf>
    <xf numFmtId="0" fontId="20" fillId="0" borderId="6" xfId="0" applyFont="1" applyBorder="1" applyAlignment="1">
      <alignment horizontal="center" vertical="center" wrapText="1"/>
    </xf>
    <xf numFmtId="0" fontId="24" fillId="0" borderId="6" xfId="0" applyFont="1" applyBorder="1" applyAlignment="1" applyProtection="1">
      <alignment horizontal="center" vertical="center" wrapText="1"/>
      <protection locked="0"/>
    </xf>
    <xf numFmtId="0" fontId="19" fillId="0" borderId="0" xfId="0" applyFont="1" applyAlignment="1">
      <alignment horizontal="center" vertical="center" wrapText="1"/>
    </xf>
    <xf numFmtId="9" fontId="20" fillId="0" borderId="7" xfId="0" applyNumberFormat="1" applyFont="1" applyBorder="1" applyAlignment="1">
      <alignment horizontal="center" vertical="center" wrapText="1"/>
    </xf>
    <xf numFmtId="9" fontId="20" fillId="0" borderId="8"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165" fontId="20" fillId="0" borderId="7" xfId="0" applyNumberFormat="1" applyFont="1" applyBorder="1" applyAlignment="1">
      <alignment horizontal="center" vertical="center" wrapText="1"/>
    </xf>
    <xf numFmtId="165" fontId="20" fillId="0" borderId="9" xfId="0" applyNumberFormat="1" applyFont="1" applyBorder="1" applyAlignment="1">
      <alignment horizontal="center"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1" fontId="20" fillId="0" borderId="7" xfId="1" applyFont="1" applyFill="1" applyBorder="1" applyAlignment="1" applyProtection="1">
      <alignment horizontal="center" vertical="center" wrapText="1"/>
      <protection locked="0"/>
    </xf>
    <xf numFmtId="41" fontId="20" fillId="0" borderId="8" xfId="1" applyFont="1" applyFill="1" applyBorder="1" applyAlignment="1" applyProtection="1">
      <alignment horizontal="center" vertical="center" wrapText="1"/>
      <protection locked="0"/>
    </xf>
    <xf numFmtId="41" fontId="20" fillId="0" borderId="9" xfId="1" applyFont="1" applyFill="1" applyBorder="1" applyAlignment="1" applyProtection="1">
      <alignment horizontal="center" vertical="center" wrapText="1"/>
      <protection locked="0"/>
    </xf>
    <xf numFmtId="41" fontId="20" fillId="0" borderId="7" xfId="1" applyFont="1" applyFill="1" applyBorder="1" applyAlignment="1">
      <alignment horizontal="left" vertical="center" wrapText="1"/>
    </xf>
    <xf numFmtId="41" fontId="20" fillId="0" borderId="8" xfId="1" applyFont="1" applyFill="1" applyBorder="1" applyAlignment="1">
      <alignment horizontal="left" vertical="center" wrapText="1"/>
    </xf>
    <xf numFmtId="41" fontId="20" fillId="0" borderId="9" xfId="1" applyFont="1" applyFill="1" applyBorder="1" applyAlignment="1">
      <alignment horizontal="left" vertical="center" wrapText="1"/>
    </xf>
    <xf numFmtId="0" fontId="11" fillId="2" borderId="0" xfId="0" applyFont="1" applyFill="1" applyAlignment="1">
      <alignment horizontal="center" vertical="center"/>
    </xf>
    <xf numFmtId="0" fontId="14" fillId="7"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left" wrapText="1"/>
    </xf>
    <xf numFmtId="0" fontId="23" fillId="0" borderId="7" xfId="4" applyFont="1" applyBorder="1" applyAlignment="1">
      <alignment horizontal="center" vertical="center" wrapText="1"/>
    </xf>
    <xf numFmtId="0" fontId="23" fillId="0" borderId="8" xfId="4" applyFont="1" applyBorder="1" applyAlignment="1">
      <alignment horizontal="center" vertical="center" wrapText="1"/>
    </xf>
    <xf numFmtId="0" fontId="23" fillId="0" borderId="9" xfId="4" applyFont="1" applyBorder="1" applyAlignment="1">
      <alignment horizontal="center" vertical="center" wrapText="1"/>
    </xf>
    <xf numFmtId="10" fontId="24" fillId="2" borderId="14" xfId="3" applyNumberFormat="1" applyFont="1" applyFill="1" applyBorder="1" applyAlignment="1">
      <alignment horizontal="center" vertical="center"/>
    </xf>
    <xf numFmtId="10" fontId="24" fillId="2" borderId="15" xfId="3" applyNumberFormat="1" applyFont="1" applyFill="1" applyBorder="1" applyAlignment="1">
      <alignment horizontal="center" vertical="center"/>
    </xf>
    <xf numFmtId="0" fontId="5" fillId="3" borderId="1" xfId="0" applyFont="1" applyFill="1" applyBorder="1" applyAlignment="1">
      <alignment horizontal="center" vertical="center"/>
    </xf>
    <xf numFmtId="0" fontId="27" fillId="0" borderId="0" xfId="0" applyFont="1"/>
    <xf numFmtId="0" fontId="28" fillId="2" borderId="0" xfId="0" applyFont="1" applyFill="1" applyAlignment="1">
      <alignment vertical="center"/>
    </xf>
    <xf numFmtId="0" fontId="11" fillId="2" borderId="6"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11"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6" fillId="0" borderId="6" xfId="0" applyFont="1" applyBorder="1" applyAlignment="1">
      <alignment horizontal="center" vertical="center"/>
    </xf>
    <xf numFmtId="0" fontId="26" fillId="2" borderId="6" xfId="0" applyFont="1" applyFill="1" applyBorder="1" applyAlignment="1">
      <alignment horizontal="center" vertical="center"/>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9" fillId="0" borderId="0" xfId="0" applyFont="1"/>
    <xf numFmtId="41" fontId="17" fillId="9" borderId="6" xfId="0" applyNumberFormat="1"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26" fillId="0" borderId="0" xfId="0" applyFont="1"/>
    <xf numFmtId="0" fontId="19" fillId="8" borderId="6" xfId="0" applyFont="1" applyFill="1" applyBorder="1" applyAlignment="1">
      <alignment vertical="center" wrapText="1"/>
    </xf>
    <xf numFmtId="167" fontId="19" fillId="0" borderId="0" xfId="5" applyNumberFormat="1" applyFont="1"/>
    <xf numFmtId="41" fontId="27" fillId="0" borderId="0" xfId="0" applyNumberFormat="1" applyFont="1"/>
    <xf numFmtId="0" fontId="12" fillId="2" borderId="0" xfId="0" applyFont="1" applyFill="1" applyAlignment="1">
      <alignment horizontal="center" vertical="center" wrapText="1"/>
    </xf>
    <xf numFmtId="0" fontId="16" fillId="10" borderId="5" xfId="0" applyFont="1" applyFill="1" applyBorder="1" applyAlignment="1">
      <alignment horizontal="center" vertical="center" wrapText="1"/>
    </xf>
    <xf numFmtId="0" fontId="13" fillId="10" borderId="5" xfId="0" applyFont="1" applyFill="1" applyBorder="1" applyAlignment="1">
      <alignment horizontal="center" vertical="center"/>
    </xf>
    <xf numFmtId="0" fontId="14" fillId="10" borderId="5"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2" fillId="2" borderId="16"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8" xfId="0" applyFont="1" applyFill="1" applyBorder="1" applyAlignment="1">
      <alignment horizontal="center" vertical="center"/>
    </xf>
    <xf numFmtId="0" fontId="11" fillId="2" borderId="18" xfId="0" applyFont="1" applyFill="1" applyBorder="1" applyAlignment="1">
      <alignment horizontal="left" vertical="center" wrapText="1"/>
    </xf>
    <xf numFmtId="165" fontId="15" fillId="8" borderId="19" xfId="0" applyNumberFormat="1" applyFont="1" applyFill="1" applyBorder="1" applyAlignment="1">
      <alignment vertical="center" wrapText="1"/>
    </xf>
    <xf numFmtId="0" fontId="11" fillId="2" borderId="20"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6" fillId="8" borderId="19" xfId="0" applyFont="1" applyFill="1" applyBorder="1" applyAlignment="1">
      <alignment vertical="center" wrapText="1"/>
    </xf>
    <xf numFmtId="0" fontId="11" fillId="2" borderId="17" xfId="0" applyFont="1" applyFill="1" applyBorder="1" applyAlignment="1">
      <alignment horizontal="left" vertical="center"/>
    </xf>
    <xf numFmtId="0" fontId="11" fillId="2" borderId="21" xfId="0" applyFont="1" applyFill="1" applyBorder="1" applyAlignment="1">
      <alignment horizontal="left" vertical="center"/>
    </xf>
    <xf numFmtId="0" fontId="24" fillId="8" borderId="19" xfId="0" applyFont="1" applyFill="1" applyBorder="1" applyAlignment="1">
      <alignment vertical="center" wrapText="1"/>
    </xf>
    <xf numFmtId="0" fontId="14" fillId="11" borderId="5" xfId="0" applyFont="1" applyFill="1" applyBorder="1" applyAlignment="1">
      <alignment horizontal="center" vertical="center" wrapText="1"/>
    </xf>
    <xf numFmtId="165" fontId="15" fillId="8" borderId="5" xfId="0" applyNumberFormat="1" applyFont="1" applyFill="1" applyBorder="1" applyAlignment="1">
      <alignment vertical="center" wrapText="1"/>
    </xf>
    <xf numFmtId="0" fontId="16" fillId="8" borderId="5" xfId="0" applyFont="1" applyFill="1" applyBorder="1" applyAlignment="1">
      <alignment vertical="center" wrapText="1"/>
    </xf>
    <xf numFmtId="0" fontId="24" fillId="8" borderId="5" xfId="0" applyFont="1" applyFill="1" applyBorder="1" applyAlignment="1">
      <alignment vertical="center" wrapText="1"/>
    </xf>
  </cellXfs>
  <cellStyles count="6">
    <cellStyle name="Hipervínculo" xfId="4" builtinId="8"/>
    <cellStyle name="Millares" xfId="5" builtinId="3"/>
    <cellStyle name="Millares [0]" xfId="1" builtinId="6"/>
    <cellStyle name="Moneda" xfId="2" builtinId="4"/>
    <cellStyle name="Normal" xfId="0" builtinId="0"/>
    <cellStyle name="Porcentaje" xfId="3" builtinId="5"/>
  </cellStyles>
  <dxfs count="0"/>
  <tableStyles count="0" defaultTableStyle="TableStyleMedium2" defaultPivotStyle="PivotStyleLight16"/>
  <colors>
    <mruColors>
      <color rgb="FF3366CC"/>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2</xdr:row>
      <xdr:rowOff>190499</xdr:rowOff>
    </xdr:to>
    <xdr:pic>
      <xdr:nvPicPr>
        <xdr:cNvPr id="2" name="Imagen 1" descr="Departamento Administrativo de Ciencia, Tecnología e Innovación. COLCIENCI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4454" cy="699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5</xdr:col>
      <xdr:colOff>12421</xdr:colOff>
      <xdr:row>2</xdr:row>
      <xdr:rowOff>86639</xdr:rowOff>
    </xdr:to>
    <xdr:pic>
      <xdr:nvPicPr>
        <xdr:cNvPr id="2" name="Imagen 1">
          <a:extLst>
            <a:ext uri="{FF2B5EF4-FFF2-40B4-BE49-F238E27FC236}">
              <a16:creationId xmlns:a16="http://schemas.microsoft.com/office/drawing/2014/main" id="{D2DD9B04-69CF-46DF-97C0-C8657B36E3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95250"/>
          <a:ext cx="4574896" cy="724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349652</xdr:colOff>
      <xdr:row>0</xdr:row>
      <xdr:rowOff>96455</xdr:rowOff>
    </xdr:from>
    <xdr:to>
      <xdr:col>3</xdr:col>
      <xdr:colOff>99570</xdr:colOff>
      <xdr:row>2</xdr:row>
      <xdr:rowOff>293970</xdr:rowOff>
    </xdr:to>
    <xdr:pic>
      <xdr:nvPicPr>
        <xdr:cNvPr id="2" name="Imagen 1">
          <a:extLst>
            <a:ext uri="{FF2B5EF4-FFF2-40B4-BE49-F238E27FC236}">
              <a16:creationId xmlns:a16="http://schemas.microsoft.com/office/drawing/2014/main" id="{79D6D973-B915-49AE-8133-4EA46EE83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279" y="96455"/>
          <a:ext cx="2209538" cy="848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0</xdr:row>
      <xdr:rowOff>0</xdr:rowOff>
    </xdr:from>
    <xdr:to>
      <xdr:col>21</xdr:col>
      <xdr:colOff>8840</xdr:colOff>
      <xdr:row>2</xdr:row>
      <xdr:rowOff>258907</xdr:rowOff>
    </xdr:to>
    <xdr:pic>
      <xdr:nvPicPr>
        <xdr:cNvPr id="3" name="Imagen 2">
          <a:extLst>
            <a:ext uri="{FF2B5EF4-FFF2-40B4-BE49-F238E27FC236}">
              <a16:creationId xmlns:a16="http://schemas.microsoft.com/office/drawing/2014/main" id="{9BD786FF-D841-4955-9A73-F32E4BC975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15348" y="0"/>
          <a:ext cx="8840" cy="909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687249</xdr:colOff>
      <xdr:row>0</xdr:row>
      <xdr:rowOff>48227</xdr:rowOff>
    </xdr:from>
    <xdr:to>
      <xdr:col>23</xdr:col>
      <xdr:colOff>2387279</xdr:colOff>
      <xdr:row>2</xdr:row>
      <xdr:rowOff>240515</xdr:rowOff>
    </xdr:to>
    <xdr:pic>
      <xdr:nvPicPr>
        <xdr:cNvPr id="5" name="Imagen 4">
          <a:extLst>
            <a:ext uri="{FF2B5EF4-FFF2-40B4-BE49-F238E27FC236}">
              <a16:creationId xmlns:a16="http://schemas.microsoft.com/office/drawing/2014/main" id="{69F3F0A5-DEF6-4233-9365-FBDA848F3F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77850" y="48227"/>
          <a:ext cx="1700030" cy="84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2</xdr:row>
      <xdr:rowOff>190499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3093" cy="704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0"/>
  <sheetViews>
    <sheetView zoomScale="70" zoomScaleNormal="70" workbookViewId="0">
      <selection activeCell="E18" sqref="E18"/>
    </sheetView>
  </sheetViews>
  <sheetFormatPr baseColWidth="10" defaultColWidth="11.5703125" defaultRowHeight="15" x14ac:dyDescent="0.25"/>
  <cols>
    <col min="1" max="2" width="20" style="1" customWidth="1"/>
    <col min="3" max="3" width="20.42578125" style="1" customWidth="1"/>
    <col min="4" max="4" width="21.28515625" style="1" customWidth="1"/>
    <col min="5" max="5" width="24.28515625" style="1" customWidth="1"/>
    <col min="6" max="6" width="15" style="1" customWidth="1"/>
    <col min="7" max="7" width="11.5703125" style="1"/>
    <col min="8" max="8" width="14" style="1" customWidth="1"/>
    <col min="9" max="9" width="20.7109375" style="1" customWidth="1"/>
    <col min="10" max="10" width="23.28515625" style="1" customWidth="1"/>
    <col min="11" max="11" width="16.140625" style="1" customWidth="1"/>
    <col min="12" max="12" width="22.42578125" style="1" customWidth="1"/>
    <col min="13" max="13" width="11.5703125" style="1"/>
    <col min="14" max="14" width="19" style="1" customWidth="1"/>
    <col min="15" max="15" width="13.5703125" style="1" customWidth="1"/>
    <col min="16" max="16" width="7.7109375" style="1" customWidth="1"/>
    <col min="17" max="16384" width="11.5703125" style="1"/>
  </cols>
  <sheetData>
    <row r="1" spans="1:16" ht="25.5" customHeight="1" x14ac:dyDescent="0.25">
      <c r="A1" s="64"/>
      <c r="B1" s="64"/>
      <c r="C1" s="64"/>
      <c r="D1" s="64"/>
      <c r="E1" s="65" t="s">
        <v>19</v>
      </c>
      <c r="F1" s="65"/>
      <c r="G1" s="65"/>
      <c r="H1" s="65"/>
      <c r="I1" s="65"/>
      <c r="J1" s="65"/>
      <c r="K1" s="65"/>
      <c r="L1" s="65"/>
      <c r="M1" s="65"/>
      <c r="N1" s="64" t="s">
        <v>22</v>
      </c>
      <c r="O1" s="64"/>
    </row>
    <row r="2" spans="1:16" ht="25.5" customHeight="1" x14ac:dyDescent="0.25">
      <c r="A2" s="64"/>
      <c r="B2" s="64"/>
      <c r="C2" s="64"/>
      <c r="D2" s="64"/>
      <c r="E2" s="65"/>
      <c r="F2" s="65"/>
      <c r="G2" s="65"/>
      <c r="H2" s="65"/>
      <c r="I2" s="65"/>
      <c r="J2" s="65"/>
      <c r="K2" s="65"/>
      <c r="L2" s="65"/>
      <c r="M2" s="65"/>
      <c r="N2" s="64" t="s">
        <v>18</v>
      </c>
      <c r="O2" s="64"/>
      <c r="P2" s="2"/>
    </row>
    <row r="3" spans="1:16" ht="25.5" customHeight="1" x14ac:dyDescent="0.25">
      <c r="A3" s="64"/>
      <c r="B3" s="64"/>
      <c r="C3" s="64"/>
      <c r="D3" s="64"/>
      <c r="E3" s="65"/>
      <c r="F3" s="65"/>
      <c r="G3" s="65"/>
      <c r="H3" s="65"/>
      <c r="I3" s="65"/>
      <c r="J3" s="65"/>
      <c r="K3" s="65"/>
      <c r="L3" s="65"/>
      <c r="M3" s="65"/>
      <c r="N3" s="64" t="s">
        <v>21</v>
      </c>
      <c r="O3" s="64"/>
      <c r="P3" s="3"/>
    </row>
    <row r="4" spans="1:16" ht="31.9" customHeight="1" x14ac:dyDescent="0.25">
      <c r="E4" s="63" t="s">
        <v>20</v>
      </c>
      <c r="F4" s="63"/>
      <c r="G4" s="63"/>
      <c r="H4" s="63"/>
      <c r="I4" s="63"/>
      <c r="J4" s="63"/>
      <c r="K4" s="63"/>
      <c r="L4" s="63"/>
      <c r="M4" s="63"/>
      <c r="N4" s="63"/>
      <c r="O4" s="63"/>
    </row>
    <row r="6" spans="1:16" ht="42.75" customHeight="1" x14ac:dyDescent="0.25">
      <c r="A6" s="69" t="s">
        <v>0</v>
      </c>
      <c r="B6" s="70" t="s">
        <v>1</v>
      </c>
      <c r="C6" s="72" t="s">
        <v>2</v>
      </c>
      <c r="D6" s="69" t="s">
        <v>3</v>
      </c>
      <c r="E6" s="69" t="s">
        <v>4</v>
      </c>
      <c r="F6" s="66" t="s">
        <v>5</v>
      </c>
      <c r="G6" s="66" t="s">
        <v>6</v>
      </c>
      <c r="H6" s="66" t="s">
        <v>7</v>
      </c>
      <c r="I6" s="67" t="s">
        <v>8</v>
      </c>
      <c r="J6" s="67"/>
      <c r="K6" s="67"/>
      <c r="L6" s="68" t="s">
        <v>9</v>
      </c>
      <c r="M6" s="68"/>
      <c r="N6" s="68"/>
      <c r="O6" s="68"/>
    </row>
    <row r="7" spans="1:16" ht="31.5" x14ac:dyDescent="0.25">
      <c r="A7" s="69"/>
      <c r="B7" s="71"/>
      <c r="C7" s="73"/>
      <c r="D7" s="69"/>
      <c r="E7" s="69"/>
      <c r="F7" s="66"/>
      <c r="G7" s="66"/>
      <c r="H7" s="66"/>
      <c r="I7" s="10" t="s">
        <v>10</v>
      </c>
      <c r="J7" s="10" t="s">
        <v>11</v>
      </c>
      <c r="K7" s="10" t="s">
        <v>12</v>
      </c>
      <c r="L7" s="5" t="s">
        <v>13</v>
      </c>
      <c r="M7" s="5" t="s">
        <v>14</v>
      </c>
      <c r="N7" s="5" t="s">
        <v>15</v>
      </c>
      <c r="O7" s="5" t="s">
        <v>16</v>
      </c>
    </row>
    <row r="8" spans="1:16" x14ac:dyDescent="0.25">
      <c r="A8" s="6"/>
      <c r="B8" s="6"/>
      <c r="C8" s="6"/>
      <c r="D8" s="6"/>
      <c r="E8" s="6"/>
      <c r="F8" s="6"/>
      <c r="G8" s="6"/>
      <c r="H8" s="6"/>
      <c r="I8" s="6"/>
      <c r="J8" s="6"/>
      <c r="K8" s="6"/>
      <c r="L8" s="6"/>
      <c r="M8" s="6"/>
      <c r="N8" s="6"/>
      <c r="O8" s="6"/>
    </row>
    <row r="9" spans="1:16" x14ac:dyDescent="0.25">
      <c r="A9" s="7"/>
      <c r="B9" s="7"/>
      <c r="C9" s="7"/>
      <c r="D9" s="7"/>
      <c r="E9" s="7"/>
      <c r="F9" s="7"/>
      <c r="G9" s="7"/>
      <c r="H9" s="7"/>
      <c r="I9" s="7"/>
      <c r="J9" s="7"/>
      <c r="K9" s="7"/>
      <c r="L9" s="7"/>
      <c r="M9" s="7"/>
      <c r="N9" s="7"/>
      <c r="O9" s="7"/>
    </row>
    <row r="10" spans="1:16" ht="15.75" thickBot="1" x14ac:dyDescent="0.3">
      <c r="H10" s="8" t="s">
        <v>17</v>
      </c>
      <c r="I10" s="9">
        <f>+SUM(I8:I9)</f>
        <v>0</v>
      </c>
      <c r="J10" s="9">
        <f>+SUM(J8:J9)</f>
        <v>0</v>
      </c>
      <c r="K10" s="9">
        <f>+SUM(K8:K9)</f>
        <v>0</v>
      </c>
      <c r="L10" s="9">
        <f>+SUM(L8:L9)</f>
        <v>0</v>
      </c>
      <c r="M10" s="9"/>
      <c r="N10" s="9">
        <f>+SUM(N8:N9)</f>
        <v>0</v>
      </c>
      <c r="O10" s="9"/>
    </row>
  </sheetData>
  <mergeCells count="16">
    <mergeCell ref="G6:G7"/>
    <mergeCell ref="H6:H7"/>
    <mergeCell ref="I6:K6"/>
    <mergeCell ref="L6:O6"/>
    <mergeCell ref="A6:A7"/>
    <mergeCell ref="B6:B7"/>
    <mergeCell ref="C6:C7"/>
    <mergeCell ref="D6:D7"/>
    <mergeCell ref="E6:E7"/>
    <mergeCell ref="F6:F7"/>
    <mergeCell ref="E4:O4"/>
    <mergeCell ref="A1:D3"/>
    <mergeCell ref="E1:M3"/>
    <mergeCell ref="N1:O1"/>
    <mergeCell ref="N2:O2"/>
    <mergeCell ref="N3:O3"/>
  </mergeCells>
  <pageMargins left="0.25" right="0.25" top="0.75" bottom="0.75" header="0.3" footer="0.3"/>
  <pageSetup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C40C1-AC88-4E85-8B2E-5EC8FB04020B}">
  <dimension ref="A1:Q82"/>
  <sheetViews>
    <sheetView showGridLines="0" view="pageLayout" topLeftCell="B64" zoomScale="75" zoomScaleNormal="57" zoomScaleSheetLayoutView="30" zoomScalePageLayoutView="75" workbookViewId="0">
      <selection activeCell="H75" sqref="H75"/>
    </sheetView>
  </sheetViews>
  <sheetFormatPr baseColWidth="10" defaultColWidth="11.5703125" defaultRowHeight="24" customHeight="1" x14ac:dyDescent="0.25"/>
  <cols>
    <col min="1" max="1" width="12.28515625" style="116" customWidth="1"/>
    <col min="2" max="2" width="12.42578125" style="116" customWidth="1"/>
    <col min="3" max="3" width="10.42578125" style="116" customWidth="1"/>
    <col min="4" max="5" width="15.42578125" style="116" customWidth="1"/>
    <col min="6" max="6" width="18.85546875" style="116" bestFit="1" customWidth="1"/>
    <col min="7" max="7" width="17.140625" style="116" customWidth="1"/>
    <col min="8" max="8" width="19.28515625" style="137" customWidth="1"/>
    <col min="9" max="9" width="19.7109375" style="116" customWidth="1"/>
    <col min="10" max="10" width="21.5703125" style="116" customWidth="1"/>
    <col min="11" max="11" width="18.42578125" style="116" customWidth="1"/>
    <col min="12" max="13" width="16.140625" style="116" customWidth="1"/>
    <col min="14" max="14" width="21.85546875" style="116" customWidth="1"/>
    <col min="15" max="15" width="11.5703125" style="116"/>
    <col min="16" max="16" width="18.140625" style="116" customWidth="1"/>
    <col min="17" max="17" width="20.28515625" style="116" customWidth="1"/>
    <col min="18" max="16384" width="11.5703125" style="116"/>
  </cols>
  <sheetData>
    <row r="1" spans="1:17" ht="33.75" customHeight="1" x14ac:dyDescent="0.25">
      <c r="B1" s="117"/>
      <c r="C1" s="117"/>
      <c r="D1" s="117"/>
      <c r="E1" s="117"/>
      <c r="F1" s="117"/>
      <c r="G1" s="117"/>
      <c r="H1" s="117"/>
      <c r="I1" s="117"/>
      <c r="J1" s="117"/>
      <c r="K1" s="117"/>
      <c r="L1" s="117"/>
      <c r="M1" s="117"/>
      <c r="Q1" s="118" t="s">
        <v>269</v>
      </c>
    </row>
    <row r="2" spans="1:17" ht="24" customHeight="1" x14ac:dyDescent="0.25">
      <c r="A2" s="117"/>
      <c r="B2" s="117"/>
      <c r="C2" s="117"/>
      <c r="D2" s="117"/>
      <c r="E2" s="117"/>
      <c r="F2" s="119" t="s">
        <v>270</v>
      </c>
      <c r="G2" s="119"/>
      <c r="H2" s="119"/>
      <c r="I2" s="119"/>
      <c r="J2" s="119"/>
      <c r="K2" s="119"/>
      <c r="L2" s="119"/>
      <c r="M2" s="119"/>
      <c r="N2" s="119"/>
      <c r="O2" s="119"/>
      <c r="P2" s="120"/>
      <c r="Q2" s="121" t="s">
        <v>271</v>
      </c>
    </row>
    <row r="3" spans="1:17" ht="37.5" customHeight="1" x14ac:dyDescent="0.25">
      <c r="A3" s="117"/>
      <c r="B3" s="117"/>
      <c r="C3" s="117"/>
      <c r="D3" s="117"/>
      <c r="E3" s="117"/>
      <c r="F3" s="117"/>
      <c r="G3" s="117"/>
      <c r="H3" s="117"/>
      <c r="I3" s="117"/>
      <c r="J3" s="117"/>
      <c r="K3" s="117"/>
      <c r="L3" s="117"/>
      <c r="M3" s="117"/>
      <c r="Q3" s="122" t="s">
        <v>272</v>
      </c>
    </row>
    <row r="4" spans="1:17" ht="24" customHeight="1" x14ac:dyDescent="0.25">
      <c r="A4" s="117"/>
      <c r="B4" s="117"/>
      <c r="C4" s="117"/>
      <c r="D4" s="117"/>
      <c r="E4" s="117"/>
      <c r="F4" s="117"/>
      <c r="G4" s="117"/>
      <c r="H4" s="117"/>
      <c r="I4" s="117"/>
      <c r="J4" s="117"/>
      <c r="K4" s="117"/>
      <c r="L4" s="117"/>
      <c r="M4" s="117"/>
      <c r="Q4" s="123"/>
    </row>
    <row r="5" spans="1:17" ht="24" customHeight="1" x14ac:dyDescent="0.25">
      <c r="A5" s="124">
        <v>1</v>
      </c>
      <c r="B5" s="124">
        <v>2</v>
      </c>
      <c r="C5" s="124">
        <v>3</v>
      </c>
      <c r="D5" s="124">
        <v>4</v>
      </c>
      <c r="E5" s="124">
        <v>5</v>
      </c>
      <c r="F5" s="124">
        <v>6</v>
      </c>
      <c r="G5" s="124">
        <v>7</v>
      </c>
      <c r="H5" s="125">
        <v>8</v>
      </c>
      <c r="I5" s="125">
        <v>9</v>
      </c>
      <c r="J5" s="124">
        <v>10</v>
      </c>
      <c r="K5" s="124">
        <v>11</v>
      </c>
      <c r="L5" s="124">
        <v>12</v>
      </c>
      <c r="M5" s="124">
        <v>13</v>
      </c>
      <c r="N5" s="124">
        <v>14</v>
      </c>
      <c r="O5" s="124">
        <v>15</v>
      </c>
      <c r="P5" s="124">
        <v>16</v>
      </c>
      <c r="Q5" s="124">
        <v>17</v>
      </c>
    </row>
    <row r="6" spans="1:17" s="128" customFormat="1" ht="24" customHeight="1" x14ac:dyDescent="0.3">
      <c r="A6" s="126" t="s">
        <v>35</v>
      </c>
      <c r="B6" s="126" t="s">
        <v>36</v>
      </c>
      <c r="C6" s="126" t="s">
        <v>37</v>
      </c>
      <c r="D6" s="126" t="s">
        <v>38</v>
      </c>
      <c r="E6" s="127" t="s">
        <v>26</v>
      </c>
      <c r="F6" s="127" t="s">
        <v>34</v>
      </c>
      <c r="G6" s="127" t="s">
        <v>27</v>
      </c>
      <c r="H6" s="127" t="s">
        <v>8</v>
      </c>
      <c r="I6" s="127"/>
      <c r="J6" s="127"/>
      <c r="K6" s="127"/>
      <c r="L6" s="127"/>
      <c r="M6" s="127"/>
      <c r="N6" s="127"/>
      <c r="O6" s="127" t="s">
        <v>28</v>
      </c>
      <c r="P6" s="127"/>
      <c r="Q6" s="127"/>
    </row>
    <row r="7" spans="1:17" s="128" customFormat="1" ht="24" customHeight="1" x14ac:dyDescent="0.3">
      <c r="A7" s="126"/>
      <c r="B7" s="126"/>
      <c r="C7" s="126"/>
      <c r="D7" s="126"/>
      <c r="E7" s="127"/>
      <c r="F7" s="127"/>
      <c r="G7" s="127"/>
      <c r="H7" s="129" t="s">
        <v>39</v>
      </c>
      <c r="I7" s="130" t="s">
        <v>40</v>
      </c>
      <c r="J7" s="130" t="s">
        <v>24</v>
      </c>
      <c r="K7" s="130"/>
      <c r="L7" s="130" t="s">
        <v>41</v>
      </c>
      <c r="M7" s="130" t="s">
        <v>30</v>
      </c>
      <c r="N7" s="130" t="s">
        <v>273</v>
      </c>
      <c r="O7" s="131" t="s">
        <v>31</v>
      </c>
      <c r="P7" s="131" t="s">
        <v>29</v>
      </c>
      <c r="Q7" s="131" t="s">
        <v>33</v>
      </c>
    </row>
    <row r="8" spans="1:17" s="128" customFormat="1" ht="33" customHeight="1" x14ac:dyDescent="0.3">
      <c r="A8" s="126"/>
      <c r="B8" s="126"/>
      <c r="C8" s="126"/>
      <c r="D8" s="126"/>
      <c r="E8" s="127"/>
      <c r="F8" s="127"/>
      <c r="G8" s="127"/>
      <c r="H8" s="129"/>
      <c r="I8" s="130"/>
      <c r="J8" s="132" t="s">
        <v>42</v>
      </c>
      <c r="K8" s="132" t="s">
        <v>43</v>
      </c>
      <c r="L8" s="130"/>
      <c r="M8" s="130" t="s">
        <v>274</v>
      </c>
      <c r="N8" s="130"/>
      <c r="O8" s="133"/>
      <c r="P8" s="133"/>
      <c r="Q8" s="133"/>
    </row>
    <row r="9" spans="1:17" ht="45" customHeight="1" x14ac:dyDescent="0.25">
      <c r="A9" s="14" t="s">
        <v>44</v>
      </c>
      <c r="B9" s="15" t="s">
        <v>45</v>
      </c>
      <c r="C9" s="15">
        <v>24</v>
      </c>
      <c r="D9" s="16" t="s">
        <v>46</v>
      </c>
      <c r="E9" s="16" t="s">
        <v>47</v>
      </c>
      <c r="F9" s="17" t="s">
        <v>48</v>
      </c>
      <c r="G9" s="18" t="s">
        <v>49</v>
      </c>
      <c r="H9" s="19">
        <v>67920000000</v>
      </c>
      <c r="I9" s="19">
        <v>0</v>
      </c>
      <c r="J9" s="19">
        <v>0</v>
      </c>
      <c r="K9" s="19">
        <v>0</v>
      </c>
      <c r="L9" s="19">
        <v>0</v>
      </c>
      <c r="M9" s="19">
        <v>0</v>
      </c>
      <c r="N9" s="19">
        <f>+H9+I9+J9-K9-L9+M9</f>
        <v>67920000000</v>
      </c>
      <c r="O9" s="15" t="s">
        <v>229</v>
      </c>
      <c r="P9" s="15" t="s">
        <v>230</v>
      </c>
      <c r="Q9" s="50" t="s">
        <v>231</v>
      </c>
    </row>
    <row r="10" spans="1:17" s="134" customFormat="1" ht="24" customHeight="1" x14ac:dyDescent="0.25">
      <c r="A10" s="20"/>
      <c r="B10" s="21"/>
      <c r="C10" s="21"/>
      <c r="D10" s="21"/>
      <c r="E10" s="21"/>
      <c r="F10" s="22"/>
      <c r="G10" s="22"/>
      <c r="H10" s="23">
        <f>SUM(H9)</f>
        <v>67920000000</v>
      </c>
      <c r="I10" s="24">
        <f t="shared" ref="I10:M10" si="0">SUM(I9:I9)</f>
        <v>0</v>
      </c>
      <c r="J10" s="24">
        <f t="shared" si="0"/>
        <v>0</v>
      </c>
      <c r="K10" s="24">
        <f t="shared" si="0"/>
        <v>0</v>
      </c>
      <c r="L10" s="24">
        <f t="shared" si="0"/>
        <v>0</v>
      </c>
      <c r="M10" s="24">
        <f t="shared" si="0"/>
        <v>0</v>
      </c>
      <c r="N10" s="23">
        <f>SUM(N9:N9)</f>
        <v>67920000000</v>
      </c>
      <c r="O10" s="51"/>
      <c r="P10" s="51"/>
      <c r="Q10" s="52"/>
    </row>
    <row r="11" spans="1:17" ht="24" customHeight="1" x14ac:dyDescent="0.25">
      <c r="A11" s="110" t="s">
        <v>50</v>
      </c>
      <c r="B11" s="25" t="s">
        <v>51</v>
      </c>
      <c r="C11" s="25">
        <v>3</v>
      </c>
      <c r="D11" s="26" t="s">
        <v>52</v>
      </c>
      <c r="E11" s="26" t="s">
        <v>47</v>
      </c>
      <c r="F11" s="27" t="s">
        <v>53</v>
      </c>
      <c r="G11" s="27" t="s">
        <v>54</v>
      </c>
      <c r="H11" s="19">
        <v>7500000000</v>
      </c>
      <c r="I11" s="19">
        <v>0</v>
      </c>
      <c r="J11" s="19">
        <v>0</v>
      </c>
      <c r="K11" s="19">
        <v>0</v>
      </c>
      <c r="L11" s="19">
        <v>0</v>
      </c>
      <c r="M11" s="19">
        <v>0</v>
      </c>
      <c r="N11" s="17">
        <f>+H11+I11+J11-K11-L11+M11</f>
        <v>7500000000</v>
      </c>
      <c r="O11" s="78" t="s">
        <v>232</v>
      </c>
      <c r="P11" s="78" t="s">
        <v>233</v>
      </c>
      <c r="Q11" s="76" t="s">
        <v>231</v>
      </c>
    </row>
    <row r="12" spans="1:17" ht="24" customHeight="1" x14ac:dyDescent="0.25">
      <c r="A12" s="111"/>
      <c r="B12" s="83" t="s">
        <v>55</v>
      </c>
      <c r="C12" s="83" t="s">
        <v>56</v>
      </c>
      <c r="D12" s="16" t="s">
        <v>57</v>
      </c>
      <c r="E12" s="16" t="s">
        <v>47</v>
      </c>
      <c r="F12" s="100" t="s">
        <v>58</v>
      </c>
      <c r="G12" s="103" t="s">
        <v>59</v>
      </c>
      <c r="H12" s="17">
        <v>700000000</v>
      </c>
      <c r="I12" s="19">
        <v>0</v>
      </c>
      <c r="J12" s="19">
        <v>0</v>
      </c>
      <c r="K12" s="19">
        <v>0</v>
      </c>
      <c r="L12" s="19">
        <v>0</v>
      </c>
      <c r="M12" s="19">
        <v>0</v>
      </c>
      <c r="N12" s="17">
        <f t="shared" ref="N12:N33" si="1">+H12+I12+J12-K12-L12+M12</f>
        <v>700000000</v>
      </c>
      <c r="O12" s="78"/>
      <c r="P12" s="78"/>
      <c r="Q12" s="76"/>
    </row>
    <row r="13" spans="1:17" ht="24" customHeight="1" x14ac:dyDescent="0.25">
      <c r="A13" s="111"/>
      <c r="B13" s="85"/>
      <c r="C13" s="85"/>
      <c r="D13" s="16" t="s">
        <v>60</v>
      </c>
      <c r="E13" s="16" t="s">
        <v>47</v>
      </c>
      <c r="F13" s="101"/>
      <c r="G13" s="104"/>
      <c r="H13" s="17">
        <v>100000000</v>
      </c>
      <c r="I13" s="19">
        <v>0</v>
      </c>
      <c r="J13" s="19">
        <v>0</v>
      </c>
      <c r="K13" s="19">
        <v>0</v>
      </c>
      <c r="L13" s="19">
        <v>0</v>
      </c>
      <c r="M13" s="19">
        <v>0</v>
      </c>
      <c r="N13" s="17">
        <f t="shared" si="1"/>
        <v>100000000</v>
      </c>
      <c r="O13" s="78"/>
      <c r="P13" s="78"/>
      <c r="Q13" s="76"/>
    </row>
    <row r="14" spans="1:17" ht="24" customHeight="1" x14ac:dyDescent="0.25">
      <c r="A14" s="111"/>
      <c r="B14" s="85"/>
      <c r="C14" s="85"/>
      <c r="D14" s="16" t="s">
        <v>61</v>
      </c>
      <c r="E14" s="16" t="s">
        <v>47</v>
      </c>
      <c r="F14" s="101"/>
      <c r="G14" s="104"/>
      <c r="H14" s="17">
        <v>100000000</v>
      </c>
      <c r="I14" s="19">
        <v>0</v>
      </c>
      <c r="J14" s="19">
        <v>0</v>
      </c>
      <c r="K14" s="19">
        <v>0</v>
      </c>
      <c r="L14" s="19">
        <v>0</v>
      </c>
      <c r="M14" s="19">
        <v>0</v>
      </c>
      <c r="N14" s="17">
        <f t="shared" si="1"/>
        <v>100000000</v>
      </c>
      <c r="O14" s="78"/>
      <c r="P14" s="78"/>
      <c r="Q14" s="76"/>
    </row>
    <row r="15" spans="1:17" ht="24" customHeight="1" x14ac:dyDescent="0.25">
      <c r="A15" s="111"/>
      <c r="B15" s="85"/>
      <c r="C15" s="85"/>
      <c r="D15" s="16" t="s">
        <v>62</v>
      </c>
      <c r="E15" s="16" t="s">
        <v>47</v>
      </c>
      <c r="F15" s="101"/>
      <c r="G15" s="104"/>
      <c r="H15" s="17">
        <v>1500000000</v>
      </c>
      <c r="I15" s="19">
        <v>0</v>
      </c>
      <c r="J15" s="19">
        <v>0</v>
      </c>
      <c r="K15" s="19">
        <v>0</v>
      </c>
      <c r="L15" s="19">
        <v>0</v>
      </c>
      <c r="M15" s="19">
        <v>0</v>
      </c>
      <c r="N15" s="17">
        <f t="shared" si="1"/>
        <v>1500000000</v>
      </c>
      <c r="O15" s="78"/>
      <c r="P15" s="78"/>
      <c r="Q15" s="76"/>
    </row>
    <row r="16" spans="1:17" ht="24" customHeight="1" x14ac:dyDescent="0.25">
      <c r="A16" s="111"/>
      <c r="B16" s="84"/>
      <c r="C16" s="84"/>
      <c r="D16" s="16" t="s">
        <v>63</v>
      </c>
      <c r="E16" s="16" t="s">
        <v>47</v>
      </c>
      <c r="F16" s="102"/>
      <c r="G16" s="105"/>
      <c r="H16" s="17">
        <v>200000000</v>
      </c>
      <c r="I16" s="19">
        <v>0</v>
      </c>
      <c r="J16" s="19">
        <v>0</v>
      </c>
      <c r="K16" s="19">
        <v>0</v>
      </c>
      <c r="L16" s="19">
        <v>0</v>
      </c>
      <c r="M16" s="19">
        <v>0</v>
      </c>
      <c r="N16" s="17">
        <f t="shared" si="1"/>
        <v>200000000</v>
      </c>
      <c r="O16" s="78"/>
      <c r="P16" s="78"/>
      <c r="Q16" s="76"/>
    </row>
    <row r="17" spans="1:17" ht="24" customHeight="1" x14ac:dyDescent="0.25">
      <c r="A17" s="111"/>
      <c r="B17" s="15" t="s">
        <v>64</v>
      </c>
      <c r="C17" s="15">
        <v>6</v>
      </c>
      <c r="D17" s="16" t="s">
        <v>65</v>
      </c>
      <c r="E17" s="16" t="s">
        <v>47</v>
      </c>
      <c r="F17" s="31" t="s">
        <v>66</v>
      </c>
      <c r="G17" s="32" t="s">
        <v>67</v>
      </c>
      <c r="H17" s="17">
        <v>3700000000</v>
      </c>
      <c r="I17" s="19">
        <v>0</v>
      </c>
      <c r="J17" s="19">
        <v>0</v>
      </c>
      <c r="K17" s="19">
        <v>0</v>
      </c>
      <c r="L17" s="19">
        <v>0</v>
      </c>
      <c r="M17" s="19">
        <v>0</v>
      </c>
      <c r="N17" s="17">
        <f t="shared" si="1"/>
        <v>3700000000</v>
      </c>
      <c r="O17" s="78"/>
      <c r="P17" s="78"/>
      <c r="Q17" s="76"/>
    </row>
    <row r="18" spans="1:17" ht="24" customHeight="1" x14ac:dyDescent="0.25">
      <c r="A18" s="111"/>
      <c r="B18" s="83" t="s">
        <v>68</v>
      </c>
      <c r="C18" s="83">
        <v>5</v>
      </c>
      <c r="D18" s="16" t="s">
        <v>69</v>
      </c>
      <c r="E18" s="16" t="s">
        <v>47</v>
      </c>
      <c r="F18" s="100" t="s">
        <v>70</v>
      </c>
      <c r="G18" s="103" t="s">
        <v>71</v>
      </c>
      <c r="H18" s="17">
        <v>1600000000</v>
      </c>
      <c r="I18" s="19">
        <v>0</v>
      </c>
      <c r="J18" s="19">
        <v>0</v>
      </c>
      <c r="K18" s="19">
        <v>0</v>
      </c>
      <c r="L18" s="19">
        <v>0</v>
      </c>
      <c r="M18" s="19">
        <v>0</v>
      </c>
      <c r="N18" s="17">
        <f t="shared" si="1"/>
        <v>1600000000</v>
      </c>
      <c r="O18" s="78"/>
      <c r="P18" s="78"/>
      <c r="Q18" s="76"/>
    </row>
    <row r="19" spans="1:17" ht="24" customHeight="1" x14ac:dyDescent="0.25">
      <c r="A19" s="111"/>
      <c r="B19" s="85"/>
      <c r="C19" s="85"/>
      <c r="D19" s="16" t="s">
        <v>72</v>
      </c>
      <c r="E19" s="16" t="s">
        <v>47</v>
      </c>
      <c r="F19" s="101"/>
      <c r="G19" s="104"/>
      <c r="H19" s="17">
        <v>60000000</v>
      </c>
      <c r="I19" s="19">
        <v>0</v>
      </c>
      <c r="J19" s="19">
        <v>0</v>
      </c>
      <c r="K19" s="19">
        <v>0</v>
      </c>
      <c r="L19" s="19">
        <v>0</v>
      </c>
      <c r="M19" s="19">
        <v>0</v>
      </c>
      <c r="N19" s="17">
        <f t="shared" si="1"/>
        <v>60000000</v>
      </c>
      <c r="O19" s="78"/>
      <c r="P19" s="78"/>
      <c r="Q19" s="76"/>
    </row>
    <row r="20" spans="1:17" ht="24" customHeight="1" x14ac:dyDescent="0.25">
      <c r="A20" s="111"/>
      <c r="B20" s="85"/>
      <c r="C20" s="85"/>
      <c r="D20" s="16" t="s">
        <v>72</v>
      </c>
      <c r="E20" s="16" t="s">
        <v>47</v>
      </c>
      <c r="F20" s="102"/>
      <c r="G20" s="104"/>
      <c r="H20" s="17">
        <v>1040000000</v>
      </c>
      <c r="I20" s="19"/>
      <c r="J20" s="19"/>
      <c r="K20" s="19">
        <v>1040000000</v>
      </c>
      <c r="L20" s="19">
        <v>0</v>
      </c>
      <c r="M20" s="19">
        <v>0</v>
      </c>
      <c r="N20" s="17">
        <f t="shared" si="1"/>
        <v>0</v>
      </c>
      <c r="O20" s="78"/>
      <c r="P20" s="78"/>
      <c r="Q20" s="76"/>
    </row>
    <row r="21" spans="1:17" ht="24" customHeight="1" x14ac:dyDescent="0.25">
      <c r="A21" s="111"/>
      <c r="B21" s="85"/>
      <c r="C21" s="84"/>
      <c r="D21" s="16" t="s">
        <v>63</v>
      </c>
      <c r="E21" s="16" t="s">
        <v>47</v>
      </c>
      <c r="F21" s="33" t="s">
        <v>73</v>
      </c>
      <c r="G21" s="105"/>
      <c r="H21" s="17">
        <v>0</v>
      </c>
      <c r="I21" s="19">
        <v>0</v>
      </c>
      <c r="J21" s="19">
        <v>1040000000</v>
      </c>
      <c r="K21" s="19">
        <v>0</v>
      </c>
      <c r="L21" s="19">
        <v>0</v>
      </c>
      <c r="M21" s="19">
        <v>0</v>
      </c>
      <c r="N21" s="17">
        <f t="shared" si="1"/>
        <v>1040000000</v>
      </c>
      <c r="O21" s="78"/>
      <c r="P21" s="78"/>
      <c r="Q21" s="76"/>
    </row>
    <row r="22" spans="1:17" ht="24" customHeight="1" x14ac:dyDescent="0.25">
      <c r="A22" s="111"/>
      <c r="B22" s="85"/>
      <c r="C22" s="85">
        <v>4</v>
      </c>
      <c r="D22" s="16" t="s">
        <v>74</v>
      </c>
      <c r="E22" s="16" t="s">
        <v>47</v>
      </c>
      <c r="F22" s="100" t="s">
        <v>75</v>
      </c>
      <c r="G22" s="103" t="s">
        <v>76</v>
      </c>
      <c r="H22" s="17">
        <v>8500000000</v>
      </c>
      <c r="I22" s="19">
        <v>0</v>
      </c>
      <c r="J22" s="19">
        <v>0</v>
      </c>
      <c r="K22" s="19">
        <v>0</v>
      </c>
      <c r="L22" s="19">
        <v>0</v>
      </c>
      <c r="M22" s="19">
        <v>0</v>
      </c>
      <c r="N22" s="17">
        <f t="shared" si="1"/>
        <v>8500000000</v>
      </c>
      <c r="O22" s="78"/>
      <c r="P22" s="78"/>
      <c r="Q22" s="76"/>
    </row>
    <row r="23" spans="1:17" ht="24" customHeight="1" x14ac:dyDescent="0.25">
      <c r="A23" s="112"/>
      <c r="B23" s="84"/>
      <c r="C23" s="84"/>
      <c r="D23" s="16" t="s">
        <v>77</v>
      </c>
      <c r="E23" s="16" t="s">
        <v>47</v>
      </c>
      <c r="F23" s="102"/>
      <c r="G23" s="105"/>
      <c r="H23" s="17">
        <v>3000000000</v>
      </c>
      <c r="I23" s="19">
        <v>0</v>
      </c>
      <c r="J23" s="19">
        <v>0</v>
      </c>
      <c r="K23" s="19">
        <v>0</v>
      </c>
      <c r="L23" s="19">
        <v>0</v>
      </c>
      <c r="M23" s="19">
        <v>0</v>
      </c>
      <c r="N23" s="17">
        <f t="shared" si="1"/>
        <v>3000000000</v>
      </c>
      <c r="O23" s="78"/>
      <c r="P23" s="78"/>
      <c r="Q23" s="76"/>
    </row>
    <row r="24" spans="1:17" s="134" customFormat="1" ht="24" customHeight="1" x14ac:dyDescent="0.25">
      <c r="A24" s="20"/>
      <c r="B24" s="21"/>
      <c r="C24" s="21"/>
      <c r="D24" s="21"/>
      <c r="E24" s="21"/>
      <c r="F24" s="22"/>
      <c r="G24" s="22"/>
      <c r="H24" s="23">
        <f>SUM(H11:H23)</f>
        <v>28000000000</v>
      </c>
      <c r="I24" s="24">
        <f t="shared" ref="I24:M24" si="2">SUM(I12:I23)</f>
        <v>0</v>
      </c>
      <c r="J24" s="24">
        <f t="shared" si="2"/>
        <v>1040000000</v>
      </c>
      <c r="K24" s="24">
        <f t="shared" si="2"/>
        <v>1040000000</v>
      </c>
      <c r="L24" s="24">
        <f t="shared" si="2"/>
        <v>0</v>
      </c>
      <c r="M24" s="24">
        <f t="shared" si="2"/>
        <v>0</v>
      </c>
      <c r="N24" s="23">
        <f>SUM(N11:N23)</f>
        <v>28000000000</v>
      </c>
      <c r="O24" s="51"/>
      <c r="P24" s="51"/>
      <c r="Q24" s="52"/>
    </row>
    <row r="25" spans="1:17" ht="24" customHeight="1" x14ac:dyDescent="0.25">
      <c r="A25" s="97" t="s">
        <v>78</v>
      </c>
      <c r="B25" s="34" t="s">
        <v>79</v>
      </c>
      <c r="C25" s="35">
        <v>1</v>
      </c>
      <c r="D25" s="16" t="s">
        <v>80</v>
      </c>
      <c r="E25" s="16" t="s">
        <v>81</v>
      </c>
      <c r="F25" s="31" t="s">
        <v>82</v>
      </c>
      <c r="G25" s="18" t="s">
        <v>83</v>
      </c>
      <c r="H25" s="17">
        <v>1680000000</v>
      </c>
      <c r="I25" s="19">
        <v>0</v>
      </c>
      <c r="J25" s="19">
        <v>0</v>
      </c>
      <c r="K25" s="19">
        <v>0</v>
      </c>
      <c r="L25" s="19">
        <v>0</v>
      </c>
      <c r="M25" s="19">
        <v>0</v>
      </c>
      <c r="N25" s="17">
        <f t="shared" si="1"/>
        <v>1680000000</v>
      </c>
      <c r="O25" s="78" t="s">
        <v>234</v>
      </c>
      <c r="P25" s="78" t="s">
        <v>235</v>
      </c>
      <c r="Q25" s="76" t="s">
        <v>236</v>
      </c>
    </row>
    <row r="26" spans="1:17" ht="24" customHeight="1" x14ac:dyDescent="0.25">
      <c r="A26" s="98"/>
      <c r="B26" s="25" t="s">
        <v>84</v>
      </c>
      <c r="C26" s="25">
        <v>845</v>
      </c>
      <c r="D26" s="36" t="s">
        <v>85</v>
      </c>
      <c r="E26" s="16" t="s">
        <v>81</v>
      </c>
      <c r="F26" s="31" t="s">
        <v>86</v>
      </c>
      <c r="G26" s="18" t="s">
        <v>87</v>
      </c>
      <c r="H26" s="17">
        <v>8520000000</v>
      </c>
      <c r="I26" s="19">
        <v>0</v>
      </c>
      <c r="J26" s="19">
        <v>0</v>
      </c>
      <c r="K26" s="19">
        <v>0</v>
      </c>
      <c r="L26" s="19">
        <v>0</v>
      </c>
      <c r="M26" s="19">
        <v>0</v>
      </c>
      <c r="N26" s="17">
        <f t="shared" si="1"/>
        <v>8520000000</v>
      </c>
      <c r="O26" s="78"/>
      <c r="P26" s="78"/>
      <c r="Q26" s="76"/>
    </row>
    <row r="27" spans="1:17" ht="24" customHeight="1" x14ac:dyDescent="0.25">
      <c r="A27" s="98"/>
      <c r="B27" s="83" t="s">
        <v>88</v>
      </c>
      <c r="C27" s="83">
        <v>80</v>
      </c>
      <c r="D27" s="16" t="s">
        <v>89</v>
      </c>
      <c r="E27" s="16" t="s">
        <v>81</v>
      </c>
      <c r="F27" s="100" t="s">
        <v>90</v>
      </c>
      <c r="G27" s="92" t="s">
        <v>91</v>
      </c>
      <c r="H27" s="17">
        <v>2000000000</v>
      </c>
      <c r="I27" s="19">
        <v>0</v>
      </c>
      <c r="J27" s="19">
        <v>0</v>
      </c>
      <c r="K27" s="19">
        <v>0</v>
      </c>
      <c r="L27" s="19">
        <v>0</v>
      </c>
      <c r="M27" s="19">
        <v>0</v>
      </c>
      <c r="N27" s="17">
        <f t="shared" si="1"/>
        <v>2000000000</v>
      </c>
      <c r="O27" s="78"/>
      <c r="P27" s="78"/>
      <c r="Q27" s="76"/>
    </row>
    <row r="28" spans="1:17" ht="24" customHeight="1" x14ac:dyDescent="0.25">
      <c r="A28" s="99"/>
      <c r="B28" s="85"/>
      <c r="C28" s="85"/>
      <c r="D28" s="16" t="s">
        <v>92</v>
      </c>
      <c r="E28" s="16" t="s">
        <v>81</v>
      </c>
      <c r="F28" s="101"/>
      <c r="G28" s="94"/>
      <c r="H28" s="17">
        <v>2800000000</v>
      </c>
      <c r="I28" s="19">
        <v>0</v>
      </c>
      <c r="J28" s="19">
        <v>0</v>
      </c>
      <c r="K28" s="19">
        <v>0</v>
      </c>
      <c r="L28" s="19">
        <v>0</v>
      </c>
      <c r="M28" s="19">
        <v>0</v>
      </c>
      <c r="N28" s="17">
        <f t="shared" si="1"/>
        <v>2800000000</v>
      </c>
      <c r="O28" s="78"/>
      <c r="P28" s="78"/>
      <c r="Q28" s="76"/>
    </row>
    <row r="29" spans="1:17" s="134" customFormat="1" ht="24" customHeight="1" x14ac:dyDescent="0.25">
      <c r="A29" s="20"/>
      <c r="B29" s="21"/>
      <c r="C29" s="21"/>
      <c r="D29" s="21"/>
      <c r="E29" s="21"/>
      <c r="F29" s="22"/>
      <c r="G29" s="22"/>
      <c r="H29" s="23">
        <f t="shared" ref="H29:N29" si="3">SUM(H25:H28)</f>
        <v>15000000000</v>
      </c>
      <c r="I29" s="24">
        <f t="shared" si="3"/>
        <v>0</v>
      </c>
      <c r="J29" s="24">
        <f t="shared" si="3"/>
        <v>0</v>
      </c>
      <c r="K29" s="24">
        <f t="shared" si="3"/>
        <v>0</v>
      </c>
      <c r="L29" s="24">
        <f t="shared" si="3"/>
        <v>0</v>
      </c>
      <c r="M29" s="24">
        <f t="shared" si="3"/>
        <v>0</v>
      </c>
      <c r="N29" s="23">
        <f t="shared" si="3"/>
        <v>15000000000</v>
      </c>
      <c r="O29" s="51"/>
      <c r="P29" s="51"/>
      <c r="Q29" s="52"/>
    </row>
    <row r="30" spans="1:17" ht="24" customHeight="1" x14ac:dyDescent="0.25">
      <c r="A30" s="80" t="s">
        <v>93</v>
      </c>
      <c r="B30" s="15" t="s">
        <v>94</v>
      </c>
      <c r="C30" s="83">
        <v>2</v>
      </c>
      <c r="D30" s="16" t="s">
        <v>95</v>
      </c>
      <c r="E30" s="16" t="s">
        <v>81</v>
      </c>
      <c r="F30" s="16" t="s">
        <v>96</v>
      </c>
      <c r="G30" s="18" t="s">
        <v>97</v>
      </c>
      <c r="H30" s="90">
        <v>2000000000</v>
      </c>
      <c r="I30" s="90">
        <v>0</v>
      </c>
      <c r="J30" s="90">
        <v>0</v>
      </c>
      <c r="K30" s="90">
        <v>0</v>
      </c>
      <c r="L30" s="90">
        <v>0</v>
      </c>
      <c r="M30" s="90">
        <v>0</v>
      </c>
      <c r="N30" s="90">
        <f t="shared" si="1"/>
        <v>2000000000</v>
      </c>
      <c r="O30" s="78" t="s">
        <v>229</v>
      </c>
      <c r="P30" s="78" t="s">
        <v>235</v>
      </c>
      <c r="Q30" s="76" t="s">
        <v>236</v>
      </c>
    </row>
    <row r="31" spans="1:17" ht="24" customHeight="1" x14ac:dyDescent="0.25">
      <c r="A31" s="80"/>
      <c r="B31" s="15" t="s">
        <v>98</v>
      </c>
      <c r="C31" s="84"/>
      <c r="D31" s="16" t="s">
        <v>99</v>
      </c>
      <c r="E31" s="16" t="s">
        <v>81</v>
      </c>
      <c r="F31" s="16" t="s">
        <v>96</v>
      </c>
      <c r="G31" s="18" t="s">
        <v>97</v>
      </c>
      <c r="H31" s="91"/>
      <c r="I31" s="91"/>
      <c r="J31" s="91">
        <v>0</v>
      </c>
      <c r="K31" s="91">
        <v>0</v>
      </c>
      <c r="L31" s="91">
        <v>0</v>
      </c>
      <c r="M31" s="91">
        <v>0</v>
      </c>
      <c r="N31" s="91">
        <f t="shared" si="1"/>
        <v>0</v>
      </c>
      <c r="O31" s="78"/>
      <c r="P31" s="78"/>
      <c r="Q31" s="76"/>
    </row>
    <row r="32" spans="1:17" ht="24" customHeight="1" x14ac:dyDescent="0.25">
      <c r="A32" s="80"/>
      <c r="B32" s="30" t="s">
        <v>84</v>
      </c>
      <c r="C32" s="83">
        <v>4</v>
      </c>
      <c r="D32" s="16" t="s">
        <v>95</v>
      </c>
      <c r="E32" s="16" t="s">
        <v>81</v>
      </c>
      <c r="F32" s="16" t="s">
        <v>100</v>
      </c>
      <c r="G32" s="18" t="s">
        <v>101</v>
      </c>
      <c r="H32" s="90">
        <f>6230000000+70000000</f>
        <v>6300000000</v>
      </c>
      <c r="I32" s="90">
        <v>0</v>
      </c>
      <c r="J32" s="90">
        <v>0</v>
      </c>
      <c r="K32" s="90">
        <v>0</v>
      </c>
      <c r="L32" s="90">
        <v>0</v>
      </c>
      <c r="M32" s="90">
        <v>0</v>
      </c>
      <c r="N32" s="90">
        <f t="shared" si="1"/>
        <v>6300000000</v>
      </c>
      <c r="O32" s="78"/>
      <c r="P32" s="78"/>
      <c r="Q32" s="76"/>
    </row>
    <row r="33" spans="1:17" ht="24" customHeight="1" x14ac:dyDescent="0.25">
      <c r="A33" s="80"/>
      <c r="B33" s="15" t="s">
        <v>102</v>
      </c>
      <c r="C33" s="84"/>
      <c r="D33" s="16" t="s">
        <v>99</v>
      </c>
      <c r="E33" s="16" t="s">
        <v>81</v>
      </c>
      <c r="F33" s="16" t="s">
        <v>100</v>
      </c>
      <c r="G33" s="18" t="s">
        <v>101</v>
      </c>
      <c r="H33" s="91"/>
      <c r="I33" s="91">
        <v>0</v>
      </c>
      <c r="J33" s="91">
        <v>0</v>
      </c>
      <c r="K33" s="91">
        <v>0</v>
      </c>
      <c r="L33" s="91">
        <v>0</v>
      </c>
      <c r="M33" s="91">
        <v>0</v>
      </c>
      <c r="N33" s="91">
        <f t="shared" si="1"/>
        <v>0</v>
      </c>
      <c r="O33" s="78"/>
      <c r="P33" s="78"/>
      <c r="Q33" s="76"/>
    </row>
    <row r="34" spans="1:17" ht="24" customHeight="1" x14ac:dyDescent="0.25">
      <c r="A34" s="80"/>
      <c r="B34" s="15" t="s">
        <v>88</v>
      </c>
      <c r="C34" s="15">
        <v>1</v>
      </c>
      <c r="D34" s="16" t="s">
        <v>103</v>
      </c>
      <c r="E34" s="16" t="s">
        <v>81</v>
      </c>
      <c r="F34" s="16" t="s">
        <v>104</v>
      </c>
      <c r="G34" s="18" t="s">
        <v>105</v>
      </c>
      <c r="H34" s="17">
        <v>200000000</v>
      </c>
      <c r="I34" s="19">
        <v>0</v>
      </c>
      <c r="J34" s="19">
        <v>0</v>
      </c>
      <c r="K34" s="19">
        <v>0</v>
      </c>
      <c r="L34" s="19">
        <v>0</v>
      </c>
      <c r="M34" s="19">
        <v>0</v>
      </c>
      <c r="N34" s="19">
        <f>+H34+I34+J34-K34-L34+M34</f>
        <v>200000000</v>
      </c>
      <c r="O34" s="78"/>
      <c r="P34" s="78"/>
      <c r="Q34" s="76"/>
    </row>
    <row r="35" spans="1:17" s="134" customFormat="1" ht="24" customHeight="1" x14ac:dyDescent="0.25">
      <c r="A35" s="20"/>
      <c r="B35" s="21"/>
      <c r="C35" s="21"/>
      <c r="D35" s="21"/>
      <c r="E35" s="21"/>
      <c r="F35" s="22"/>
      <c r="G35" s="22"/>
      <c r="H35" s="23">
        <f>SUM(H30:H34)</f>
        <v>8500000000</v>
      </c>
      <c r="I35" s="24">
        <f t="shared" ref="I35:M35" si="4">SUM(I30:I34)</f>
        <v>0</v>
      </c>
      <c r="J35" s="24">
        <f t="shared" si="4"/>
        <v>0</v>
      </c>
      <c r="K35" s="24">
        <f t="shared" si="4"/>
        <v>0</v>
      </c>
      <c r="L35" s="24">
        <f t="shared" si="4"/>
        <v>0</v>
      </c>
      <c r="M35" s="24">
        <f t="shared" si="4"/>
        <v>0</v>
      </c>
      <c r="N35" s="23">
        <f>SUM(N30:N34)</f>
        <v>8500000000</v>
      </c>
      <c r="O35" s="51"/>
      <c r="P35" s="51"/>
      <c r="Q35" s="52"/>
    </row>
    <row r="36" spans="1:17" ht="52.5" customHeight="1" x14ac:dyDescent="0.25">
      <c r="A36" s="95" t="s">
        <v>106</v>
      </c>
      <c r="B36" s="83" t="s">
        <v>107</v>
      </c>
      <c r="C36" s="83">
        <v>58</v>
      </c>
      <c r="D36" s="16" t="s">
        <v>108</v>
      </c>
      <c r="E36" s="16" t="s">
        <v>81</v>
      </c>
      <c r="F36" s="16" t="s">
        <v>109</v>
      </c>
      <c r="G36" s="38" t="s">
        <v>110</v>
      </c>
      <c r="H36" s="17">
        <v>0</v>
      </c>
      <c r="I36" s="19">
        <v>0</v>
      </c>
      <c r="J36" s="19">
        <v>2600000000</v>
      </c>
      <c r="K36" s="19">
        <v>0</v>
      </c>
      <c r="L36" s="19">
        <v>0</v>
      </c>
      <c r="M36" s="19">
        <v>0</v>
      </c>
      <c r="N36" s="19">
        <f>+H36+I36+J36-K36-L36+M36</f>
        <v>2600000000</v>
      </c>
      <c r="O36" s="78" t="s">
        <v>237</v>
      </c>
      <c r="P36" s="78" t="s">
        <v>235</v>
      </c>
      <c r="Q36" s="76" t="s">
        <v>236</v>
      </c>
    </row>
    <row r="37" spans="1:17" ht="52.5" customHeight="1" x14ac:dyDescent="0.25">
      <c r="A37" s="96"/>
      <c r="B37" s="85"/>
      <c r="C37" s="85"/>
      <c r="D37" s="16" t="s">
        <v>108</v>
      </c>
      <c r="E37" s="16" t="s">
        <v>81</v>
      </c>
      <c r="F37" s="16" t="s">
        <v>111</v>
      </c>
      <c r="G37" s="38" t="s">
        <v>110</v>
      </c>
      <c r="H37" s="17">
        <v>8000000000</v>
      </c>
      <c r="I37" s="19">
        <v>0</v>
      </c>
      <c r="J37" s="19">
        <v>0</v>
      </c>
      <c r="K37" s="19">
        <v>0</v>
      </c>
      <c r="L37" s="19">
        <v>0</v>
      </c>
      <c r="M37" s="19">
        <v>0</v>
      </c>
      <c r="N37" s="19">
        <f t="shared" ref="N37:N41" si="5">+H37+I37+J37-K37-L37+M37</f>
        <v>8000000000</v>
      </c>
      <c r="O37" s="78"/>
      <c r="P37" s="78"/>
      <c r="Q37" s="76"/>
    </row>
    <row r="38" spans="1:17" ht="52.5" customHeight="1" x14ac:dyDescent="0.25">
      <c r="A38" s="96"/>
      <c r="B38" s="85"/>
      <c r="C38" s="85"/>
      <c r="D38" s="16" t="s">
        <v>112</v>
      </c>
      <c r="E38" s="16" t="s">
        <v>81</v>
      </c>
      <c r="F38" s="16" t="s">
        <v>111</v>
      </c>
      <c r="G38" s="38" t="s">
        <v>110</v>
      </c>
      <c r="H38" s="17">
        <v>1000000000</v>
      </c>
      <c r="I38" s="19">
        <v>0</v>
      </c>
      <c r="J38" s="19">
        <v>0</v>
      </c>
      <c r="K38" s="19">
        <v>0</v>
      </c>
      <c r="L38" s="19">
        <v>0</v>
      </c>
      <c r="M38" s="19">
        <v>0</v>
      </c>
      <c r="N38" s="19">
        <f t="shared" si="5"/>
        <v>1000000000</v>
      </c>
      <c r="O38" s="78"/>
      <c r="P38" s="78"/>
      <c r="Q38" s="76"/>
    </row>
    <row r="39" spans="1:17" ht="52.5" customHeight="1" x14ac:dyDescent="0.25">
      <c r="A39" s="96"/>
      <c r="B39" s="84"/>
      <c r="C39" s="84"/>
      <c r="D39" s="16" t="s">
        <v>113</v>
      </c>
      <c r="E39" s="16" t="s">
        <v>81</v>
      </c>
      <c r="F39" s="16" t="s">
        <v>111</v>
      </c>
      <c r="G39" s="38" t="s">
        <v>110</v>
      </c>
      <c r="H39" s="17">
        <v>22500362826</v>
      </c>
      <c r="I39" s="19">
        <v>0</v>
      </c>
      <c r="J39" s="19"/>
      <c r="K39" s="19">
        <v>2600000000</v>
      </c>
      <c r="L39" s="19">
        <v>0</v>
      </c>
      <c r="M39" s="19">
        <v>0</v>
      </c>
      <c r="N39" s="19">
        <f t="shared" si="5"/>
        <v>19900362826</v>
      </c>
      <c r="O39" s="78"/>
      <c r="P39" s="78"/>
      <c r="Q39" s="76"/>
    </row>
    <row r="40" spans="1:17" ht="52.5" customHeight="1" x14ac:dyDescent="0.25">
      <c r="A40" s="96"/>
      <c r="B40" s="83" t="s">
        <v>114</v>
      </c>
      <c r="C40" s="83">
        <v>5</v>
      </c>
      <c r="D40" s="16" t="s">
        <v>115</v>
      </c>
      <c r="E40" s="16" t="s">
        <v>81</v>
      </c>
      <c r="F40" s="16" t="s">
        <v>116</v>
      </c>
      <c r="G40" s="39" t="s">
        <v>117</v>
      </c>
      <c r="H40" s="17">
        <v>2205000000</v>
      </c>
      <c r="I40" s="19">
        <v>0</v>
      </c>
      <c r="J40" s="19">
        <v>0</v>
      </c>
      <c r="K40" s="19">
        <v>0</v>
      </c>
      <c r="L40" s="19">
        <v>0</v>
      </c>
      <c r="M40" s="19">
        <v>0</v>
      </c>
      <c r="N40" s="19">
        <f t="shared" si="5"/>
        <v>2205000000</v>
      </c>
      <c r="O40" s="78"/>
      <c r="P40" s="78"/>
      <c r="Q40" s="76"/>
    </row>
    <row r="41" spans="1:17" ht="51.75" customHeight="1" x14ac:dyDescent="0.25">
      <c r="A41" s="96"/>
      <c r="B41" s="84"/>
      <c r="C41" s="84"/>
      <c r="D41" s="16" t="s">
        <v>118</v>
      </c>
      <c r="E41" s="16" t="s">
        <v>81</v>
      </c>
      <c r="F41" s="16" t="s">
        <v>116</v>
      </c>
      <c r="G41" s="38" t="s">
        <v>117</v>
      </c>
      <c r="H41" s="17">
        <v>697000000</v>
      </c>
      <c r="I41" s="19">
        <v>0</v>
      </c>
      <c r="J41" s="19">
        <v>0</v>
      </c>
      <c r="K41" s="19">
        <v>0</v>
      </c>
      <c r="L41" s="19">
        <v>0</v>
      </c>
      <c r="M41" s="19">
        <v>0</v>
      </c>
      <c r="N41" s="19">
        <f t="shared" si="5"/>
        <v>697000000</v>
      </c>
      <c r="O41" s="78"/>
      <c r="P41" s="78"/>
      <c r="Q41" s="76"/>
    </row>
    <row r="42" spans="1:17" s="134" customFormat="1" ht="24" customHeight="1" x14ac:dyDescent="0.25">
      <c r="A42" s="20"/>
      <c r="B42" s="21"/>
      <c r="C42" s="21"/>
      <c r="D42" s="21"/>
      <c r="E42" s="21"/>
      <c r="F42" s="22"/>
      <c r="G42" s="22"/>
      <c r="H42" s="23">
        <f t="shared" ref="H42:M42" si="6">SUM(H36:H41)</f>
        <v>34402362826</v>
      </c>
      <c r="I42" s="23">
        <f t="shared" si="6"/>
        <v>0</v>
      </c>
      <c r="J42" s="23">
        <f t="shared" si="6"/>
        <v>2600000000</v>
      </c>
      <c r="K42" s="23">
        <f t="shared" si="6"/>
        <v>2600000000</v>
      </c>
      <c r="L42" s="23">
        <f t="shared" si="6"/>
        <v>0</v>
      </c>
      <c r="M42" s="23">
        <f t="shared" si="6"/>
        <v>0</v>
      </c>
      <c r="N42" s="23">
        <f>SUM(N36:N41)</f>
        <v>34402362826</v>
      </c>
      <c r="O42" s="51"/>
      <c r="P42" s="51"/>
      <c r="Q42" s="52"/>
    </row>
    <row r="43" spans="1:17" ht="24" customHeight="1" x14ac:dyDescent="0.25">
      <c r="A43" s="80" t="s">
        <v>119</v>
      </c>
      <c r="B43" s="40" t="s">
        <v>120</v>
      </c>
      <c r="C43" s="15">
        <v>244</v>
      </c>
      <c r="D43" s="40" t="s">
        <v>121</v>
      </c>
      <c r="E43" s="16" t="s">
        <v>47</v>
      </c>
      <c r="F43" s="15" t="s">
        <v>122</v>
      </c>
      <c r="G43" s="38" t="s">
        <v>123</v>
      </c>
      <c r="H43" s="17">
        <v>80612053923</v>
      </c>
      <c r="I43" s="19">
        <v>0</v>
      </c>
      <c r="J43" s="19">
        <v>0</v>
      </c>
      <c r="K43" s="19">
        <v>0</v>
      </c>
      <c r="L43" s="19">
        <v>0</v>
      </c>
      <c r="M43" s="19">
        <v>0</v>
      </c>
      <c r="N43" s="19">
        <f>+H43+I43+J43-K43-L43+M43</f>
        <v>80612053923</v>
      </c>
      <c r="O43" s="78" t="s">
        <v>238</v>
      </c>
      <c r="P43" s="78" t="s">
        <v>239</v>
      </c>
      <c r="Q43" s="76" t="s">
        <v>240</v>
      </c>
    </row>
    <row r="44" spans="1:17" ht="24" customHeight="1" x14ac:dyDescent="0.25">
      <c r="A44" s="80"/>
      <c r="B44" s="16" t="s">
        <v>120</v>
      </c>
      <c r="C44" s="15">
        <v>850</v>
      </c>
      <c r="D44" s="16" t="s">
        <v>124</v>
      </c>
      <c r="E44" s="16" t="s">
        <v>47</v>
      </c>
      <c r="F44" s="15" t="s">
        <v>125</v>
      </c>
      <c r="G44" s="32" t="s">
        <v>126</v>
      </c>
      <c r="H44" s="17">
        <v>0</v>
      </c>
      <c r="I44" s="41">
        <v>62337913256</v>
      </c>
      <c r="J44" s="19">
        <v>0</v>
      </c>
      <c r="K44" s="19">
        <v>0</v>
      </c>
      <c r="L44" s="19">
        <v>0</v>
      </c>
      <c r="M44" s="19">
        <v>0</v>
      </c>
      <c r="N44" s="19">
        <f t="shared" ref="N44:N51" si="7">+H44+I44+J44-K44-L44+M44</f>
        <v>62337913256</v>
      </c>
      <c r="O44" s="78"/>
      <c r="P44" s="78"/>
      <c r="Q44" s="76"/>
    </row>
    <row r="45" spans="1:17" ht="24" customHeight="1" x14ac:dyDescent="0.25">
      <c r="A45" s="80"/>
      <c r="B45" s="16" t="s">
        <v>127</v>
      </c>
      <c r="C45" s="15">
        <v>134</v>
      </c>
      <c r="D45" s="16" t="s">
        <v>128</v>
      </c>
      <c r="E45" s="16" t="s">
        <v>47</v>
      </c>
      <c r="F45" s="15" t="s">
        <v>129</v>
      </c>
      <c r="G45" s="18" t="s">
        <v>130</v>
      </c>
      <c r="H45" s="17">
        <v>19838959940</v>
      </c>
      <c r="I45" s="19">
        <v>0</v>
      </c>
      <c r="J45" s="19">
        <v>0</v>
      </c>
      <c r="K45" s="19">
        <v>0</v>
      </c>
      <c r="L45" s="19">
        <v>0</v>
      </c>
      <c r="M45" s="19">
        <v>0</v>
      </c>
      <c r="N45" s="19">
        <f t="shared" si="7"/>
        <v>19838959940</v>
      </c>
      <c r="O45" s="78"/>
      <c r="P45" s="78"/>
      <c r="Q45" s="76"/>
    </row>
    <row r="46" spans="1:17" s="134" customFormat="1" ht="24" customHeight="1" x14ac:dyDescent="0.25">
      <c r="A46" s="20"/>
      <c r="B46" s="21"/>
      <c r="C46" s="21"/>
      <c r="D46" s="21"/>
      <c r="E46" s="21"/>
      <c r="F46" s="22"/>
      <c r="G46" s="22"/>
      <c r="H46" s="23">
        <f t="shared" ref="H46:N46" si="8">SUM(H43:H45)</f>
        <v>100451013863</v>
      </c>
      <c r="I46" s="24">
        <f t="shared" si="8"/>
        <v>62337913256</v>
      </c>
      <c r="J46" s="24">
        <f t="shared" si="8"/>
        <v>0</v>
      </c>
      <c r="K46" s="24">
        <f t="shared" si="8"/>
        <v>0</v>
      </c>
      <c r="L46" s="24">
        <f t="shared" si="8"/>
        <v>0</v>
      </c>
      <c r="M46" s="24">
        <f t="shared" si="8"/>
        <v>0</v>
      </c>
      <c r="N46" s="23">
        <f t="shared" si="8"/>
        <v>162788927119</v>
      </c>
      <c r="O46" s="51"/>
      <c r="P46" s="51"/>
      <c r="Q46" s="52"/>
    </row>
    <row r="47" spans="1:17" ht="24" customHeight="1" x14ac:dyDescent="0.25">
      <c r="A47" s="80" t="s">
        <v>131</v>
      </c>
      <c r="B47" s="83" t="s">
        <v>132</v>
      </c>
      <c r="C47" s="83">
        <v>192</v>
      </c>
      <c r="D47" s="16" t="s">
        <v>133</v>
      </c>
      <c r="E47" s="16" t="s">
        <v>134</v>
      </c>
      <c r="F47" s="85" t="s">
        <v>135</v>
      </c>
      <c r="G47" s="94" t="s">
        <v>136</v>
      </c>
      <c r="H47" s="90">
        <v>5000000000</v>
      </c>
      <c r="I47" s="90">
        <v>0</v>
      </c>
      <c r="J47" s="90">
        <v>0</v>
      </c>
      <c r="K47" s="90">
        <v>0</v>
      </c>
      <c r="L47" s="90">
        <v>0</v>
      </c>
      <c r="M47" s="90">
        <v>0</v>
      </c>
      <c r="N47" s="90">
        <f t="shared" si="7"/>
        <v>5000000000</v>
      </c>
      <c r="O47" s="79" t="s">
        <v>238</v>
      </c>
      <c r="P47" s="79" t="s">
        <v>241</v>
      </c>
      <c r="Q47" s="76" t="s">
        <v>242</v>
      </c>
    </row>
    <row r="48" spans="1:17" ht="24" customHeight="1" x14ac:dyDescent="0.25">
      <c r="A48" s="80"/>
      <c r="B48" s="84"/>
      <c r="C48" s="85"/>
      <c r="D48" s="16" t="s">
        <v>137</v>
      </c>
      <c r="E48" s="16" t="s">
        <v>134</v>
      </c>
      <c r="F48" s="84"/>
      <c r="G48" s="93"/>
      <c r="H48" s="91"/>
      <c r="I48" s="91">
        <v>0</v>
      </c>
      <c r="J48" s="91">
        <v>0</v>
      </c>
      <c r="K48" s="91">
        <v>0</v>
      </c>
      <c r="L48" s="91">
        <v>0</v>
      </c>
      <c r="M48" s="91">
        <v>0</v>
      </c>
      <c r="N48" s="91">
        <f t="shared" si="7"/>
        <v>0</v>
      </c>
      <c r="O48" s="79"/>
      <c r="P48" s="79"/>
      <c r="Q48" s="76"/>
    </row>
    <row r="49" spans="1:17" ht="24" customHeight="1" x14ac:dyDescent="0.25">
      <c r="A49" s="80"/>
      <c r="B49" s="15" t="s">
        <v>138</v>
      </c>
      <c r="C49" s="84"/>
      <c r="D49" s="16" t="s">
        <v>139</v>
      </c>
      <c r="E49" s="16" t="s">
        <v>134</v>
      </c>
      <c r="F49" s="15" t="s">
        <v>140</v>
      </c>
      <c r="G49" s="18" t="s">
        <v>141</v>
      </c>
      <c r="H49" s="17">
        <v>80000000</v>
      </c>
      <c r="I49" s="19">
        <v>0</v>
      </c>
      <c r="J49" s="19">
        <v>0</v>
      </c>
      <c r="K49" s="19">
        <v>0</v>
      </c>
      <c r="L49" s="19">
        <v>0</v>
      </c>
      <c r="M49" s="19">
        <v>0</v>
      </c>
      <c r="N49" s="19">
        <f>+H49+I49+J49-K49-L49+M49</f>
        <v>80000000</v>
      </c>
      <c r="O49" s="79"/>
      <c r="P49" s="79"/>
      <c r="Q49" s="76"/>
    </row>
    <row r="50" spans="1:17" ht="24" customHeight="1" x14ac:dyDescent="0.25">
      <c r="A50" s="80"/>
      <c r="B50" s="83" t="s">
        <v>142</v>
      </c>
      <c r="C50" s="83">
        <v>7</v>
      </c>
      <c r="D50" s="16" t="s">
        <v>143</v>
      </c>
      <c r="E50" s="16" t="s">
        <v>134</v>
      </c>
      <c r="F50" s="83" t="s">
        <v>144</v>
      </c>
      <c r="G50" s="92" t="s">
        <v>145</v>
      </c>
      <c r="H50" s="90">
        <v>1797000000</v>
      </c>
      <c r="I50" s="90">
        <v>0</v>
      </c>
      <c r="J50" s="90">
        <v>0</v>
      </c>
      <c r="K50" s="90">
        <v>0</v>
      </c>
      <c r="L50" s="90">
        <v>0</v>
      </c>
      <c r="M50" s="90">
        <v>0</v>
      </c>
      <c r="N50" s="90">
        <f>+H50+I50+J50-K50-L50+M50</f>
        <v>1797000000</v>
      </c>
      <c r="O50" s="79"/>
      <c r="P50" s="79"/>
      <c r="Q50" s="76"/>
    </row>
    <row r="51" spans="1:17" ht="24" customHeight="1" x14ac:dyDescent="0.25">
      <c r="A51" s="80"/>
      <c r="B51" s="84"/>
      <c r="C51" s="84"/>
      <c r="D51" s="16" t="s">
        <v>146</v>
      </c>
      <c r="E51" s="16" t="s">
        <v>134</v>
      </c>
      <c r="F51" s="84"/>
      <c r="G51" s="93"/>
      <c r="H51" s="91"/>
      <c r="I51" s="91">
        <v>0</v>
      </c>
      <c r="J51" s="91">
        <v>0</v>
      </c>
      <c r="K51" s="91">
        <v>0</v>
      </c>
      <c r="L51" s="91">
        <v>0</v>
      </c>
      <c r="M51" s="91">
        <v>0</v>
      </c>
      <c r="N51" s="91">
        <f t="shared" si="7"/>
        <v>0</v>
      </c>
      <c r="O51" s="79"/>
      <c r="P51" s="79"/>
      <c r="Q51" s="76"/>
    </row>
    <row r="52" spans="1:17" ht="24" customHeight="1" x14ac:dyDescent="0.25">
      <c r="A52" s="80"/>
      <c r="B52" s="29" t="s">
        <v>147</v>
      </c>
      <c r="C52" s="28">
        <v>3000</v>
      </c>
      <c r="D52" s="16" t="s">
        <v>148</v>
      </c>
      <c r="E52" s="16" t="s">
        <v>134</v>
      </c>
      <c r="F52" s="29" t="s">
        <v>149</v>
      </c>
      <c r="G52" s="37" t="s">
        <v>150</v>
      </c>
      <c r="H52" s="17">
        <v>2008500000</v>
      </c>
      <c r="I52" s="19">
        <v>0</v>
      </c>
      <c r="J52" s="19">
        <v>0</v>
      </c>
      <c r="K52" s="19">
        <v>0</v>
      </c>
      <c r="L52" s="19">
        <v>0</v>
      </c>
      <c r="M52" s="19">
        <v>0</v>
      </c>
      <c r="N52" s="19">
        <f>+H52+I52+J52-K52-L52+M52</f>
        <v>2008500000</v>
      </c>
      <c r="O52" s="79"/>
      <c r="P52" s="79"/>
      <c r="Q52" s="76"/>
    </row>
    <row r="53" spans="1:17" ht="24" customHeight="1" x14ac:dyDescent="0.25">
      <c r="A53" s="80"/>
      <c r="B53" s="83" t="s">
        <v>151</v>
      </c>
      <c r="C53" s="83">
        <v>1</v>
      </c>
      <c r="D53" s="16" t="s">
        <v>152</v>
      </c>
      <c r="E53" s="16" t="s">
        <v>134</v>
      </c>
      <c r="F53" s="83" t="s">
        <v>153</v>
      </c>
      <c r="G53" s="92" t="s">
        <v>154</v>
      </c>
      <c r="H53" s="90">
        <v>1114500000</v>
      </c>
      <c r="I53" s="90">
        <v>0</v>
      </c>
      <c r="J53" s="90">
        <v>0</v>
      </c>
      <c r="K53" s="90">
        <v>0</v>
      </c>
      <c r="L53" s="90">
        <v>0</v>
      </c>
      <c r="M53" s="90">
        <v>0</v>
      </c>
      <c r="N53" s="90">
        <f>+H53+I53+J53-K53-L53+M53</f>
        <v>1114500000</v>
      </c>
      <c r="O53" s="79"/>
      <c r="P53" s="79"/>
      <c r="Q53" s="76"/>
    </row>
    <row r="54" spans="1:17" ht="24" customHeight="1" x14ac:dyDescent="0.25">
      <c r="A54" s="80"/>
      <c r="B54" s="84"/>
      <c r="C54" s="84"/>
      <c r="D54" s="16" t="s">
        <v>155</v>
      </c>
      <c r="E54" s="16" t="s">
        <v>134</v>
      </c>
      <c r="F54" s="84"/>
      <c r="G54" s="93"/>
      <c r="H54" s="91"/>
      <c r="I54" s="91">
        <v>0</v>
      </c>
      <c r="J54" s="91">
        <v>0</v>
      </c>
      <c r="K54" s="91">
        <v>0</v>
      </c>
      <c r="L54" s="91">
        <v>0</v>
      </c>
      <c r="M54" s="91">
        <v>0</v>
      </c>
      <c r="N54" s="91">
        <f t="shared" ref="N54" si="9">+H54+I54+J54-K54-L54+M54</f>
        <v>0</v>
      </c>
      <c r="O54" s="79"/>
      <c r="P54" s="79"/>
      <c r="Q54" s="76"/>
    </row>
    <row r="55" spans="1:17" s="134" customFormat="1" ht="24" customHeight="1" x14ac:dyDescent="0.25">
      <c r="A55" s="20"/>
      <c r="B55" s="21"/>
      <c r="C55" s="21"/>
      <c r="D55" s="21"/>
      <c r="E55" s="21"/>
      <c r="F55" s="22"/>
      <c r="G55" s="22"/>
      <c r="H55" s="23">
        <f>SUM(H47:H54)</f>
        <v>10000000000</v>
      </c>
      <c r="I55" s="24">
        <f>SUM(I47:I54)</f>
        <v>0</v>
      </c>
      <c r="J55" s="24">
        <f>SUM(J47:J54)</f>
        <v>0</v>
      </c>
      <c r="K55" s="24">
        <f>SUM(K47:K54)</f>
        <v>0</v>
      </c>
      <c r="L55" s="24">
        <f t="shared" ref="L55:M55" si="10">SUM(L47:L54)</f>
        <v>0</v>
      </c>
      <c r="M55" s="24">
        <f t="shared" si="10"/>
        <v>0</v>
      </c>
      <c r="N55" s="23">
        <f>SUM(N47:N54)</f>
        <v>10000000000</v>
      </c>
      <c r="O55" s="51"/>
      <c r="P55" s="51"/>
      <c r="Q55" s="52"/>
    </row>
    <row r="56" spans="1:17" ht="24" customHeight="1" x14ac:dyDescent="0.25">
      <c r="A56" s="80" t="s">
        <v>156</v>
      </c>
      <c r="B56" s="29" t="s">
        <v>157</v>
      </c>
      <c r="C56" s="15">
        <v>1</v>
      </c>
      <c r="D56" s="16" t="s">
        <v>158</v>
      </c>
      <c r="E56" s="16" t="s">
        <v>134</v>
      </c>
      <c r="F56" s="42" t="s">
        <v>159</v>
      </c>
      <c r="G56" s="43" t="s">
        <v>160</v>
      </c>
      <c r="H56" s="17">
        <v>100000000</v>
      </c>
      <c r="I56" s="19">
        <v>0</v>
      </c>
      <c r="J56" s="19">
        <v>0</v>
      </c>
      <c r="K56" s="19">
        <v>0</v>
      </c>
      <c r="L56" s="19">
        <v>0</v>
      </c>
      <c r="M56" s="19">
        <v>0</v>
      </c>
      <c r="N56" s="19">
        <f>+H56+I56+J56-K56-L56+M56</f>
        <v>100000000</v>
      </c>
      <c r="O56" s="75" t="s">
        <v>243</v>
      </c>
      <c r="P56" s="74" t="s">
        <v>244</v>
      </c>
      <c r="Q56" s="76" t="s">
        <v>245</v>
      </c>
    </row>
    <row r="57" spans="1:17" ht="24" customHeight="1" x14ac:dyDescent="0.25">
      <c r="A57" s="80"/>
      <c r="B57" s="29" t="s">
        <v>157</v>
      </c>
      <c r="C57" s="15">
        <v>3</v>
      </c>
      <c r="D57" s="16" t="s">
        <v>161</v>
      </c>
      <c r="E57" s="16" t="s">
        <v>134</v>
      </c>
      <c r="F57" s="42" t="s">
        <v>162</v>
      </c>
      <c r="G57" s="43" t="s">
        <v>163</v>
      </c>
      <c r="H57" s="17">
        <v>3990910000</v>
      </c>
      <c r="I57" s="19">
        <v>0</v>
      </c>
      <c r="J57" s="19">
        <v>0</v>
      </c>
      <c r="K57" s="19">
        <v>0</v>
      </c>
      <c r="L57" s="19">
        <v>0</v>
      </c>
      <c r="M57" s="19">
        <v>0</v>
      </c>
      <c r="N57" s="19">
        <f t="shared" ref="N57:N59" si="11">+H57+I57+J57-K57-L57+M57</f>
        <v>3990910000</v>
      </c>
      <c r="O57" s="77"/>
      <c r="P57" s="74"/>
      <c r="Q57" s="76"/>
    </row>
    <row r="58" spans="1:17" ht="24" customHeight="1" x14ac:dyDescent="0.25">
      <c r="A58" s="80"/>
      <c r="B58" s="29" t="s">
        <v>164</v>
      </c>
      <c r="C58" s="15">
        <v>4</v>
      </c>
      <c r="D58" s="16" t="s">
        <v>165</v>
      </c>
      <c r="E58" s="16" t="s">
        <v>134</v>
      </c>
      <c r="F58" s="42" t="s">
        <v>166</v>
      </c>
      <c r="G58" s="43" t="s">
        <v>167</v>
      </c>
      <c r="H58" s="17">
        <v>1363640000</v>
      </c>
      <c r="I58" s="19">
        <v>0</v>
      </c>
      <c r="J58" s="19">
        <v>0</v>
      </c>
      <c r="K58" s="19">
        <v>0</v>
      </c>
      <c r="L58" s="19">
        <v>0</v>
      </c>
      <c r="M58" s="19">
        <v>0</v>
      </c>
      <c r="N58" s="19">
        <f t="shared" si="11"/>
        <v>1363640000</v>
      </c>
      <c r="O58" s="77"/>
      <c r="P58" s="74"/>
      <c r="Q58" s="76"/>
    </row>
    <row r="59" spans="1:17" ht="24" customHeight="1" x14ac:dyDescent="0.25">
      <c r="A59" s="80"/>
      <c r="B59" s="29" t="s">
        <v>168</v>
      </c>
      <c r="C59" s="15">
        <v>4</v>
      </c>
      <c r="D59" s="16" t="s">
        <v>169</v>
      </c>
      <c r="E59" s="16" t="s">
        <v>134</v>
      </c>
      <c r="F59" s="42" t="s">
        <v>170</v>
      </c>
      <c r="G59" s="44" t="s">
        <v>171</v>
      </c>
      <c r="H59" s="17">
        <v>545450000</v>
      </c>
      <c r="I59" s="19">
        <v>0</v>
      </c>
      <c r="J59" s="19">
        <v>0</v>
      </c>
      <c r="K59" s="19">
        <v>0</v>
      </c>
      <c r="L59" s="19">
        <v>0</v>
      </c>
      <c r="M59" s="19">
        <v>0</v>
      </c>
      <c r="N59" s="19">
        <f t="shared" si="11"/>
        <v>545450000</v>
      </c>
      <c r="O59" s="77"/>
      <c r="P59" s="74"/>
      <c r="Q59" s="76"/>
    </row>
    <row r="60" spans="1:17" s="134" customFormat="1" ht="24" customHeight="1" x14ac:dyDescent="0.25">
      <c r="A60" s="20"/>
      <c r="B60" s="21"/>
      <c r="C60" s="21"/>
      <c r="D60" s="21"/>
      <c r="E60" s="21"/>
      <c r="F60" s="22"/>
      <c r="G60" s="22"/>
      <c r="H60" s="23">
        <f t="shared" ref="H60:N60" si="12">SUM(H56:H59)</f>
        <v>6000000000</v>
      </c>
      <c r="I60" s="24">
        <f t="shared" si="12"/>
        <v>0</v>
      </c>
      <c r="J60" s="24">
        <f t="shared" si="12"/>
        <v>0</v>
      </c>
      <c r="K60" s="24">
        <f t="shared" si="12"/>
        <v>0</v>
      </c>
      <c r="L60" s="24">
        <f t="shared" si="12"/>
        <v>0</v>
      </c>
      <c r="M60" s="24">
        <f t="shared" si="12"/>
        <v>0</v>
      </c>
      <c r="N60" s="23">
        <f t="shared" si="12"/>
        <v>6000000000</v>
      </c>
      <c r="O60" s="51"/>
      <c r="P60" s="51"/>
      <c r="Q60" s="52"/>
    </row>
    <row r="61" spans="1:17" ht="24" customHeight="1" x14ac:dyDescent="0.25">
      <c r="A61" s="80" t="s">
        <v>172</v>
      </c>
      <c r="B61" s="34" t="s">
        <v>173</v>
      </c>
      <c r="C61" s="34">
        <v>25</v>
      </c>
      <c r="D61" s="26" t="s">
        <v>174</v>
      </c>
      <c r="E61" s="26" t="s">
        <v>175</v>
      </c>
      <c r="F61" s="34" t="s">
        <v>176</v>
      </c>
      <c r="G61" s="45" t="s">
        <v>177</v>
      </c>
      <c r="H61" s="17">
        <v>3287629000</v>
      </c>
      <c r="I61" s="19">
        <v>0</v>
      </c>
      <c r="J61" s="19">
        <v>0</v>
      </c>
      <c r="K61" s="19">
        <v>0</v>
      </c>
      <c r="L61" s="19">
        <v>0</v>
      </c>
      <c r="M61" s="19">
        <v>0</v>
      </c>
      <c r="N61" s="19">
        <f>+H61+I61+J61-K61-L61+M61</f>
        <v>3287629000</v>
      </c>
      <c r="O61" s="74" t="s">
        <v>246</v>
      </c>
      <c r="P61" s="74" t="s">
        <v>247</v>
      </c>
      <c r="Q61" s="76" t="s">
        <v>248</v>
      </c>
    </row>
    <row r="62" spans="1:17" ht="24" customHeight="1" x14ac:dyDescent="0.25">
      <c r="A62" s="80"/>
      <c r="B62" s="34" t="s">
        <v>178</v>
      </c>
      <c r="C62" s="34">
        <v>9</v>
      </c>
      <c r="D62" s="26" t="s">
        <v>179</v>
      </c>
      <c r="E62" s="26" t="s">
        <v>175</v>
      </c>
      <c r="F62" s="34" t="s">
        <v>180</v>
      </c>
      <c r="G62" s="45" t="s">
        <v>181</v>
      </c>
      <c r="H62" s="17">
        <v>309279000</v>
      </c>
      <c r="I62" s="19">
        <v>0</v>
      </c>
      <c r="J62" s="19">
        <v>0</v>
      </c>
      <c r="K62" s="19">
        <v>0</v>
      </c>
      <c r="L62" s="19">
        <v>0</v>
      </c>
      <c r="M62" s="19">
        <v>0</v>
      </c>
      <c r="N62" s="19">
        <f t="shared" ref="N62:N64" si="13">+H62+I62+J62-K62-L62+M62</f>
        <v>309279000</v>
      </c>
      <c r="O62" s="74"/>
      <c r="P62" s="74"/>
      <c r="Q62" s="76"/>
    </row>
    <row r="63" spans="1:17" ht="24" customHeight="1" x14ac:dyDescent="0.25">
      <c r="A63" s="80"/>
      <c r="B63" s="34" t="s">
        <v>182</v>
      </c>
      <c r="C63" s="34">
        <v>1</v>
      </c>
      <c r="D63" s="26" t="s">
        <v>183</v>
      </c>
      <c r="E63" s="26" t="s">
        <v>175</v>
      </c>
      <c r="F63" s="34" t="s">
        <v>184</v>
      </c>
      <c r="G63" s="45" t="s">
        <v>185</v>
      </c>
      <c r="H63" s="17">
        <v>51546000</v>
      </c>
      <c r="I63" s="19">
        <v>0</v>
      </c>
      <c r="J63" s="19">
        <v>0</v>
      </c>
      <c r="K63" s="19">
        <v>0</v>
      </c>
      <c r="L63" s="19">
        <v>0</v>
      </c>
      <c r="M63" s="19">
        <v>0</v>
      </c>
      <c r="N63" s="19">
        <f t="shared" si="13"/>
        <v>51546000</v>
      </c>
      <c r="O63" s="74"/>
      <c r="P63" s="74"/>
      <c r="Q63" s="76"/>
    </row>
    <row r="64" spans="1:17" ht="24" customHeight="1" x14ac:dyDescent="0.25">
      <c r="A64" s="80"/>
      <c r="B64" s="34" t="s">
        <v>186</v>
      </c>
      <c r="C64" s="34">
        <v>120</v>
      </c>
      <c r="D64" s="26" t="s">
        <v>187</v>
      </c>
      <c r="E64" s="26" t="s">
        <v>175</v>
      </c>
      <c r="F64" s="34" t="s">
        <v>188</v>
      </c>
      <c r="G64" s="45" t="s">
        <v>189</v>
      </c>
      <c r="H64" s="17">
        <v>351546000</v>
      </c>
      <c r="I64" s="19">
        <v>0</v>
      </c>
      <c r="J64" s="19">
        <v>0</v>
      </c>
      <c r="K64" s="19">
        <v>0</v>
      </c>
      <c r="L64" s="19">
        <v>0</v>
      </c>
      <c r="M64" s="19">
        <v>0</v>
      </c>
      <c r="N64" s="19">
        <f t="shared" si="13"/>
        <v>351546000</v>
      </c>
      <c r="O64" s="74"/>
      <c r="P64" s="74"/>
      <c r="Q64" s="76"/>
    </row>
    <row r="65" spans="1:17" ht="24" customHeight="1" x14ac:dyDescent="0.25">
      <c r="A65" s="20"/>
      <c r="B65" s="21"/>
      <c r="C65" s="21"/>
      <c r="D65" s="21"/>
      <c r="E65" s="21"/>
      <c r="F65" s="22"/>
      <c r="G65" s="22"/>
      <c r="H65" s="23">
        <f>SUM(H61:H64)</f>
        <v>4000000000</v>
      </c>
      <c r="I65" s="24">
        <f t="shared" ref="I65:M65" si="14">SUM(I61:I63)</f>
        <v>0</v>
      </c>
      <c r="J65" s="24">
        <f t="shared" si="14"/>
        <v>0</v>
      </c>
      <c r="K65" s="24">
        <f t="shared" si="14"/>
        <v>0</v>
      </c>
      <c r="L65" s="24">
        <f t="shared" si="14"/>
        <v>0</v>
      </c>
      <c r="M65" s="24">
        <f t="shared" si="14"/>
        <v>0</v>
      </c>
      <c r="N65" s="23">
        <f>SUM(N61:N64)</f>
        <v>4000000000</v>
      </c>
      <c r="O65" s="53"/>
      <c r="P65" s="53"/>
      <c r="Q65" s="135"/>
    </row>
    <row r="66" spans="1:17" ht="24" customHeight="1" x14ac:dyDescent="0.25">
      <c r="A66" s="80" t="s">
        <v>190</v>
      </c>
      <c r="B66" s="83" t="s">
        <v>191</v>
      </c>
      <c r="C66" s="83">
        <v>2642</v>
      </c>
      <c r="D66" s="86" t="s">
        <v>192</v>
      </c>
      <c r="E66" s="88" t="s">
        <v>175</v>
      </c>
      <c r="F66" s="46" t="s">
        <v>193</v>
      </c>
      <c r="G66" s="47" t="s">
        <v>194</v>
      </c>
      <c r="H66" s="17">
        <v>42000000</v>
      </c>
      <c r="I66" s="19">
        <v>0</v>
      </c>
      <c r="J66" s="19">
        <v>0</v>
      </c>
      <c r="K66" s="19">
        <v>0</v>
      </c>
      <c r="L66" s="19">
        <v>0</v>
      </c>
      <c r="M66" s="19">
        <v>0</v>
      </c>
      <c r="N66" s="19">
        <f>+H66+I66+J66-K66-L66+M66</f>
        <v>42000000</v>
      </c>
      <c r="O66" s="75" t="s">
        <v>249</v>
      </c>
      <c r="P66" s="75" t="s">
        <v>250</v>
      </c>
      <c r="Q66" s="76" t="s">
        <v>245</v>
      </c>
    </row>
    <row r="67" spans="1:17" ht="24" customHeight="1" x14ac:dyDescent="0.25">
      <c r="A67" s="80"/>
      <c r="B67" s="85"/>
      <c r="C67" s="85"/>
      <c r="D67" s="87"/>
      <c r="E67" s="89"/>
      <c r="F67" s="46" t="s">
        <v>195</v>
      </c>
      <c r="G67" s="47" t="s">
        <v>196</v>
      </c>
      <c r="H67" s="17">
        <v>1046000000</v>
      </c>
      <c r="I67" s="19">
        <v>0</v>
      </c>
      <c r="J67" s="19">
        <v>0</v>
      </c>
      <c r="K67" s="19">
        <v>0</v>
      </c>
      <c r="L67" s="19">
        <v>0</v>
      </c>
      <c r="M67" s="19">
        <v>0</v>
      </c>
      <c r="N67" s="19">
        <f t="shared" ref="N67:N69" si="15">+H67+I67+J67-K67-L67+M67</f>
        <v>1046000000</v>
      </c>
      <c r="O67" s="75"/>
      <c r="P67" s="75"/>
      <c r="Q67" s="76"/>
    </row>
    <row r="68" spans="1:17" ht="24" customHeight="1" x14ac:dyDescent="0.25">
      <c r="A68" s="80"/>
      <c r="B68" s="84"/>
      <c r="C68" s="84"/>
      <c r="D68" s="47" t="s">
        <v>197</v>
      </c>
      <c r="E68" s="26" t="s">
        <v>175</v>
      </c>
      <c r="F68" s="46" t="s">
        <v>198</v>
      </c>
      <c r="G68" s="32" t="s">
        <v>199</v>
      </c>
      <c r="H68" s="17">
        <v>1597000000</v>
      </c>
      <c r="I68" s="19">
        <v>0</v>
      </c>
      <c r="J68" s="19">
        <v>0</v>
      </c>
      <c r="K68" s="19">
        <v>0</v>
      </c>
      <c r="L68" s="19">
        <v>0</v>
      </c>
      <c r="M68" s="19">
        <v>0</v>
      </c>
      <c r="N68" s="19">
        <f t="shared" si="15"/>
        <v>1597000000</v>
      </c>
      <c r="O68" s="75"/>
      <c r="P68" s="75"/>
      <c r="Q68" s="76"/>
    </row>
    <row r="69" spans="1:17" ht="24" customHeight="1" x14ac:dyDescent="0.25">
      <c r="A69" s="80"/>
      <c r="B69" s="15" t="s">
        <v>200</v>
      </c>
      <c r="C69" s="15">
        <v>340</v>
      </c>
      <c r="D69" s="47" t="s">
        <v>201</v>
      </c>
      <c r="E69" s="26" t="s">
        <v>175</v>
      </c>
      <c r="F69" s="46" t="s">
        <v>202</v>
      </c>
      <c r="G69" s="47" t="s">
        <v>203</v>
      </c>
      <c r="H69" s="17">
        <v>2315000000</v>
      </c>
      <c r="I69" s="19">
        <v>0</v>
      </c>
      <c r="J69" s="19">
        <v>0</v>
      </c>
      <c r="K69" s="19">
        <v>0</v>
      </c>
      <c r="L69" s="19">
        <v>0</v>
      </c>
      <c r="M69" s="19">
        <v>0</v>
      </c>
      <c r="N69" s="19">
        <f t="shared" si="15"/>
        <v>2315000000</v>
      </c>
      <c r="O69" s="75"/>
      <c r="P69" s="75"/>
      <c r="Q69" s="76"/>
    </row>
    <row r="70" spans="1:17" ht="24" customHeight="1" x14ac:dyDescent="0.25">
      <c r="A70" s="20"/>
      <c r="B70" s="21"/>
      <c r="C70" s="21"/>
      <c r="D70" s="21"/>
      <c r="E70" s="21"/>
      <c r="F70" s="22"/>
      <c r="G70" s="22"/>
      <c r="H70" s="23">
        <f>SUM(H66:H69)</f>
        <v>5000000000</v>
      </c>
      <c r="I70" s="24">
        <f t="shared" ref="I70:L70" si="16">SUM(I66:I69)</f>
        <v>0</v>
      </c>
      <c r="J70" s="24">
        <f t="shared" si="16"/>
        <v>0</v>
      </c>
      <c r="K70" s="24">
        <f t="shared" si="16"/>
        <v>0</v>
      </c>
      <c r="L70" s="24">
        <f t="shared" si="16"/>
        <v>0</v>
      </c>
      <c r="M70" s="24">
        <f>SUM(M66:M69)</f>
        <v>0</v>
      </c>
      <c r="N70" s="23">
        <f>SUM(N66:N69)</f>
        <v>5000000000</v>
      </c>
      <c r="O70" s="53"/>
      <c r="P70" s="53"/>
      <c r="Q70" s="135"/>
    </row>
    <row r="71" spans="1:17" ht="24" customHeight="1" x14ac:dyDescent="0.25">
      <c r="A71" s="80" t="s">
        <v>204</v>
      </c>
      <c r="B71" s="16" t="s">
        <v>205</v>
      </c>
      <c r="C71" s="15">
        <v>280</v>
      </c>
      <c r="D71" s="16" t="s">
        <v>206</v>
      </c>
      <c r="E71" s="26" t="s">
        <v>175</v>
      </c>
      <c r="F71" s="15" t="s">
        <v>207</v>
      </c>
      <c r="G71" s="18" t="s">
        <v>208</v>
      </c>
      <c r="H71" s="17">
        <v>1500000000</v>
      </c>
      <c r="I71" s="19">
        <v>0</v>
      </c>
      <c r="J71" s="19">
        <v>0</v>
      </c>
      <c r="K71" s="19">
        <v>0</v>
      </c>
      <c r="L71" s="19">
        <v>0</v>
      </c>
      <c r="M71" s="19"/>
      <c r="N71" s="19">
        <f>+H71+I71+J71-K71-L71+M71</f>
        <v>1500000000</v>
      </c>
      <c r="O71" s="74" t="s">
        <v>251</v>
      </c>
      <c r="P71" s="74" t="s">
        <v>252</v>
      </c>
      <c r="Q71" s="76" t="s">
        <v>253</v>
      </c>
    </row>
    <row r="72" spans="1:17" ht="24" customHeight="1" x14ac:dyDescent="0.25">
      <c r="A72" s="80"/>
      <c r="B72" s="16" t="s">
        <v>209</v>
      </c>
      <c r="C72" s="15">
        <v>37</v>
      </c>
      <c r="D72" s="16" t="s">
        <v>210</v>
      </c>
      <c r="E72" s="26" t="s">
        <v>175</v>
      </c>
      <c r="F72" s="15" t="s">
        <v>207</v>
      </c>
      <c r="G72" s="18" t="s">
        <v>208</v>
      </c>
      <c r="H72" s="17">
        <v>17500000000</v>
      </c>
      <c r="I72" s="19">
        <v>0</v>
      </c>
      <c r="J72" s="19">
        <v>0</v>
      </c>
      <c r="K72" s="19">
        <v>0</v>
      </c>
      <c r="L72" s="19">
        <v>0</v>
      </c>
      <c r="M72" s="19"/>
      <c r="N72" s="19">
        <f t="shared" ref="N72:N74" si="17">+H72+I72+J72-K72-L72+M72</f>
        <v>17500000000</v>
      </c>
      <c r="O72" s="74"/>
      <c r="P72" s="74"/>
      <c r="Q72" s="76"/>
    </row>
    <row r="73" spans="1:17" ht="24" customHeight="1" x14ac:dyDescent="0.25">
      <c r="A73" s="80"/>
      <c r="B73" s="16" t="s">
        <v>211</v>
      </c>
      <c r="C73" s="15">
        <v>2500</v>
      </c>
      <c r="D73" s="16" t="s">
        <v>212</v>
      </c>
      <c r="E73" s="26" t="s">
        <v>175</v>
      </c>
      <c r="F73" s="15" t="s">
        <v>213</v>
      </c>
      <c r="G73" s="18" t="s">
        <v>214</v>
      </c>
      <c r="H73" s="17">
        <v>1000000000</v>
      </c>
      <c r="I73" s="19">
        <v>0</v>
      </c>
      <c r="J73" s="19">
        <v>0</v>
      </c>
      <c r="K73" s="19">
        <v>0</v>
      </c>
      <c r="L73" s="19">
        <v>0</v>
      </c>
      <c r="M73" s="19"/>
      <c r="N73" s="19">
        <f t="shared" si="17"/>
        <v>1000000000</v>
      </c>
      <c r="O73" s="74"/>
      <c r="P73" s="74"/>
      <c r="Q73" s="76"/>
    </row>
    <row r="74" spans="1:17" ht="24" customHeight="1" x14ac:dyDescent="0.25">
      <c r="A74" s="80"/>
      <c r="B74" s="40" t="s">
        <v>215</v>
      </c>
      <c r="C74" s="15">
        <v>2</v>
      </c>
      <c r="D74" s="16" t="s">
        <v>216</v>
      </c>
      <c r="E74" s="26" t="s">
        <v>175</v>
      </c>
      <c r="F74" s="15" t="s">
        <v>217</v>
      </c>
      <c r="G74" s="18" t="s">
        <v>218</v>
      </c>
      <c r="H74" s="17">
        <v>1500000000</v>
      </c>
      <c r="I74" s="19">
        <v>0</v>
      </c>
      <c r="J74" s="19">
        <v>0</v>
      </c>
      <c r="K74" s="19">
        <v>0</v>
      </c>
      <c r="L74" s="19">
        <v>0</v>
      </c>
      <c r="M74" s="19"/>
      <c r="N74" s="19">
        <f t="shared" si="17"/>
        <v>1500000000</v>
      </c>
      <c r="O74" s="74"/>
      <c r="P74" s="74"/>
      <c r="Q74" s="76"/>
    </row>
    <row r="75" spans="1:17" ht="24" customHeight="1" x14ac:dyDescent="0.25">
      <c r="A75" s="20"/>
      <c r="B75" s="21"/>
      <c r="C75" s="21"/>
      <c r="D75" s="21"/>
      <c r="E75" s="21"/>
      <c r="F75" s="22"/>
      <c r="G75" s="22"/>
      <c r="H75" s="23">
        <f t="shared" ref="H75:N75" si="18">SUM(H71:H74)</f>
        <v>21500000000</v>
      </c>
      <c r="I75" s="23">
        <f t="shared" si="18"/>
        <v>0</v>
      </c>
      <c r="J75" s="24">
        <f t="shared" si="18"/>
        <v>0</v>
      </c>
      <c r="K75" s="24">
        <f t="shared" si="18"/>
        <v>0</v>
      </c>
      <c r="L75" s="24">
        <f t="shared" si="18"/>
        <v>0</v>
      </c>
      <c r="M75" s="24">
        <f t="shared" si="18"/>
        <v>0</v>
      </c>
      <c r="N75" s="23">
        <f t="shared" si="18"/>
        <v>21500000000</v>
      </c>
      <c r="O75" s="53"/>
      <c r="P75" s="53"/>
      <c r="Q75" s="135"/>
    </row>
    <row r="76" spans="1:17" ht="24" customHeight="1" x14ac:dyDescent="0.25">
      <c r="A76" s="80" t="s">
        <v>219</v>
      </c>
      <c r="B76" s="78" t="s">
        <v>220</v>
      </c>
      <c r="C76" s="81">
        <v>1</v>
      </c>
      <c r="D76" s="83" t="s">
        <v>221</v>
      </c>
      <c r="E76" s="26" t="s">
        <v>175</v>
      </c>
      <c r="F76" s="15" t="s">
        <v>222</v>
      </c>
      <c r="G76" s="48" t="s">
        <v>223</v>
      </c>
      <c r="H76" s="17">
        <v>550000000</v>
      </c>
      <c r="I76" s="19">
        <v>0</v>
      </c>
      <c r="J76" s="19">
        <v>0</v>
      </c>
      <c r="K76" s="19">
        <v>0</v>
      </c>
      <c r="L76" s="19">
        <v>0</v>
      </c>
      <c r="M76" s="19">
        <v>0</v>
      </c>
      <c r="N76" s="19">
        <f>+H76+I76+J76-K76-L76+M76</f>
        <v>550000000</v>
      </c>
      <c r="O76" s="74" t="s">
        <v>254</v>
      </c>
      <c r="P76" s="75" t="s">
        <v>255</v>
      </c>
      <c r="Q76" s="76" t="s">
        <v>256</v>
      </c>
    </row>
    <row r="77" spans="1:17" ht="24" customHeight="1" x14ac:dyDescent="0.25">
      <c r="A77" s="80"/>
      <c r="B77" s="78"/>
      <c r="C77" s="82"/>
      <c r="D77" s="84"/>
      <c r="E77" s="26" t="s">
        <v>175</v>
      </c>
      <c r="F77" s="15" t="s">
        <v>224</v>
      </c>
      <c r="G77" s="18" t="s">
        <v>225</v>
      </c>
      <c r="H77" s="17">
        <v>8539029108</v>
      </c>
      <c r="I77" s="19">
        <v>0</v>
      </c>
      <c r="J77" s="19">
        <v>0</v>
      </c>
      <c r="K77" s="19">
        <v>0</v>
      </c>
      <c r="L77" s="19">
        <v>0</v>
      </c>
      <c r="M77" s="19">
        <v>0</v>
      </c>
      <c r="N77" s="19">
        <f t="shared" ref="N77:N78" si="19">+H77+I77+J77-K77-L77+M77</f>
        <v>8539029108</v>
      </c>
      <c r="O77" s="74"/>
      <c r="P77" s="75"/>
      <c r="Q77" s="76"/>
    </row>
    <row r="78" spans="1:17" ht="24" customHeight="1" x14ac:dyDescent="0.25">
      <c r="A78" s="80"/>
      <c r="B78" s="78"/>
      <c r="C78" s="82"/>
      <c r="D78" s="16" t="s">
        <v>226</v>
      </c>
      <c r="E78" s="26" t="s">
        <v>175</v>
      </c>
      <c r="F78" s="15" t="s">
        <v>227</v>
      </c>
      <c r="G78" s="18" t="s">
        <v>228</v>
      </c>
      <c r="H78" s="17">
        <v>410970892</v>
      </c>
      <c r="I78" s="19">
        <v>0</v>
      </c>
      <c r="J78" s="19">
        <v>0</v>
      </c>
      <c r="K78" s="19">
        <v>0</v>
      </c>
      <c r="L78" s="19">
        <v>0</v>
      </c>
      <c r="M78" s="19">
        <v>0</v>
      </c>
      <c r="N78" s="19">
        <f t="shared" si="19"/>
        <v>410970892</v>
      </c>
      <c r="O78" s="74"/>
      <c r="P78" s="75"/>
      <c r="Q78" s="76"/>
    </row>
    <row r="79" spans="1:17" ht="24" customHeight="1" x14ac:dyDescent="0.25">
      <c r="A79" s="49"/>
      <c r="B79" s="21"/>
      <c r="C79" s="21"/>
      <c r="D79" s="21"/>
      <c r="E79" s="21"/>
      <c r="F79" s="22"/>
      <c r="G79" s="22"/>
      <c r="H79" s="23">
        <f t="shared" ref="H79:M79" si="20">SUM(H76:H78)</f>
        <v>9500000000</v>
      </c>
      <c r="I79" s="24">
        <f t="shared" si="20"/>
        <v>0</v>
      </c>
      <c r="J79" s="24">
        <f t="shared" si="20"/>
        <v>0</v>
      </c>
      <c r="K79" s="24">
        <f t="shared" si="20"/>
        <v>0</v>
      </c>
      <c r="L79" s="24">
        <f t="shared" si="20"/>
        <v>0</v>
      </c>
      <c r="M79" s="24">
        <f t="shared" si="20"/>
        <v>0</v>
      </c>
      <c r="N79" s="23">
        <f>SUM(N76:N78)</f>
        <v>9500000000</v>
      </c>
      <c r="O79" s="53"/>
      <c r="P79" s="53"/>
      <c r="Q79" s="54"/>
    </row>
    <row r="80" spans="1:17" ht="24" customHeight="1" x14ac:dyDescent="0.25">
      <c r="A80" s="49"/>
      <c r="B80" s="21"/>
      <c r="C80" s="21"/>
      <c r="D80" s="21"/>
      <c r="E80" s="21"/>
      <c r="F80" s="22"/>
      <c r="G80" s="22"/>
      <c r="H80" s="23">
        <f>+H10+H24+H29+H35+H42+H46+H55+H60+H65+H70+H75+H79</f>
        <v>310273376689</v>
      </c>
      <c r="I80" s="23">
        <f t="shared" ref="I80:M80" si="21">+I10+I24+I29+I35+I42+I46+I55+I60+I65+I70+I75+I79</f>
        <v>62337913256</v>
      </c>
      <c r="J80" s="23">
        <f t="shared" si="21"/>
        <v>3640000000</v>
      </c>
      <c r="K80" s="23">
        <f t="shared" si="21"/>
        <v>3640000000</v>
      </c>
      <c r="L80" s="23">
        <f t="shared" si="21"/>
        <v>0</v>
      </c>
      <c r="M80" s="23">
        <f t="shared" si="21"/>
        <v>0</v>
      </c>
      <c r="N80" s="23">
        <f>+N10+N24+N29+N35+N42+N46+N55+N60+N65+N70+N75+N79</f>
        <v>372611289945</v>
      </c>
      <c r="O80" s="53"/>
      <c r="P80" s="53"/>
      <c r="Q80" s="54"/>
    </row>
    <row r="81" spans="14:14" ht="24" customHeight="1" x14ac:dyDescent="0.3">
      <c r="N81" s="136"/>
    </row>
    <row r="82" spans="14:14" ht="24" customHeight="1" x14ac:dyDescent="0.25">
      <c r="N82" s="137"/>
    </row>
  </sheetData>
  <mergeCells count="138">
    <mergeCell ref="Q76:Q78"/>
    <mergeCell ref="A76:A78"/>
    <mergeCell ref="B76:B78"/>
    <mergeCell ref="C76:C78"/>
    <mergeCell ref="D76:D77"/>
    <mergeCell ref="O76:O78"/>
    <mergeCell ref="P76:P78"/>
    <mergeCell ref="P66:P69"/>
    <mergeCell ref="Q66:Q69"/>
    <mergeCell ref="A71:A74"/>
    <mergeCell ref="O71:O74"/>
    <mergeCell ref="P71:P74"/>
    <mergeCell ref="Q71:Q74"/>
    <mergeCell ref="A66:A69"/>
    <mergeCell ref="B66:B68"/>
    <mergeCell ref="C66:C68"/>
    <mergeCell ref="D66:D67"/>
    <mergeCell ref="E66:E67"/>
    <mergeCell ref="O66:O69"/>
    <mergeCell ref="O56:O59"/>
    <mergeCell ref="P56:P59"/>
    <mergeCell ref="Q56:Q59"/>
    <mergeCell ref="A61:A64"/>
    <mergeCell ref="O61:O64"/>
    <mergeCell ref="P61:P64"/>
    <mergeCell ref="Q61:Q64"/>
    <mergeCell ref="J53:J54"/>
    <mergeCell ref="K53:K54"/>
    <mergeCell ref="L53:L54"/>
    <mergeCell ref="M53:M54"/>
    <mergeCell ref="N53:N54"/>
    <mergeCell ref="A56:A59"/>
    <mergeCell ref="K50:K51"/>
    <mergeCell ref="L50:L51"/>
    <mergeCell ref="M50:M51"/>
    <mergeCell ref="N50:N51"/>
    <mergeCell ref="B53:B54"/>
    <mergeCell ref="C53:C54"/>
    <mergeCell ref="F53:F54"/>
    <mergeCell ref="G53:G54"/>
    <mergeCell ref="H53:H54"/>
    <mergeCell ref="I53:I54"/>
    <mergeCell ref="O47:O54"/>
    <mergeCell ref="P47:P54"/>
    <mergeCell ref="Q47:Q54"/>
    <mergeCell ref="B50:B51"/>
    <mergeCell ref="C50:C51"/>
    <mergeCell ref="F50:F51"/>
    <mergeCell ref="G50:G51"/>
    <mergeCell ref="H50:H51"/>
    <mergeCell ref="I50:I51"/>
    <mergeCell ref="J50:J51"/>
    <mergeCell ref="I47:I48"/>
    <mergeCell ref="J47:J48"/>
    <mergeCell ref="K47:K48"/>
    <mergeCell ref="L47:L48"/>
    <mergeCell ref="M47:M48"/>
    <mergeCell ref="N47:N48"/>
    <mergeCell ref="A47:A54"/>
    <mergeCell ref="B47:B48"/>
    <mergeCell ref="C47:C49"/>
    <mergeCell ref="F47:F48"/>
    <mergeCell ref="G47:G48"/>
    <mergeCell ref="H47:H48"/>
    <mergeCell ref="O36:O41"/>
    <mergeCell ref="P36:P41"/>
    <mergeCell ref="Q36:Q41"/>
    <mergeCell ref="B40:B41"/>
    <mergeCell ref="C40:C41"/>
    <mergeCell ref="A43:A45"/>
    <mergeCell ref="O43:O45"/>
    <mergeCell ref="P43:P45"/>
    <mergeCell ref="Q43:Q45"/>
    <mergeCell ref="K32:K33"/>
    <mergeCell ref="L32:L33"/>
    <mergeCell ref="M32:M33"/>
    <mergeCell ref="N32:N33"/>
    <mergeCell ref="A36:A41"/>
    <mergeCell ref="B36:B39"/>
    <mergeCell ref="C36:C39"/>
    <mergeCell ref="L30:L31"/>
    <mergeCell ref="M30:M31"/>
    <mergeCell ref="N30:N31"/>
    <mergeCell ref="O30:O34"/>
    <mergeCell ref="P30:P34"/>
    <mergeCell ref="Q30:Q34"/>
    <mergeCell ref="A30:A34"/>
    <mergeCell ref="C30:C31"/>
    <mergeCell ref="H30:H31"/>
    <mergeCell ref="I30:I31"/>
    <mergeCell ref="J30:J31"/>
    <mergeCell ref="K30:K31"/>
    <mergeCell ref="C32:C33"/>
    <mergeCell ref="H32:H33"/>
    <mergeCell ref="I32:I33"/>
    <mergeCell ref="J32:J33"/>
    <mergeCell ref="A25:A28"/>
    <mergeCell ref="O25:O28"/>
    <mergeCell ref="P25:P28"/>
    <mergeCell ref="Q25:Q28"/>
    <mergeCell ref="B27:B28"/>
    <mergeCell ref="C27:C28"/>
    <mergeCell ref="F27:F28"/>
    <mergeCell ref="G27:G28"/>
    <mergeCell ref="G12:G16"/>
    <mergeCell ref="B18:B23"/>
    <mergeCell ref="C18:C21"/>
    <mergeCell ref="F18:F20"/>
    <mergeCell ref="G18:G21"/>
    <mergeCell ref="C22:C23"/>
    <mergeCell ref="F22:F23"/>
    <mergeCell ref="G22:G23"/>
    <mergeCell ref="O7:O8"/>
    <mergeCell ref="P7:P8"/>
    <mergeCell ref="Q7:Q8"/>
    <mergeCell ref="A11:A23"/>
    <mergeCell ref="O11:O23"/>
    <mergeCell ref="P11:P23"/>
    <mergeCell ref="Q11:Q23"/>
    <mergeCell ref="B12:B16"/>
    <mergeCell ref="C12:C16"/>
    <mergeCell ref="F12:F16"/>
    <mergeCell ref="H7:H8"/>
    <mergeCell ref="I7:I8"/>
    <mergeCell ref="J7:K7"/>
    <mergeCell ref="L7:L8"/>
    <mergeCell ref="M7:M8"/>
    <mergeCell ref="N7:N8"/>
    <mergeCell ref="F2:P2"/>
    <mergeCell ref="A6:A8"/>
    <mergeCell ref="B6:B8"/>
    <mergeCell ref="C6:C8"/>
    <mergeCell ref="D6:D8"/>
    <mergeCell ref="E6:E8"/>
    <mergeCell ref="F6:F8"/>
    <mergeCell ref="G6:G8"/>
    <mergeCell ref="H6:N6"/>
    <mergeCell ref="O6:Q6"/>
  </mergeCells>
  <dataValidations count="4">
    <dataValidation type="list" showInputMessage="1" showErrorMessage="1" sqref="G60 G65 G55 G70 G46" xr:uid="{46266BC3-E970-47BE-B08A-6E506B98CBB9}">
      <formula1>#REF!</formula1>
    </dataValidation>
    <dataValidation showInputMessage="1" showErrorMessage="1" promptTitle="Elegir" sqref="F43:F45 F61:F64 F66:F69" xr:uid="{21471E87-19B4-4635-9C38-42CB76EB666D}"/>
    <dataValidation type="list" showInputMessage="1" showErrorMessage="1" promptTitle="Elegir" sqref="F46 F55 F60 F65 F70" xr:uid="{E3543A31-0AA3-4A2B-97EE-A4364CD64B04}">
      <formula1>#REF!</formula1>
    </dataValidation>
    <dataValidation showInputMessage="1" showErrorMessage="1" sqref="G45 F61:G64 G66:G69 G22 G12 G17:G18 F25:G27" xr:uid="{5665D274-A612-4683-947F-98C92EDDF4EA}"/>
  </dataValidations>
  <pageMargins left="0.39370078740157483" right="0.39370078740157483" top="0.39370078740157483" bottom="0.39370078740157483" header="0.31496062992125984" footer="0.31496062992125984"/>
  <pageSetup scale="2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50"/>
  <sheetViews>
    <sheetView tabSelected="1" topLeftCell="J56" zoomScale="79" zoomScaleNormal="79" workbookViewId="0">
      <selection activeCell="X76" sqref="X76"/>
    </sheetView>
  </sheetViews>
  <sheetFormatPr baseColWidth="10" defaultColWidth="11.5703125" defaultRowHeight="15.75" x14ac:dyDescent="0.25"/>
  <cols>
    <col min="1" max="1" width="2" style="11" customWidth="1"/>
    <col min="2" max="2" width="16.85546875" style="11" customWidth="1"/>
    <col min="3" max="3" width="20" style="11" customWidth="1"/>
    <col min="4" max="4" width="15.28515625" style="11" customWidth="1"/>
    <col min="5" max="5" width="16.140625" style="11" customWidth="1"/>
    <col min="6" max="6" width="13.7109375" style="11" customWidth="1"/>
    <col min="7" max="7" width="15" style="11" customWidth="1"/>
    <col min="8" max="8" width="16.5703125" style="11" customWidth="1"/>
    <col min="9" max="9" width="18.7109375" style="11" customWidth="1"/>
    <col min="10" max="10" width="20.7109375" style="11" customWidth="1"/>
    <col min="11" max="14" width="23.28515625" style="11" customWidth="1"/>
    <col min="15" max="15" width="20.5703125" style="11" customWidth="1"/>
    <col min="16" max="16" width="22.42578125" style="11" customWidth="1"/>
    <col min="17" max="17" width="10.42578125" style="11" customWidth="1"/>
    <col min="18" max="18" width="18.140625" style="11" customWidth="1"/>
    <col min="19" max="19" width="11.7109375" style="11" customWidth="1"/>
    <col min="20" max="20" width="17.85546875" style="11" customWidth="1"/>
    <col min="21" max="21" width="16.42578125" style="11" customWidth="1"/>
    <col min="22" max="22" width="17.28515625" style="11" customWidth="1"/>
    <col min="23" max="24" width="43.7109375" style="11" customWidth="1"/>
    <col min="25" max="16384" width="11.5703125" style="11"/>
  </cols>
  <sheetData>
    <row r="1" spans="2:24" ht="25.5" customHeight="1" x14ac:dyDescent="0.25">
      <c r="B1" s="106"/>
      <c r="C1" s="106"/>
      <c r="D1" s="106"/>
      <c r="E1" s="106"/>
      <c r="F1" s="138" t="s">
        <v>275</v>
      </c>
      <c r="G1" s="138"/>
      <c r="H1" s="138"/>
      <c r="I1" s="138"/>
      <c r="J1" s="138"/>
      <c r="K1" s="138"/>
      <c r="L1" s="138"/>
      <c r="M1" s="138"/>
      <c r="N1" s="138"/>
      <c r="O1" s="138"/>
      <c r="P1" s="138"/>
      <c r="Q1" s="138"/>
      <c r="R1" s="138"/>
      <c r="S1" s="138"/>
      <c r="T1" s="138"/>
      <c r="U1" s="138"/>
      <c r="V1" s="138"/>
      <c r="W1" s="144"/>
      <c r="X1" s="143"/>
    </row>
    <row r="2" spans="2:24" ht="25.5" customHeight="1" x14ac:dyDescent="0.25">
      <c r="B2" s="106"/>
      <c r="C2" s="106"/>
      <c r="D2" s="106"/>
      <c r="E2" s="106"/>
      <c r="F2" s="138"/>
      <c r="G2" s="138"/>
      <c r="H2" s="138"/>
      <c r="I2" s="138"/>
      <c r="J2" s="138"/>
      <c r="K2" s="138"/>
      <c r="L2" s="138"/>
      <c r="M2" s="138"/>
      <c r="N2" s="138"/>
      <c r="O2" s="138"/>
      <c r="P2" s="138"/>
      <c r="Q2" s="138"/>
      <c r="R2" s="138"/>
      <c r="S2" s="138"/>
      <c r="T2" s="138"/>
      <c r="U2" s="138"/>
      <c r="V2" s="138"/>
      <c r="W2" s="144"/>
      <c r="X2" s="143"/>
    </row>
    <row r="3" spans="2:24" ht="25.5" customHeight="1" x14ac:dyDescent="0.25">
      <c r="B3" s="106"/>
      <c r="C3" s="106"/>
      <c r="D3" s="106"/>
      <c r="E3" s="106"/>
      <c r="F3" s="138"/>
      <c r="G3" s="138"/>
      <c r="H3" s="138"/>
      <c r="I3" s="138"/>
      <c r="J3" s="138"/>
      <c r="K3" s="138"/>
      <c r="L3" s="138"/>
      <c r="M3" s="138"/>
      <c r="N3" s="138"/>
      <c r="O3" s="138"/>
      <c r="P3" s="138"/>
      <c r="Q3" s="138"/>
      <c r="R3" s="138"/>
      <c r="S3" s="138"/>
      <c r="T3" s="138"/>
      <c r="U3" s="138"/>
      <c r="V3" s="138"/>
      <c r="W3" s="144"/>
      <c r="X3" s="143"/>
    </row>
    <row r="4" spans="2:24" ht="42.75" customHeight="1" x14ac:dyDescent="0.25">
      <c r="B4" s="139" t="s">
        <v>35</v>
      </c>
      <c r="C4" s="139" t="s">
        <v>36</v>
      </c>
      <c r="D4" s="139" t="s">
        <v>37</v>
      </c>
      <c r="E4" s="139" t="s">
        <v>38</v>
      </c>
      <c r="F4" s="139" t="s">
        <v>26</v>
      </c>
      <c r="G4" s="139" t="s">
        <v>34</v>
      </c>
      <c r="H4" s="139" t="s">
        <v>27</v>
      </c>
      <c r="I4" s="140" t="s">
        <v>8</v>
      </c>
      <c r="J4" s="140"/>
      <c r="K4" s="140"/>
      <c r="L4" s="140"/>
      <c r="M4" s="140"/>
      <c r="N4" s="140"/>
      <c r="O4" s="140"/>
      <c r="P4" s="141" t="s">
        <v>23</v>
      </c>
      <c r="Q4" s="141"/>
      <c r="R4" s="141"/>
      <c r="S4" s="141"/>
      <c r="T4" s="141" t="s">
        <v>28</v>
      </c>
      <c r="U4" s="141"/>
      <c r="V4" s="141"/>
      <c r="W4" s="145" t="s">
        <v>276</v>
      </c>
      <c r="X4" s="156" t="s">
        <v>277</v>
      </c>
    </row>
    <row r="5" spans="2:24" ht="42.75" customHeight="1" x14ac:dyDescent="0.25">
      <c r="B5" s="139"/>
      <c r="C5" s="139"/>
      <c r="D5" s="139"/>
      <c r="E5" s="139"/>
      <c r="F5" s="139"/>
      <c r="G5" s="139"/>
      <c r="H5" s="139"/>
      <c r="I5" s="108" t="s">
        <v>39</v>
      </c>
      <c r="J5" s="108" t="s">
        <v>40</v>
      </c>
      <c r="K5" s="108" t="s">
        <v>24</v>
      </c>
      <c r="L5" s="108"/>
      <c r="M5" s="108" t="s">
        <v>41</v>
      </c>
      <c r="N5" s="108" t="s">
        <v>30</v>
      </c>
      <c r="O5" s="108" t="s">
        <v>32</v>
      </c>
      <c r="P5" s="107" t="s">
        <v>13</v>
      </c>
      <c r="Q5" s="107" t="s">
        <v>14</v>
      </c>
      <c r="R5" s="107" t="s">
        <v>15</v>
      </c>
      <c r="S5" s="107" t="s">
        <v>16</v>
      </c>
      <c r="T5" s="139" t="s">
        <v>31</v>
      </c>
      <c r="U5" s="142" t="s">
        <v>29</v>
      </c>
      <c r="V5" s="139" t="s">
        <v>33</v>
      </c>
      <c r="W5" s="146"/>
      <c r="X5" s="156"/>
    </row>
    <row r="6" spans="2:24" ht="31.5" x14ac:dyDescent="0.25">
      <c r="B6" s="139"/>
      <c r="C6" s="139"/>
      <c r="D6" s="139"/>
      <c r="E6" s="139"/>
      <c r="F6" s="139"/>
      <c r="G6" s="139"/>
      <c r="H6" s="139"/>
      <c r="I6" s="108"/>
      <c r="J6" s="108"/>
      <c r="K6" s="13" t="s">
        <v>42</v>
      </c>
      <c r="L6" s="13" t="s">
        <v>43</v>
      </c>
      <c r="M6" s="108"/>
      <c r="N6" s="108"/>
      <c r="O6" s="108"/>
      <c r="P6" s="107"/>
      <c r="Q6" s="107"/>
      <c r="R6" s="107"/>
      <c r="S6" s="107"/>
      <c r="T6" s="139"/>
      <c r="U6" s="142"/>
      <c r="V6" s="139"/>
      <c r="W6" s="146"/>
      <c r="X6" s="156"/>
    </row>
    <row r="7" spans="2:24" ht="105" customHeight="1" x14ac:dyDescent="0.25">
      <c r="B7" s="14" t="s">
        <v>44</v>
      </c>
      <c r="C7" s="15" t="s">
        <v>45</v>
      </c>
      <c r="D7" s="15">
        <v>24</v>
      </c>
      <c r="E7" s="16" t="s">
        <v>46</v>
      </c>
      <c r="F7" s="16" t="s">
        <v>47</v>
      </c>
      <c r="G7" s="17" t="s">
        <v>48</v>
      </c>
      <c r="H7" s="18" t="s">
        <v>49</v>
      </c>
      <c r="I7" s="19">
        <v>67920000000</v>
      </c>
      <c r="J7" s="19">
        <v>0</v>
      </c>
      <c r="K7" s="19">
        <v>0</v>
      </c>
      <c r="L7" s="19">
        <v>0</v>
      </c>
      <c r="M7" s="19">
        <v>0</v>
      </c>
      <c r="N7" s="19">
        <v>0</v>
      </c>
      <c r="O7" s="19">
        <f>+I7+J7+K7-L7-M7+N7</f>
        <v>67920000000</v>
      </c>
      <c r="P7" s="56">
        <v>0</v>
      </c>
      <c r="Q7" s="60">
        <f>+P7/O7</f>
        <v>0</v>
      </c>
      <c r="R7" s="56">
        <v>0</v>
      </c>
      <c r="S7" s="60">
        <f>+R7/O7</f>
        <v>0</v>
      </c>
      <c r="T7" s="15" t="s">
        <v>229</v>
      </c>
      <c r="U7" s="15" t="s">
        <v>230</v>
      </c>
      <c r="V7" s="50" t="s">
        <v>231</v>
      </c>
      <c r="W7" s="147" t="s">
        <v>257</v>
      </c>
      <c r="X7" s="62" t="s">
        <v>278</v>
      </c>
    </row>
    <row r="8" spans="2:24" ht="34.5" customHeight="1" x14ac:dyDescent="0.25">
      <c r="B8" s="20"/>
      <c r="C8" s="21"/>
      <c r="D8" s="21"/>
      <c r="E8" s="21"/>
      <c r="F8" s="21"/>
      <c r="G8" s="22"/>
      <c r="H8" s="22"/>
      <c r="I8" s="23">
        <f>SUM(I7)</f>
        <v>67920000000</v>
      </c>
      <c r="J8" s="24">
        <f t="shared" ref="J8:N8" si="0">SUM(J7:J7)</f>
        <v>0</v>
      </c>
      <c r="K8" s="24">
        <f t="shared" si="0"/>
        <v>0</v>
      </c>
      <c r="L8" s="24">
        <f t="shared" si="0"/>
        <v>0</v>
      </c>
      <c r="M8" s="24">
        <f t="shared" si="0"/>
        <v>0</v>
      </c>
      <c r="N8" s="24">
        <f t="shared" si="0"/>
        <v>0</v>
      </c>
      <c r="O8" s="23">
        <f>SUM(O7:O7)</f>
        <v>67920000000</v>
      </c>
      <c r="P8" s="23">
        <f t="shared" ref="P8:R8" si="1">SUM(P7:P7)</f>
        <v>0</v>
      </c>
      <c r="Q8" s="59">
        <f>+P8/O8</f>
        <v>0</v>
      </c>
      <c r="R8" s="23">
        <f t="shared" si="1"/>
        <v>0</v>
      </c>
      <c r="S8" s="59">
        <f>+R8/O8</f>
        <v>0</v>
      </c>
      <c r="T8" s="23"/>
      <c r="U8" s="23"/>
      <c r="V8" s="23"/>
      <c r="W8" s="148"/>
      <c r="X8" s="157"/>
    </row>
    <row r="9" spans="2:24" ht="34.5" customHeight="1" x14ac:dyDescent="0.25">
      <c r="B9" s="110" t="s">
        <v>50</v>
      </c>
      <c r="C9" s="25" t="s">
        <v>51</v>
      </c>
      <c r="D9" s="25">
        <v>3</v>
      </c>
      <c r="E9" s="26" t="s">
        <v>52</v>
      </c>
      <c r="F9" s="26" t="s">
        <v>47</v>
      </c>
      <c r="G9" s="27" t="s">
        <v>53</v>
      </c>
      <c r="H9" s="27" t="s">
        <v>54</v>
      </c>
      <c r="I9" s="19">
        <v>7500000000</v>
      </c>
      <c r="J9" s="19">
        <v>0</v>
      </c>
      <c r="K9" s="19">
        <v>0</v>
      </c>
      <c r="L9" s="19">
        <v>0</v>
      </c>
      <c r="M9" s="19">
        <v>0</v>
      </c>
      <c r="N9" s="19">
        <v>0</v>
      </c>
      <c r="O9" s="17">
        <f>+I9+J9+K9-L9-M9+N9</f>
        <v>7500000000</v>
      </c>
      <c r="P9" s="17">
        <v>7500000000</v>
      </c>
      <c r="Q9" s="60">
        <f>+P9/O9</f>
        <v>1</v>
      </c>
      <c r="R9" s="56">
        <v>0</v>
      </c>
      <c r="S9" s="60">
        <f>+R9/O9</f>
        <v>0</v>
      </c>
      <c r="T9" s="78" t="s">
        <v>232</v>
      </c>
      <c r="U9" s="78" t="s">
        <v>233</v>
      </c>
      <c r="V9" s="76" t="s">
        <v>231</v>
      </c>
      <c r="W9" s="149" t="s">
        <v>258</v>
      </c>
      <c r="X9" s="62" t="s">
        <v>278</v>
      </c>
    </row>
    <row r="10" spans="2:24" ht="34.5" customHeight="1" x14ac:dyDescent="0.25">
      <c r="B10" s="111"/>
      <c r="C10" s="83" t="s">
        <v>55</v>
      </c>
      <c r="D10" s="83" t="s">
        <v>56</v>
      </c>
      <c r="E10" s="16" t="s">
        <v>57</v>
      </c>
      <c r="F10" s="16" t="s">
        <v>47</v>
      </c>
      <c r="G10" s="100" t="s">
        <v>58</v>
      </c>
      <c r="H10" s="103" t="s">
        <v>59</v>
      </c>
      <c r="I10" s="17">
        <v>700000000</v>
      </c>
      <c r="J10" s="19">
        <v>0</v>
      </c>
      <c r="K10" s="19">
        <v>0</v>
      </c>
      <c r="L10" s="19">
        <v>0</v>
      </c>
      <c r="M10" s="19">
        <v>0</v>
      </c>
      <c r="N10" s="19">
        <v>0</v>
      </c>
      <c r="O10" s="17">
        <f t="shared" ref="O10:O31" si="2">+I10+J10+K10-L10-M10+N10</f>
        <v>700000000</v>
      </c>
      <c r="P10" s="17">
        <v>700000000</v>
      </c>
      <c r="Q10" s="60">
        <f t="shared" ref="Q10:Q21" si="3">+P10/O10</f>
        <v>1</v>
      </c>
      <c r="R10" s="56">
        <v>0</v>
      </c>
      <c r="S10" s="60">
        <f t="shared" ref="S10:S21" si="4">+R10/O10</f>
        <v>0</v>
      </c>
      <c r="T10" s="78"/>
      <c r="U10" s="78"/>
      <c r="V10" s="76"/>
      <c r="W10" s="150"/>
      <c r="X10" s="62" t="s">
        <v>278</v>
      </c>
    </row>
    <row r="11" spans="2:24" ht="34.5" customHeight="1" x14ac:dyDescent="0.25">
      <c r="B11" s="111"/>
      <c r="C11" s="85"/>
      <c r="D11" s="85"/>
      <c r="E11" s="16" t="s">
        <v>60</v>
      </c>
      <c r="F11" s="16" t="s">
        <v>47</v>
      </c>
      <c r="G11" s="101"/>
      <c r="H11" s="104"/>
      <c r="I11" s="17">
        <v>100000000</v>
      </c>
      <c r="J11" s="19">
        <v>0</v>
      </c>
      <c r="K11" s="19">
        <v>0</v>
      </c>
      <c r="L11" s="19">
        <v>0</v>
      </c>
      <c r="M11" s="19">
        <v>0</v>
      </c>
      <c r="N11" s="19">
        <v>0</v>
      </c>
      <c r="O11" s="17">
        <f t="shared" si="2"/>
        <v>100000000</v>
      </c>
      <c r="P11" s="17">
        <v>100000000</v>
      </c>
      <c r="Q11" s="60">
        <f t="shared" si="3"/>
        <v>1</v>
      </c>
      <c r="R11" s="56">
        <v>0</v>
      </c>
      <c r="S11" s="60">
        <f t="shared" si="4"/>
        <v>0</v>
      </c>
      <c r="T11" s="78"/>
      <c r="U11" s="78"/>
      <c r="V11" s="76"/>
      <c r="W11" s="150"/>
      <c r="X11" s="62" t="s">
        <v>278</v>
      </c>
    </row>
    <row r="12" spans="2:24" ht="34.5" customHeight="1" x14ac:dyDescent="0.25">
      <c r="B12" s="111"/>
      <c r="C12" s="85"/>
      <c r="D12" s="85"/>
      <c r="E12" s="16" t="s">
        <v>61</v>
      </c>
      <c r="F12" s="16" t="s">
        <v>47</v>
      </c>
      <c r="G12" s="101"/>
      <c r="H12" s="104"/>
      <c r="I12" s="17">
        <v>100000000</v>
      </c>
      <c r="J12" s="19">
        <v>0</v>
      </c>
      <c r="K12" s="19">
        <v>0</v>
      </c>
      <c r="L12" s="19">
        <v>0</v>
      </c>
      <c r="M12" s="19">
        <v>0</v>
      </c>
      <c r="N12" s="19">
        <v>0</v>
      </c>
      <c r="O12" s="17">
        <f t="shared" si="2"/>
        <v>100000000</v>
      </c>
      <c r="P12" s="17">
        <v>100000000</v>
      </c>
      <c r="Q12" s="60">
        <f t="shared" si="3"/>
        <v>1</v>
      </c>
      <c r="R12" s="56">
        <v>0</v>
      </c>
      <c r="S12" s="60">
        <f t="shared" si="4"/>
        <v>0</v>
      </c>
      <c r="T12" s="78"/>
      <c r="U12" s="78"/>
      <c r="V12" s="76"/>
      <c r="W12" s="150"/>
      <c r="X12" s="62" t="s">
        <v>278</v>
      </c>
    </row>
    <row r="13" spans="2:24" ht="34.5" customHeight="1" x14ac:dyDescent="0.25">
      <c r="B13" s="111"/>
      <c r="C13" s="85"/>
      <c r="D13" s="85"/>
      <c r="E13" s="16" t="s">
        <v>62</v>
      </c>
      <c r="F13" s="16" t="s">
        <v>47</v>
      </c>
      <c r="G13" s="101"/>
      <c r="H13" s="104"/>
      <c r="I13" s="17">
        <v>1500000000</v>
      </c>
      <c r="J13" s="19">
        <v>0</v>
      </c>
      <c r="K13" s="19">
        <v>0</v>
      </c>
      <c r="L13" s="19">
        <v>0</v>
      </c>
      <c r="M13" s="19">
        <v>0</v>
      </c>
      <c r="N13" s="19">
        <v>0</v>
      </c>
      <c r="O13" s="17">
        <f t="shared" si="2"/>
        <v>1500000000</v>
      </c>
      <c r="P13" s="17">
        <v>1500000000</v>
      </c>
      <c r="Q13" s="60">
        <f t="shared" si="3"/>
        <v>1</v>
      </c>
      <c r="R13" s="56">
        <v>0</v>
      </c>
      <c r="S13" s="60">
        <f t="shared" si="4"/>
        <v>0</v>
      </c>
      <c r="T13" s="78"/>
      <c r="U13" s="78"/>
      <c r="V13" s="76"/>
      <c r="W13" s="150"/>
      <c r="X13" s="62" t="s">
        <v>278</v>
      </c>
    </row>
    <row r="14" spans="2:24" ht="34.5" customHeight="1" x14ac:dyDescent="0.25">
      <c r="B14" s="111"/>
      <c r="C14" s="84"/>
      <c r="D14" s="84"/>
      <c r="E14" s="16" t="s">
        <v>63</v>
      </c>
      <c r="F14" s="16" t="s">
        <v>47</v>
      </c>
      <c r="G14" s="102"/>
      <c r="H14" s="105"/>
      <c r="I14" s="17">
        <v>200000000</v>
      </c>
      <c r="J14" s="19">
        <v>0</v>
      </c>
      <c r="K14" s="19">
        <v>0</v>
      </c>
      <c r="L14" s="19">
        <v>0</v>
      </c>
      <c r="M14" s="19">
        <v>0</v>
      </c>
      <c r="N14" s="19">
        <v>0</v>
      </c>
      <c r="O14" s="17">
        <f t="shared" si="2"/>
        <v>200000000</v>
      </c>
      <c r="P14" s="17">
        <v>200000000</v>
      </c>
      <c r="Q14" s="60">
        <f t="shared" si="3"/>
        <v>1</v>
      </c>
      <c r="R14" s="56">
        <v>0</v>
      </c>
      <c r="S14" s="60">
        <f t="shared" si="4"/>
        <v>0</v>
      </c>
      <c r="T14" s="78"/>
      <c r="U14" s="78"/>
      <c r="V14" s="76"/>
      <c r="W14" s="150"/>
      <c r="X14" s="62" t="s">
        <v>278</v>
      </c>
    </row>
    <row r="15" spans="2:24" ht="34.5" customHeight="1" x14ac:dyDescent="0.25">
      <c r="B15" s="111"/>
      <c r="C15" s="15" t="s">
        <v>64</v>
      </c>
      <c r="D15" s="15">
        <v>6</v>
      </c>
      <c r="E15" s="16" t="s">
        <v>65</v>
      </c>
      <c r="F15" s="16" t="s">
        <v>47</v>
      </c>
      <c r="G15" s="31" t="s">
        <v>66</v>
      </c>
      <c r="H15" s="32" t="s">
        <v>67</v>
      </c>
      <c r="I15" s="17">
        <v>3700000000</v>
      </c>
      <c r="J15" s="19">
        <v>0</v>
      </c>
      <c r="K15" s="19">
        <v>0</v>
      </c>
      <c r="L15" s="19">
        <v>0</v>
      </c>
      <c r="M15" s="19">
        <v>0</v>
      </c>
      <c r="N15" s="19">
        <v>0</v>
      </c>
      <c r="O15" s="17">
        <f t="shared" si="2"/>
        <v>3700000000</v>
      </c>
      <c r="P15" s="17">
        <v>3700000000</v>
      </c>
      <c r="Q15" s="60">
        <f t="shared" si="3"/>
        <v>1</v>
      </c>
      <c r="R15" s="56">
        <v>0</v>
      </c>
      <c r="S15" s="60">
        <f t="shared" si="4"/>
        <v>0</v>
      </c>
      <c r="T15" s="78"/>
      <c r="U15" s="78"/>
      <c r="V15" s="76"/>
      <c r="W15" s="150"/>
      <c r="X15" s="62" t="s">
        <v>278</v>
      </c>
    </row>
    <row r="16" spans="2:24" ht="34.5" customHeight="1" x14ac:dyDescent="0.25">
      <c r="B16" s="111"/>
      <c r="C16" s="83" t="s">
        <v>68</v>
      </c>
      <c r="D16" s="83">
        <v>5</v>
      </c>
      <c r="E16" s="16" t="s">
        <v>69</v>
      </c>
      <c r="F16" s="16" t="s">
        <v>47</v>
      </c>
      <c r="G16" s="100" t="s">
        <v>70</v>
      </c>
      <c r="H16" s="103" t="s">
        <v>71</v>
      </c>
      <c r="I16" s="17">
        <v>1600000000</v>
      </c>
      <c r="J16" s="19">
        <v>0</v>
      </c>
      <c r="K16" s="19">
        <v>0</v>
      </c>
      <c r="L16" s="19">
        <v>0</v>
      </c>
      <c r="M16" s="19">
        <v>0</v>
      </c>
      <c r="N16" s="19">
        <v>0</v>
      </c>
      <c r="O16" s="17">
        <f>+I16+J16+K16-L16-M16+N16</f>
        <v>1600000000</v>
      </c>
      <c r="P16" s="17">
        <v>1600000000</v>
      </c>
      <c r="Q16" s="60">
        <f t="shared" si="3"/>
        <v>1</v>
      </c>
      <c r="R16" s="56">
        <v>0</v>
      </c>
      <c r="S16" s="60">
        <f t="shared" si="4"/>
        <v>0</v>
      </c>
      <c r="T16" s="78"/>
      <c r="U16" s="78"/>
      <c r="V16" s="76"/>
      <c r="W16" s="150"/>
      <c r="X16" s="62" t="s">
        <v>278</v>
      </c>
    </row>
    <row r="17" spans="2:24" ht="34.5" customHeight="1" x14ac:dyDescent="0.25">
      <c r="B17" s="111"/>
      <c r="C17" s="85"/>
      <c r="D17" s="85"/>
      <c r="E17" s="16" t="s">
        <v>72</v>
      </c>
      <c r="F17" s="16" t="s">
        <v>47</v>
      </c>
      <c r="G17" s="101"/>
      <c r="H17" s="104"/>
      <c r="I17" s="17">
        <v>60000000</v>
      </c>
      <c r="J17" s="19">
        <v>0</v>
      </c>
      <c r="K17" s="19">
        <v>0</v>
      </c>
      <c r="L17" s="19">
        <v>0</v>
      </c>
      <c r="M17" s="19">
        <v>0</v>
      </c>
      <c r="N17" s="19">
        <v>0</v>
      </c>
      <c r="O17" s="17">
        <f t="shared" si="2"/>
        <v>60000000</v>
      </c>
      <c r="P17" s="17">
        <v>60000000</v>
      </c>
      <c r="Q17" s="60">
        <f t="shared" si="3"/>
        <v>1</v>
      </c>
      <c r="R17" s="56">
        <v>0</v>
      </c>
      <c r="S17" s="60">
        <f t="shared" si="4"/>
        <v>0</v>
      </c>
      <c r="T17" s="78"/>
      <c r="U17" s="78"/>
      <c r="V17" s="76"/>
      <c r="W17" s="150"/>
      <c r="X17" s="62" t="s">
        <v>278</v>
      </c>
    </row>
    <row r="18" spans="2:24" ht="34.5" customHeight="1" x14ac:dyDescent="0.25">
      <c r="B18" s="111"/>
      <c r="C18" s="85"/>
      <c r="D18" s="85"/>
      <c r="E18" s="16" t="s">
        <v>72</v>
      </c>
      <c r="F18" s="16" t="s">
        <v>47</v>
      </c>
      <c r="G18" s="102"/>
      <c r="H18" s="104"/>
      <c r="I18" s="17">
        <v>1040000000</v>
      </c>
      <c r="J18" s="19"/>
      <c r="K18" s="19"/>
      <c r="L18" s="19">
        <v>1040000000</v>
      </c>
      <c r="M18" s="19">
        <v>0</v>
      </c>
      <c r="N18" s="19">
        <v>0</v>
      </c>
      <c r="O18" s="17">
        <f t="shared" si="2"/>
        <v>0</v>
      </c>
      <c r="P18" s="17">
        <v>0</v>
      </c>
      <c r="Q18" s="60">
        <v>0</v>
      </c>
      <c r="R18" s="56">
        <v>0</v>
      </c>
      <c r="S18" s="60">
        <v>0</v>
      </c>
      <c r="T18" s="78"/>
      <c r="U18" s="78"/>
      <c r="V18" s="76"/>
      <c r="W18" s="150"/>
      <c r="X18" s="62" t="s">
        <v>278</v>
      </c>
    </row>
    <row r="19" spans="2:24" ht="34.5" customHeight="1" x14ac:dyDescent="0.25">
      <c r="B19" s="111"/>
      <c r="C19" s="85"/>
      <c r="D19" s="84"/>
      <c r="E19" s="16" t="s">
        <v>63</v>
      </c>
      <c r="F19" s="16" t="s">
        <v>47</v>
      </c>
      <c r="G19" s="33" t="s">
        <v>73</v>
      </c>
      <c r="H19" s="105"/>
      <c r="I19" s="17">
        <v>0</v>
      </c>
      <c r="J19" s="19">
        <v>0</v>
      </c>
      <c r="K19" s="19">
        <v>1040000000</v>
      </c>
      <c r="L19" s="19">
        <v>0</v>
      </c>
      <c r="M19" s="19">
        <v>0</v>
      </c>
      <c r="N19" s="19">
        <v>0</v>
      </c>
      <c r="O19" s="17">
        <f t="shared" si="2"/>
        <v>1040000000</v>
      </c>
      <c r="P19" s="17">
        <v>130000000</v>
      </c>
      <c r="Q19" s="60">
        <f t="shared" si="3"/>
        <v>0.125</v>
      </c>
      <c r="R19" s="56">
        <v>0</v>
      </c>
      <c r="S19" s="60">
        <f t="shared" si="4"/>
        <v>0</v>
      </c>
      <c r="T19" s="78"/>
      <c r="U19" s="78"/>
      <c r="V19" s="76"/>
      <c r="W19" s="150"/>
      <c r="X19" s="62" t="s">
        <v>278</v>
      </c>
    </row>
    <row r="20" spans="2:24" ht="34.5" customHeight="1" x14ac:dyDescent="0.25">
      <c r="B20" s="111"/>
      <c r="C20" s="85"/>
      <c r="D20" s="85">
        <v>4</v>
      </c>
      <c r="E20" s="16" t="s">
        <v>74</v>
      </c>
      <c r="F20" s="16" t="s">
        <v>47</v>
      </c>
      <c r="G20" s="100" t="s">
        <v>75</v>
      </c>
      <c r="H20" s="103" t="s">
        <v>76</v>
      </c>
      <c r="I20" s="17">
        <v>8500000000</v>
      </c>
      <c r="J20" s="19">
        <v>0</v>
      </c>
      <c r="K20" s="19">
        <v>0</v>
      </c>
      <c r="L20" s="19">
        <v>0</v>
      </c>
      <c r="M20" s="19">
        <v>0</v>
      </c>
      <c r="N20" s="19">
        <v>0</v>
      </c>
      <c r="O20" s="17">
        <f t="shared" si="2"/>
        <v>8500000000</v>
      </c>
      <c r="P20" s="17">
        <v>8500000000</v>
      </c>
      <c r="Q20" s="60">
        <f t="shared" si="3"/>
        <v>1</v>
      </c>
      <c r="R20" s="56">
        <v>0</v>
      </c>
      <c r="S20" s="60">
        <f t="shared" si="4"/>
        <v>0</v>
      </c>
      <c r="T20" s="78"/>
      <c r="U20" s="78"/>
      <c r="V20" s="76"/>
      <c r="W20" s="150"/>
      <c r="X20" s="62" t="s">
        <v>278</v>
      </c>
    </row>
    <row r="21" spans="2:24" ht="34.5" customHeight="1" x14ac:dyDescent="0.25">
      <c r="B21" s="112"/>
      <c r="C21" s="84"/>
      <c r="D21" s="84"/>
      <c r="E21" s="16" t="s">
        <v>77</v>
      </c>
      <c r="F21" s="16" t="s">
        <v>47</v>
      </c>
      <c r="G21" s="102"/>
      <c r="H21" s="105"/>
      <c r="I21" s="17">
        <v>3000000000</v>
      </c>
      <c r="J21" s="19">
        <v>0</v>
      </c>
      <c r="K21" s="19">
        <v>0</v>
      </c>
      <c r="L21" s="19">
        <v>0</v>
      </c>
      <c r="M21" s="19">
        <v>0</v>
      </c>
      <c r="N21" s="19">
        <v>0</v>
      </c>
      <c r="O21" s="17">
        <f t="shared" si="2"/>
        <v>3000000000</v>
      </c>
      <c r="P21" s="17">
        <v>3000000000</v>
      </c>
      <c r="Q21" s="60">
        <f t="shared" si="3"/>
        <v>1</v>
      </c>
      <c r="R21" s="56">
        <v>0</v>
      </c>
      <c r="S21" s="60">
        <f t="shared" si="4"/>
        <v>0</v>
      </c>
      <c r="T21" s="78"/>
      <c r="U21" s="78"/>
      <c r="V21" s="76"/>
      <c r="W21" s="151"/>
      <c r="X21" s="62" t="s">
        <v>278</v>
      </c>
    </row>
    <row r="22" spans="2:24" ht="34.5" customHeight="1" x14ac:dyDescent="0.25">
      <c r="B22" s="20"/>
      <c r="C22" s="21"/>
      <c r="D22" s="21"/>
      <c r="E22" s="21"/>
      <c r="F22" s="21"/>
      <c r="G22" s="22"/>
      <c r="H22" s="22"/>
      <c r="I22" s="23">
        <f>SUM(I9:I21)</f>
        <v>28000000000</v>
      </c>
      <c r="J22" s="24">
        <f t="shared" ref="J22:N22" si="5">SUM(J10:J21)</f>
        <v>0</v>
      </c>
      <c r="K22" s="24">
        <f t="shared" si="5"/>
        <v>1040000000</v>
      </c>
      <c r="L22" s="24">
        <f t="shared" si="5"/>
        <v>1040000000</v>
      </c>
      <c r="M22" s="24">
        <f t="shared" si="5"/>
        <v>0</v>
      </c>
      <c r="N22" s="24">
        <f t="shared" si="5"/>
        <v>0</v>
      </c>
      <c r="O22" s="23">
        <f>SUM(O9:O21)</f>
        <v>28000000000</v>
      </c>
      <c r="P22" s="23">
        <f>SUM(P9:P21)</f>
        <v>27090000000</v>
      </c>
      <c r="Q22" s="59">
        <f>+P22/O22</f>
        <v>0.96750000000000003</v>
      </c>
      <c r="R22" s="23">
        <f>SUM(R9:R21)</f>
        <v>0</v>
      </c>
      <c r="S22" s="59">
        <f>+R22/O22</f>
        <v>0</v>
      </c>
      <c r="T22" s="51"/>
      <c r="U22" s="51"/>
      <c r="V22" s="52"/>
      <c r="W22" s="152"/>
      <c r="X22" s="158"/>
    </row>
    <row r="23" spans="2:24" ht="34.5" customHeight="1" x14ac:dyDescent="0.25">
      <c r="B23" s="97" t="s">
        <v>78</v>
      </c>
      <c r="C23" s="34" t="s">
        <v>79</v>
      </c>
      <c r="D23" s="35">
        <v>1</v>
      </c>
      <c r="E23" s="16" t="s">
        <v>80</v>
      </c>
      <c r="F23" s="16" t="s">
        <v>81</v>
      </c>
      <c r="G23" s="31" t="s">
        <v>82</v>
      </c>
      <c r="H23" s="18" t="s">
        <v>83</v>
      </c>
      <c r="I23" s="17">
        <v>1680000000</v>
      </c>
      <c r="J23" s="19">
        <v>0</v>
      </c>
      <c r="K23" s="19">
        <v>0</v>
      </c>
      <c r="L23" s="19">
        <v>0</v>
      </c>
      <c r="M23" s="19">
        <v>0</v>
      </c>
      <c r="N23" s="19">
        <v>0</v>
      </c>
      <c r="O23" s="17">
        <f t="shared" si="2"/>
        <v>1680000000</v>
      </c>
      <c r="P23" s="17">
        <v>1680000000</v>
      </c>
      <c r="Q23" s="60">
        <f>+P23/O23</f>
        <v>1</v>
      </c>
      <c r="R23" s="56">
        <v>0</v>
      </c>
      <c r="S23" s="60">
        <f>+R23/O23</f>
        <v>0</v>
      </c>
      <c r="T23" s="78" t="s">
        <v>234</v>
      </c>
      <c r="U23" s="78" t="s">
        <v>235</v>
      </c>
      <c r="V23" s="76" t="s">
        <v>236</v>
      </c>
      <c r="W23" s="149" t="s">
        <v>259</v>
      </c>
      <c r="X23" s="62" t="s">
        <v>278</v>
      </c>
    </row>
    <row r="24" spans="2:24" ht="34.5" customHeight="1" x14ac:dyDescent="0.25">
      <c r="B24" s="98"/>
      <c r="C24" s="25" t="s">
        <v>84</v>
      </c>
      <c r="D24" s="25">
        <v>845</v>
      </c>
      <c r="E24" s="36" t="s">
        <v>85</v>
      </c>
      <c r="F24" s="16" t="s">
        <v>81</v>
      </c>
      <c r="G24" s="31" t="s">
        <v>86</v>
      </c>
      <c r="H24" s="18" t="s">
        <v>87</v>
      </c>
      <c r="I24" s="17">
        <v>8520000000</v>
      </c>
      <c r="J24" s="19">
        <v>0</v>
      </c>
      <c r="K24" s="19">
        <v>0</v>
      </c>
      <c r="L24" s="19">
        <v>0</v>
      </c>
      <c r="M24" s="19">
        <v>0</v>
      </c>
      <c r="N24" s="19">
        <v>0</v>
      </c>
      <c r="O24" s="17">
        <f t="shared" si="2"/>
        <v>8520000000</v>
      </c>
      <c r="P24" s="17">
        <v>8520000000</v>
      </c>
      <c r="Q24" s="60">
        <f t="shared" ref="Q24:Q26" si="6">+P24/O24</f>
        <v>1</v>
      </c>
      <c r="R24" s="56">
        <v>0</v>
      </c>
      <c r="S24" s="60">
        <f t="shared" ref="S24:S26" si="7">+R24/O24</f>
        <v>0</v>
      </c>
      <c r="T24" s="78"/>
      <c r="U24" s="78"/>
      <c r="V24" s="76"/>
      <c r="W24" s="153"/>
      <c r="X24" s="62" t="s">
        <v>278</v>
      </c>
    </row>
    <row r="25" spans="2:24" ht="34.5" customHeight="1" x14ac:dyDescent="0.25">
      <c r="B25" s="98"/>
      <c r="C25" s="83" t="s">
        <v>88</v>
      </c>
      <c r="D25" s="83">
        <v>80</v>
      </c>
      <c r="E25" s="16" t="s">
        <v>89</v>
      </c>
      <c r="F25" s="16" t="s">
        <v>81</v>
      </c>
      <c r="G25" s="100" t="s">
        <v>90</v>
      </c>
      <c r="H25" s="92" t="s">
        <v>91</v>
      </c>
      <c r="I25" s="17">
        <v>2000000000</v>
      </c>
      <c r="J25" s="19">
        <v>0</v>
      </c>
      <c r="K25" s="19">
        <v>0</v>
      </c>
      <c r="L25" s="19">
        <v>0</v>
      </c>
      <c r="M25" s="19">
        <v>0</v>
      </c>
      <c r="N25" s="19">
        <v>0</v>
      </c>
      <c r="O25" s="17">
        <f t="shared" si="2"/>
        <v>2000000000</v>
      </c>
      <c r="P25" s="17">
        <v>2000000000</v>
      </c>
      <c r="Q25" s="60">
        <f t="shared" si="6"/>
        <v>1</v>
      </c>
      <c r="R25" s="56">
        <v>0</v>
      </c>
      <c r="S25" s="60">
        <f t="shared" si="7"/>
        <v>0</v>
      </c>
      <c r="T25" s="78"/>
      <c r="U25" s="78"/>
      <c r="V25" s="76"/>
      <c r="W25" s="153"/>
      <c r="X25" s="62" t="s">
        <v>278</v>
      </c>
    </row>
    <row r="26" spans="2:24" ht="34.5" customHeight="1" x14ac:dyDescent="0.25">
      <c r="B26" s="99"/>
      <c r="C26" s="85"/>
      <c r="D26" s="85"/>
      <c r="E26" s="16" t="s">
        <v>92</v>
      </c>
      <c r="F26" s="16" t="s">
        <v>81</v>
      </c>
      <c r="G26" s="101"/>
      <c r="H26" s="94"/>
      <c r="I26" s="17">
        <v>2800000000</v>
      </c>
      <c r="J26" s="19">
        <v>0</v>
      </c>
      <c r="K26" s="19">
        <v>0</v>
      </c>
      <c r="L26" s="19">
        <v>0</v>
      </c>
      <c r="M26" s="19">
        <v>0</v>
      </c>
      <c r="N26" s="19">
        <v>0</v>
      </c>
      <c r="O26" s="17">
        <f t="shared" si="2"/>
        <v>2800000000</v>
      </c>
      <c r="P26" s="17">
        <v>2800000000</v>
      </c>
      <c r="Q26" s="60">
        <f t="shared" si="6"/>
        <v>1</v>
      </c>
      <c r="R26" s="56">
        <v>0</v>
      </c>
      <c r="S26" s="60">
        <f t="shared" si="7"/>
        <v>0</v>
      </c>
      <c r="T26" s="78"/>
      <c r="U26" s="78"/>
      <c r="V26" s="76"/>
      <c r="W26" s="154"/>
      <c r="X26" s="62" t="s">
        <v>278</v>
      </c>
    </row>
    <row r="27" spans="2:24" ht="34.5" customHeight="1" x14ac:dyDescent="0.25">
      <c r="B27" s="20"/>
      <c r="C27" s="21"/>
      <c r="D27" s="21"/>
      <c r="E27" s="21"/>
      <c r="F27" s="21"/>
      <c r="G27" s="22"/>
      <c r="H27" s="22"/>
      <c r="I27" s="23">
        <f t="shared" ref="I27:R27" si="8">SUM(I23:I26)</f>
        <v>15000000000</v>
      </c>
      <c r="J27" s="24">
        <f t="shared" si="8"/>
        <v>0</v>
      </c>
      <c r="K27" s="24">
        <f t="shared" si="8"/>
        <v>0</v>
      </c>
      <c r="L27" s="24">
        <f t="shared" si="8"/>
        <v>0</v>
      </c>
      <c r="M27" s="24">
        <f t="shared" si="8"/>
        <v>0</v>
      </c>
      <c r="N27" s="24">
        <f t="shared" si="8"/>
        <v>0</v>
      </c>
      <c r="O27" s="23">
        <f t="shared" si="8"/>
        <v>15000000000</v>
      </c>
      <c r="P27" s="23">
        <f t="shared" si="8"/>
        <v>15000000000</v>
      </c>
      <c r="Q27" s="59">
        <f>+P27/O27</f>
        <v>1</v>
      </c>
      <c r="R27" s="23">
        <f t="shared" si="8"/>
        <v>0</v>
      </c>
      <c r="S27" s="59">
        <f>+R27/O27</f>
        <v>0</v>
      </c>
      <c r="T27" s="51"/>
      <c r="U27" s="51"/>
      <c r="V27" s="52"/>
      <c r="W27" s="152"/>
      <c r="X27" s="158"/>
    </row>
    <row r="28" spans="2:24" ht="34.5" customHeight="1" x14ac:dyDescent="0.25">
      <c r="B28" s="80" t="s">
        <v>93</v>
      </c>
      <c r="C28" s="15" t="s">
        <v>94</v>
      </c>
      <c r="D28" s="83">
        <v>2</v>
      </c>
      <c r="E28" s="16" t="s">
        <v>95</v>
      </c>
      <c r="F28" s="16" t="s">
        <v>81</v>
      </c>
      <c r="G28" s="16" t="s">
        <v>96</v>
      </c>
      <c r="H28" s="18" t="s">
        <v>97</v>
      </c>
      <c r="I28" s="90">
        <v>2000000000</v>
      </c>
      <c r="J28" s="90">
        <v>0</v>
      </c>
      <c r="K28" s="90">
        <v>0</v>
      </c>
      <c r="L28" s="90">
        <v>0</v>
      </c>
      <c r="M28" s="90">
        <v>0</v>
      </c>
      <c r="N28" s="90">
        <v>0</v>
      </c>
      <c r="O28" s="90">
        <f t="shared" si="2"/>
        <v>2000000000</v>
      </c>
      <c r="P28" s="90">
        <v>2000000000</v>
      </c>
      <c r="Q28" s="113">
        <f>+P28/O28</f>
        <v>1</v>
      </c>
      <c r="R28" s="90">
        <v>0</v>
      </c>
      <c r="S28" s="113">
        <f>+R28/O28</f>
        <v>0</v>
      </c>
      <c r="T28" s="78" t="s">
        <v>229</v>
      </c>
      <c r="U28" s="78" t="s">
        <v>235</v>
      </c>
      <c r="V28" s="76" t="s">
        <v>236</v>
      </c>
      <c r="W28" s="149" t="s">
        <v>260</v>
      </c>
      <c r="X28" s="62" t="s">
        <v>278</v>
      </c>
    </row>
    <row r="29" spans="2:24" ht="34.5" customHeight="1" x14ac:dyDescent="0.25">
      <c r="B29" s="80"/>
      <c r="C29" s="15" t="s">
        <v>98</v>
      </c>
      <c r="D29" s="84"/>
      <c r="E29" s="16" t="s">
        <v>99</v>
      </c>
      <c r="F29" s="16" t="s">
        <v>81</v>
      </c>
      <c r="G29" s="16" t="s">
        <v>96</v>
      </c>
      <c r="H29" s="18" t="s">
        <v>97</v>
      </c>
      <c r="I29" s="91"/>
      <c r="J29" s="91"/>
      <c r="K29" s="91">
        <v>0</v>
      </c>
      <c r="L29" s="91">
        <v>0</v>
      </c>
      <c r="M29" s="91">
        <v>0</v>
      </c>
      <c r="N29" s="91">
        <v>0</v>
      </c>
      <c r="O29" s="91">
        <f t="shared" si="2"/>
        <v>0</v>
      </c>
      <c r="P29" s="91"/>
      <c r="Q29" s="114"/>
      <c r="R29" s="91"/>
      <c r="S29" s="114"/>
      <c r="T29" s="78"/>
      <c r="U29" s="78"/>
      <c r="V29" s="76"/>
      <c r="W29" s="150"/>
      <c r="X29" s="62" t="s">
        <v>278</v>
      </c>
    </row>
    <row r="30" spans="2:24" ht="34.5" customHeight="1" x14ac:dyDescent="0.25">
      <c r="B30" s="80"/>
      <c r="C30" s="30" t="s">
        <v>84</v>
      </c>
      <c r="D30" s="83">
        <v>4</v>
      </c>
      <c r="E30" s="16" t="s">
        <v>95</v>
      </c>
      <c r="F30" s="16" t="s">
        <v>81</v>
      </c>
      <c r="G30" s="16" t="s">
        <v>100</v>
      </c>
      <c r="H30" s="18" t="s">
        <v>101</v>
      </c>
      <c r="I30" s="90">
        <f>6230000000+70000000</f>
        <v>6300000000</v>
      </c>
      <c r="J30" s="90">
        <v>0</v>
      </c>
      <c r="K30" s="90">
        <v>0</v>
      </c>
      <c r="L30" s="90">
        <v>0</v>
      </c>
      <c r="M30" s="90">
        <v>0</v>
      </c>
      <c r="N30" s="90">
        <v>0</v>
      </c>
      <c r="O30" s="90">
        <f t="shared" si="2"/>
        <v>6300000000</v>
      </c>
      <c r="P30" s="90">
        <v>6300000000</v>
      </c>
      <c r="Q30" s="113">
        <f>+P30/O30</f>
        <v>1</v>
      </c>
      <c r="R30" s="90">
        <v>0</v>
      </c>
      <c r="S30" s="113">
        <f>+R30/O30</f>
        <v>0</v>
      </c>
      <c r="T30" s="78"/>
      <c r="U30" s="78"/>
      <c r="V30" s="76"/>
      <c r="W30" s="150"/>
      <c r="X30" s="62" t="s">
        <v>278</v>
      </c>
    </row>
    <row r="31" spans="2:24" ht="34.5" customHeight="1" x14ac:dyDescent="0.25">
      <c r="B31" s="80"/>
      <c r="C31" s="15" t="s">
        <v>102</v>
      </c>
      <c r="D31" s="84"/>
      <c r="E31" s="16" t="s">
        <v>99</v>
      </c>
      <c r="F31" s="16" t="s">
        <v>81</v>
      </c>
      <c r="G31" s="16" t="s">
        <v>100</v>
      </c>
      <c r="H31" s="18" t="s">
        <v>101</v>
      </c>
      <c r="I31" s="91"/>
      <c r="J31" s="91">
        <v>0</v>
      </c>
      <c r="K31" s="91">
        <v>0</v>
      </c>
      <c r="L31" s="91">
        <v>0</v>
      </c>
      <c r="M31" s="91">
        <v>0</v>
      </c>
      <c r="N31" s="91">
        <v>0</v>
      </c>
      <c r="O31" s="91">
        <f t="shared" si="2"/>
        <v>0</v>
      </c>
      <c r="P31" s="91"/>
      <c r="Q31" s="114"/>
      <c r="R31" s="91"/>
      <c r="S31" s="114"/>
      <c r="T31" s="78"/>
      <c r="U31" s="78"/>
      <c r="V31" s="76"/>
      <c r="W31" s="150"/>
      <c r="X31" s="62" t="s">
        <v>278</v>
      </c>
    </row>
    <row r="32" spans="2:24" ht="34.5" customHeight="1" x14ac:dyDescent="0.25">
      <c r="B32" s="80"/>
      <c r="C32" s="15" t="s">
        <v>88</v>
      </c>
      <c r="D32" s="15">
        <v>1</v>
      </c>
      <c r="E32" s="16" t="s">
        <v>103</v>
      </c>
      <c r="F32" s="16" t="s">
        <v>81</v>
      </c>
      <c r="G32" s="16" t="s">
        <v>104</v>
      </c>
      <c r="H32" s="18" t="s">
        <v>105</v>
      </c>
      <c r="I32" s="17">
        <v>200000000</v>
      </c>
      <c r="J32" s="19">
        <v>0</v>
      </c>
      <c r="K32" s="19">
        <v>0</v>
      </c>
      <c r="L32" s="19">
        <v>0</v>
      </c>
      <c r="M32" s="19">
        <v>0</v>
      </c>
      <c r="N32" s="19">
        <v>0</v>
      </c>
      <c r="O32" s="19">
        <f>+I32+J32+K32-L32-M32+N32</f>
        <v>200000000</v>
      </c>
      <c r="P32" s="19">
        <v>200000000</v>
      </c>
      <c r="Q32" s="60">
        <f>+P32/O32</f>
        <v>1</v>
      </c>
      <c r="R32" s="19">
        <v>0</v>
      </c>
      <c r="S32" s="60">
        <f>+R32/O32</f>
        <v>0</v>
      </c>
      <c r="T32" s="78"/>
      <c r="U32" s="78"/>
      <c r="V32" s="76"/>
      <c r="W32" s="151"/>
      <c r="X32" s="62" t="s">
        <v>278</v>
      </c>
    </row>
    <row r="33" spans="2:24" ht="34.5" customHeight="1" x14ac:dyDescent="0.25">
      <c r="B33" s="20"/>
      <c r="C33" s="21"/>
      <c r="D33" s="21"/>
      <c r="E33" s="21"/>
      <c r="F33" s="21"/>
      <c r="G33" s="22"/>
      <c r="H33" s="22"/>
      <c r="I33" s="23">
        <f>SUM(I28:I32)</f>
        <v>8500000000</v>
      </c>
      <c r="J33" s="24">
        <f t="shared" ref="J33:N33" si="9">SUM(J28:J32)</f>
        <v>0</v>
      </c>
      <c r="K33" s="24">
        <f t="shared" si="9"/>
        <v>0</v>
      </c>
      <c r="L33" s="24">
        <f t="shared" si="9"/>
        <v>0</v>
      </c>
      <c r="M33" s="24">
        <f t="shared" si="9"/>
        <v>0</v>
      </c>
      <c r="N33" s="24">
        <f t="shared" si="9"/>
        <v>0</v>
      </c>
      <c r="O33" s="23">
        <f>SUM(O28:O32)</f>
        <v>8500000000</v>
      </c>
      <c r="P33" s="23">
        <f t="shared" ref="P33:R33" si="10">SUM(P28:P32)</f>
        <v>8500000000</v>
      </c>
      <c r="Q33" s="59">
        <f>+P33/O33</f>
        <v>1</v>
      </c>
      <c r="R33" s="23">
        <f t="shared" si="10"/>
        <v>0</v>
      </c>
      <c r="S33" s="59">
        <f>+R33/O33</f>
        <v>0</v>
      </c>
      <c r="T33" s="23"/>
      <c r="U33" s="23"/>
      <c r="V33" s="23"/>
      <c r="W33" s="148"/>
      <c r="X33" s="157"/>
    </row>
    <row r="34" spans="2:24" ht="34.5" customHeight="1" x14ac:dyDescent="0.25">
      <c r="B34" s="95" t="s">
        <v>106</v>
      </c>
      <c r="C34" s="83" t="s">
        <v>107</v>
      </c>
      <c r="D34" s="83">
        <v>58</v>
      </c>
      <c r="E34" s="16" t="s">
        <v>108</v>
      </c>
      <c r="F34" s="16" t="s">
        <v>81</v>
      </c>
      <c r="G34" s="16" t="s">
        <v>109</v>
      </c>
      <c r="H34" s="38" t="s">
        <v>110</v>
      </c>
      <c r="I34" s="17">
        <v>0</v>
      </c>
      <c r="J34" s="19">
        <v>0</v>
      </c>
      <c r="K34" s="19">
        <v>2600000000</v>
      </c>
      <c r="L34" s="19">
        <v>0</v>
      </c>
      <c r="M34" s="19">
        <v>0</v>
      </c>
      <c r="N34" s="19">
        <v>0</v>
      </c>
      <c r="O34" s="19">
        <f>+I34+J34+K34-L34-M34+N34</f>
        <v>2600000000</v>
      </c>
      <c r="P34" s="19">
        <v>1355458391</v>
      </c>
      <c r="Q34" s="60">
        <f>+P34/O34</f>
        <v>0.52133015038461539</v>
      </c>
      <c r="R34" s="19">
        <v>76041224</v>
      </c>
      <c r="S34" s="60">
        <f>+R34/P34</f>
        <v>5.6100006097494437E-2</v>
      </c>
      <c r="T34" s="78" t="s">
        <v>237</v>
      </c>
      <c r="U34" s="78" t="s">
        <v>235</v>
      </c>
      <c r="V34" s="76" t="s">
        <v>236</v>
      </c>
      <c r="W34" s="149" t="s">
        <v>261</v>
      </c>
      <c r="X34" s="62" t="s">
        <v>278</v>
      </c>
    </row>
    <row r="35" spans="2:24" ht="34.5" customHeight="1" x14ac:dyDescent="0.25">
      <c r="B35" s="96"/>
      <c r="C35" s="85"/>
      <c r="D35" s="85"/>
      <c r="E35" s="16" t="s">
        <v>108</v>
      </c>
      <c r="F35" s="16" t="s">
        <v>81</v>
      </c>
      <c r="G35" s="16" t="s">
        <v>111</v>
      </c>
      <c r="H35" s="38" t="s">
        <v>110</v>
      </c>
      <c r="I35" s="17">
        <v>8000000000</v>
      </c>
      <c r="J35" s="19">
        <v>0</v>
      </c>
      <c r="K35" s="19">
        <v>0</v>
      </c>
      <c r="L35" s="19">
        <v>0</v>
      </c>
      <c r="M35" s="19">
        <v>0</v>
      </c>
      <c r="N35" s="19">
        <v>0</v>
      </c>
      <c r="O35" s="19">
        <f t="shared" ref="O35:O39" si="11">+I35+J35+K35-L35-M35+N35</f>
        <v>8000000000</v>
      </c>
      <c r="P35" s="19">
        <v>8000000000</v>
      </c>
      <c r="Q35" s="60">
        <f t="shared" ref="Q35:Q39" si="12">+P35/O35</f>
        <v>1</v>
      </c>
      <c r="R35" s="19">
        <v>0</v>
      </c>
      <c r="S35" s="60">
        <f t="shared" ref="S35:S39" si="13">+R35/P35</f>
        <v>0</v>
      </c>
      <c r="T35" s="78"/>
      <c r="U35" s="78"/>
      <c r="V35" s="76"/>
      <c r="W35" s="150"/>
      <c r="X35" s="62" t="s">
        <v>278</v>
      </c>
    </row>
    <row r="36" spans="2:24" ht="34.5" customHeight="1" x14ac:dyDescent="0.25">
      <c r="B36" s="96"/>
      <c r="C36" s="85"/>
      <c r="D36" s="85"/>
      <c r="E36" s="16" t="s">
        <v>112</v>
      </c>
      <c r="F36" s="16" t="s">
        <v>81</v>
      </c>
      <c r="G36" s="16" t="s">
        <v>111</v>
      </c>
      <c r="H36" s="38" t="s">
        <v>110</v>
      </c>
      <c r="I36" s="17">
        <v>1000000000</v>
      </c>
      <c r="J36" s="19">
        <v>0</v>
      </c>
      <c r="K36" s="19">
        <v>0</v>
      </c>
      <c r="L36" s="19">
        <v>0</v>
      </c>
      <c r="M36" s="19">
        <v>0</v>
      </c>
      <c r="N36" s="19">
        <v>0</v>
      </c>
      <c r="O36" s="19">
        <f t="shared" si="11"/>
        <v>1000000000</v>
      </c>
      <c r="P36" s="19">
        <v>1000000000</v>
      </c>
      <c r="Q36" s="60">
        <f t="shared" si="12"/>
        <v>1</v>
      </c>
      <c r="R36" s="19">
        <v>0</v>
      </c>
      <c r="S36" s="60">
        <f t="shared" si="13"/>
        <v>0</v>
      </c>
      <c r="T36" s="78"/>
      <c r="U36" s="78"/>
      <c r="V36" s="76"/>
      <c r="W36" s="150"/>
      <c r="X36" s="62" t="s">
        <v>278</v>
      </c>
    </row>
    <row r="37" spans="2:24" ht="34.5" customHeight="1" x14ac:dyDescent="0.25">
      <c r="B37" s="96"/>
      <c r="C37" s="84"/>
      <c r="D37" s="84"/>
      <c r="E37" s="16" t="s">
        <v>113</v>
      </c>
      <c r="F37" s="16" t="s">
        <v>81</v>
      </c>
      <c r="G37" s="16" t="s">
        <v>111</v>
      </c>
      <c r="H37" s="38" t="s">
        <v>110</v>
      </c>
      <c r="I37" s="17">
        <v>22500362826</v>
      </c>
      <c r="J37" s="19">
        <v>0</v>
      </c>
      <c r="K37" s="19"/>
      <c r="L37" s="19">
        <v>2600000000</v>
      </c>
      <c r="M37" s="19">
        <v>0</v>
      </c>
      <c r="N37" s="19">
        <v>0</v>
      </c>
      <c r="O37" s="19">
        <f t="shared" si="11"/>
        <v>19900362826</v>
      </c>
      <c r="P37" s="19">
        <v>19900362826</v>
      </c>
      <c r="Q37" s="60">
        <f t="shared" si="12"/>
        <v>1</v>
      </c>
      <c r="R37" s="19">
        <v>0</v>
      </c>
      <c r="S37" s="60">
        <f t="shared" si="13"/>
        <v>0</v>
      </c>
      <c r="T37" s="78"/>
      <c r="U37" s="78"/>
      <c r="V37" s="76"/>
      <c r="W37" s="150"/>
      <c r="X37" s="62" t="s">
        <v>278</v>
      </c>
    </row>
    <row r="38" spans="2:24" ht="34.5" customHeight="1" x14ac:dyDescent="0.25">
      <c r="B38" s="96"/>
      <c r="C38" s="83" t="s">
        <v>114</v>
      </c>
      <c r="D38" s="83">
        <v>5</v>
      </c>
      <c r="E38" s="16" t="s">
        <v>115</v>
      </c>
      <c r="F38" s="16" t="s">
        <v>81</v>
      </c>
      <c r="G38" s="16" t="s">
        <v>116</v>
      </c>
      <c r="H38" s="39" t="s">
        <v>117</v>
      </c>
      <c r="I38" s="17">
        <v>2205000000</v>
      </c>
      <c r="J38" s="19">
        <v>0</v>
      </c>
      <c r="K38" s="19">
        <v>0</v>
      </c>
      <c r="L38" s="19">
        <v>0</v>
      </c>
      <c r="M38" s="19">
        <v>0</v>
      </c>
      <c r="N38" s="19">
        <v>0</v>
      </c>
      <c r="O38" s="19">
        <f t="shared" si="11"/>
        <v>2205000000</v>
      </c>
      <c r="P38" s="19">
        <v>2205000000</v>
      </c>
      <c r="Q38" s="60">
        <f t="shared" si="12"/>
        <v>1</v>
      </c>
      <c r="R38" s="19">
        <v>0</v>
      </c>
      <c r="S38" s="60">
        <f t="shared" si="13"/>
        <v>0</v>
      </c>
      <c r="T38" s="78"/>
      <c r="U38" s="78"/>
      <c r="V38" s="76"/>
      <c r="W38" s="150"/>
      <c r="X38" s="62" t="s">
        <v>278</v>
      </c>
    </row>
    <row r="39" spans="2:24" ht="34.5" customHeight="1" x14ac:dyDescent="0.25">
      <c r="B39" s="96"/>
      <c r="C39" s="84"/>
      <c r="D39" s="84"/>
      <c r="E39" s="16" t="s">
        <v>118</v>
      </c>
      <c r="F39" s="16" t="s">
        <v>81</v>
      </c>
      <c r="G39" s="16" t="s">
        <v>116</v>
      </c>
      <c r="H39" s="38" t="s">
        <v>117</v>
      </c>
      <c r="I39" s="17">
        <v>697000000</v>
      </c>
      <c r="J39" s="19">
        <v>0</v>
      </c>
      <c r="K39" s="19">
        <v>0</v>
      </c>
      <c r="L39" s="19">
        <v>0</v>
      </c>
      <c r="M39" s="19">
        <v>0</v>
      </c>
      <c r="N39" s="19">
        <v>0</v>
      </c>
      <c r="O39" s="19">
        <f t="shared" si="11"/>
        <v>697000000</v>
      </c>
      <c r="P39" s="19">
        <v>697000000</v>
      </c>
      <c r="Q39" s="60">
        <f t="shared" si="12"/>
        <v>1</v>
      </c>
      <c r="R39" s="19">
        <v>0</v>
      </c>
      <c r="S39" s="60">
        <f t="shared" si="13"/>
        <v>0</v>
      </c>
      <c r="T39" s="78"/>
      <c r="U39" s="78"/>
      <c r="V39" s="76"/>
      <c r="W39" s="151"/>
      <c r="X39" s="62" t="s">
        <v>278</v>
      </c>
    </row>
    <row r="40" spans="2:24" ht="34.5" customHeight="1" x14ac:dyDescent="0.25">
      <c r="B40" s="20"/>
      <c r="C40" s="21"/>
      <c r="D40" s="21"/>
      <c r="E40" s="21"/>
      <c r="F40" s="21"/>
      <c r="G40" s="22"/>
      <c r="H40" s="22"/>
      <c r="I40" s="23">
        <f t="shared" ref="I40:N40" si="14">SUM(I34:I39)</f>
        <v>34402362826</v>
      </c>
      <c r="J40" s="23">
        <f t="shared" si="14"/>
        <v>0</v>
      </c>
      <c r="K40" s="23">
        <f t="shared" si="14"/>
        <v>2600000000</v>
      </c>
      <c r="L40" s="23">
        <f t="shared" si="14"/>
        <v>2600000000</v>
      </c>
      <c r="M40" s="23">
        <f t="shared" si="14"/>
        <v>0</v>
      </c>
      <c r="N40" s="23">
        <f t="shared" si="14"/>
        <v>0</v>
      </c>
      <c r="O40" s="23">
        <f>SUM(O34:O39)</f>
        <v>34402362826</v>
      </c>
      <c r="P40" s="23">
        <f>SUM(P34:P39)</f>
        <v>33157821217</v>
      </c>
      <c r="Q40" s="59">
        <f>+P40/O40</f>
        <v>0.96382394967186902</v>
      </c>
      <c r="R40" s="23">
        <f t="shared" ref="R40" si="15">SUM(R34:R39)</f>
        <v>76041224</v>
      </c>
      <c r="S40" s="59">
        <f>+R40/O40</f>
        <v>2.2103488758781105E-3</v>
      </c>
      <c r="T40" s="23"/>
      <c r="U40" s="23"/>
      <c r="V40" s="23"/>
      <c r="W40" s="148"/>
      <c r="X40" s="157"/>
    </row>
    <row r="41" spans="2:24" ht="44.25" customHeight="1" x14ac:dyDescent="0.25">
      <c r="B41" s="80" t="s">
        <v>119</v>
      </c>
      <c r="C41" s="40" t="s">
        <v>120</v>
      </c>
      <c r="D41" s="15">
        <v>244</v>
      </c>
      <c r="E41" s="40" t="s">
        <v>121</v>
      </c>
      <c r="F41" s="16" t="s">
        <v>47</v>
      </c>
      <c r="G41" s="15" t="s">
        <v>122</v>
      </c>
      <c r="H41" s="38" t="s">
        <v>123</v>
      </c>
      <c r="I41" s="17">
        <v>80612053923</v>
      </c>
      <c r="J41" s="19">
        <v>0</v>
      </c>
      <c r="K41" s="19">
        <v>0</v>
      </c>
      <c r="L41" s="19">
        <v>0</v>
      </c>
      <c r="M41" s="19">
        <v>0</v>
      </c>
      <c r="N41" s="19">
        <v>0</v>
      </c>
      <c r="O41" s="19">
        <f>+I41+J41+K41-L41-M41+N41</f>
        <v>80612053923</v>
      </c>
      <c r="P41" s="19">
        <v>80612053923</v>
      </c>
      <c r="Q41" s="60">
        <f>+P41/O41</f>
        <v>1</v>
      </c>
      <c r="R41" s="19">
        <v>0</v>
      </c>
      <c r="S41" s="60">
        <f>+R41/O41</f>
        <v>0</v>
      </c>
      <c r="T41" s="78" t="s">
        <v>238</v>
      </c>
      <c r="U41" s="78" t="s">
        <v>239</v>
      </c>
      <c r="V41" s="76" t="s">
        <v>240</v>
      </c>
      <c r="W41" s="149" t="s">
        <v>262</v>
      </c>
      <c r="X41" s="62" t="s">
        <v>278</v>
      </c>
    </row>
    <row r="42" spans="2:24" ht="46.5" customHeight="1" x14ac:dyDescent="0.25">
      <c r="B42" s="80"/>
      <c r="C42" s="16" t="s">
        <v>120</v>
      </c>
      <c r="D42" s="15">
        <v>850</v>
      </c>
      <c r="E42" s="16" t="s">
        <v>124</v>
      </c>
      <c r="F42" s="16" t="s">
        <v>47</v>
      </c>
      <c r="G42" s="15" t="s">
        <v>125</v>
      </c>
      <c r="H42" s="32" t="s">
        <v>126</v>
      </c>
      <c r="I42" s="17">
        <v>0</v>
      </c>
      <c r="J42" s="41">
        <v>62337913256</v>
      </c>
      <c r="K42" s="19">
        <v>0</v>
      </c>
      <c r="L42" s="19">
        <v>0</v>
      </c>
      <c r="M42" s="19">
        <v>0</v>
      </c>
      <c r="N42" s="19">
        <v>0</v>
      </c>
      <c r="O42" s="19">
        <f t="shared" ref="O42:P49" si="16">+I42+J42+K42-L42-M42+N42</f>
        <v>62337913256</v>
      </c>
      <c r="P42" s="19">
        <v>62337913256</v>
      </c>
      <c r="Q42" s="60">
        <f t="shared" ref="Q42:Q43" si="17">+P42/O42</f>
        <v>1</v>
      </c>
      <c r="R42" s="19">
        <v>0</v>
      </c>
      <c r="S42" s="60">
        <f t="shared" ref="S42:S43" si="18">+R42/O42</f>
        <v>0</v>
      </c>
      <c r="T42" s="78"/>
      <c r="U42" s="78"/>
      <c r="V42" s="76"/>
      <c r="W42" s="150"/>
      <c r="X42" s="62" t="s">
        <v>278</v>
      </c>
    </row>
    <row r="43" spans="2:24" ht="34.5" customHeight="1" x14ac:dyDescent="0.25">
      <c r="B43" s="80"/>
      <c r="C43" s="16" t="s">
        <v>127</v>
      </c>
      <c r="D43" s="15">
        <v>134</v>
      </c>
      <c r="E43" s="16" t="s">
        <v>128</v>
      </c>
      <c r="F43" s="16" t="s">
        <v>47</v>
      </c>
      <c r="G43" s="15" t="s">
        <v>129</v>
      </c>
      <c r="H43" s="18" t="s">
        <v>130</v>
      </c>
      <c r="I43" s="17">
        <v>19838959940</v>
      </c>
      <c r="J43" s="19">
        <v>0</v>
      </c>
      <c r="K43" s="19">
        <v>0</v>
      </c>
      <c r="L43" s="19">
        <v>0</v>
      </c>
      <c r="M43" s="19">
        <v>0</v>
      </c>
      <c r="N43" s="19">
        <v>0</v>
      </c>
      <c r="O43" s="19">
        <f t="shared" si="16"/>
        <v>19838959940</v>
      </c>
      <c r="P43" s="19">
        <v>19838959940</v>
      </c>
      <c r="Q43" s="60">
        <f t="shared" si="17"/>
        <v>1</v>
      </c>
      <c r="R43" s="19">
        <v>0</v>
      </c>
      <c r="S43" s="60">
        <f t="shared" si="18"/>
        <v>0</v>
      </c>
      <c r="T43" s="78"/>
      <c r="U43" s="78"/>
      <c r="V43" s="76"/>
      <c r="W43" s="151"/>
      <c r="X43" s="62" t="s">
        <v>278</v>
      </c>
    </row>
    <row r="44" spans="2:24" ht="34.5" customHeight="1" x14ac:dyDescent="0.25">
      <c r="B44" s="20"/>
      <c r="C44" s="21"/>
      <c r="D44" s="21"/>
      <c r="E44" s="21"/>
      <c r="F44" s="21"/>
      <c r="G44" s="22"/>
      <c r="H44" s="22"/>
      <c r="I44" s="23">
        <f t="shared" ref="I44:R44" si="19">SUM(I41:I43)</f>
        <v>100451013863</v>
      </c>
      <c r="J44" s="24">
        <f t="shared" si="19"/>
        <v>62337913256</v>
      </c>
      <c r="K44" s="24">
        <f t="shared" si="19"/>
        <v>0</v>
      </c>
      <c r="L44" s="24">
        <f t="shared" si="19"/>
        <v>0</v>
      </c>
      <c r="M44" s="24">
        <f t="shared" si="19"/>
        <v>0</v>
      </c>
      <c r="N44" s="24">
        <f t="shared" si="19"/>
        <v>0</v>
      </c>
      <c r="O44" s="23">
        <f t="shared" si="19"/>
        <v>162788927119</v>
      </c>
      <c r="P44" s="23">
        <f t="shared" si="19"/>
        <v>162788927119</v>
      </c>
      <c r="Q44" s="59">
        <f>+P44/O44</f>
        <v>1</v>
      </c>
      <c r="R44" s="23">
        <f t="shared" si="19"/>
        <v>0</v>
      </c>
      <c r="S44" s="59">
        <f>+R44/O44</f>
        <v>0</v>
      </c>
      <c r="T44" s="23"/>
      <c r="U44" s="23"/>
      <c r="V44" s="23"/>
      <c r="W44" s="148"/>
      <c r="X44" s="157"/>
    </row>
    <row r="45" spans="2:24" ht="34.5" customHeight="1" x14ac:dyDescent="0.25">
      <c r="B45" s="80" t="s">
        <v>131</v>
      </c>
      <c r="C45" s="83" t="s">
        <v>132</v>
      </c>
      <c r="D45" s="83">
        <v>192</v>
      </c>
      <c r="E45" s="16" t="s">
        <v>133</v>
      </c>
      <c r="F45" s="16" t="s">
        <v>134</v>
      </c>
      <c r="G45" s="85" t="s">
        <v>135</v>
      </c>
      <c r="H45" s="94" t="s">
        <v>136</v>
      </c>
      <c r="I45" s="90">
        <v>5000000000</v>
      </c>
      <c r="J45" s="90">
        <v>0</v>
      </c>
      <c r="K45" s="90">
        <v>0</v>
      </c>
      <c r="L45" s="90">
        <v>0</v>
      </c>
      <c r="M45" s="90">
        <v>0</v>
      </c>
      <c r="N45" s="90">
        <v>0</v>
      </c>
      <c r="O45" s="90">
        <f t="shared" si="16"/>
        <v>5000000000</v>
      </c>
      <c r="P45" s="90">
        <v>5000000000</v>
      </c>
      <c r="Q45" s="113">
        <f>+P45/O45</f>
        <v>1</v>
      </c>
      <c r="R45" s="90">
        <v>0</v>
      </c>
      <c r="S45" s="113">
        <f>+R45/O45</f>
        <v>0</v>
      </c>
      <c r="T45" s="79" t="s">
        <v>238</v>
      </c>
      <c r="U45" s="79" t="s">
        <v>241</v>
      </c>
      <c r="V45" s="76" t="s">
        <v>242</v>
      </c>
      <c r="W45" s="149" t="s">
        <v>263</v>
      </c>
      <c r="X45" s="62" t="s">
        <v>278</v>
      </c>
    </row>
    <row r="46" spans="2:24" ht="34.5" customHeight="1" x14ac:dyDescent="0.25">
      <c r="B46" s="80"/>
      <c r="C46" s="84"/>
      <c r="D46" s="85"/>
      <c r="E46" s="16" t="s">
        <v>137</v>
      </c>
      <c r="F46" s="16" t="s">
        <v>134</v>
      </c>
      <c r="G46" s="84"/>
      <c r="H46" s="93"/>
      <c r="I46" s="91"/>
      <c r="J46" s="91">
        <v>0</v>
      </c>
      <c r="K46" s="91">
        <v>0</v>
      </c>
      <c r="L46" s="91">
        <v>0</v>
      </c>
      <c r="M46" s="91">
        <v>0</v>
      </c>
      <c r="N46" s="91">
        <v>0</v>
      </c>
      <c r="O46" s="91">
        <f t="shared" si="16"/>
        <v>0</v>
      </c>
      <c r="P46" s="91"/>
      <c r="Q46" s="114"/>
      <c r="R46" s="91"/>
      <c r="S46" s="114"/>
      <c r="T46" s="79"/>
      <c r="U46" s="79"/>
      <c r="V46" s="76"/>
      <c r="W46" s="150"/>
      <c r="X46" s="62" t="s">
        <v>278</v>
      </c>
    </row>
    <row r="47" spans="2:24" ht="34.5" customHeight="1" x14ac:dyDescent="0.25">
      <c r="B47" s="80"/>
      <c r="C47" s="15" t="s">
        <v>138</v>
      </c>
      <c r="D47" s="84"/>
      <c r="E47" s="16" t="s">
        <v>139</v>
      </c>
      <c r="F47" s="16" t="s">
        <v>134</v>
      </c>
      <c r="G47" s="15" t="s">
        <v>140</v>
      </c>
      <c r="H47" s="18" t="s">
        <v>141</v>
      </c>
      <c r="I47" s="17">
        <v>80000000</v>
      </c>
      <c r="J47" s="19">
        <v>0</v>
      </c>
      <c r="K47" s="19">
        <v>0</v>
      </c>
      <c r="L47" s="19">
        <v>0</v>
      </c>
      <c r="M47" s="19">
        <v>0</v>
      </c>
      <c r="N47" s="19">
        <v>0</v>
      </c>
      <c r="O47" s="19">
        <f>+I47+J47+K47-L47-M47+N47</f>
        <v>80000000</v>
      </c>
      <c r="P47" s="19">
        <f>+J47+K47+L47-M47-N47+O47</f>
        <v>80000000</v>
      </c>
      <c r="Q47" s="60">
        <f>+P47/O47</f>
        <v>1</v>
      </c>
      <c r="R47" s="19">
        <v>0</v>
      </c>
      <c r="S47" s="60">
        <f>+R47/O47</f>
        <v>0</v>
      </c>
      <c r="T47" s="79"/>
      <c r="U47" s="79"/>
      <c r="V47" s="76"/>
      <c r="W47" s="150"/>
      <c r="X47" s="62" t="s">
        <v>278</v>
      </c>
    </row>
    <row r="48" spans="2:24" ht="34.5" customHeight="1" x14ac:dyDescent="0.25">
      <c r="B48" s="80"/>
      <c r="C48" s="83" t="s">
        <v>142</v>
      </c>
      <c r="D48" s="83">
        <v>7</v>
      </c>
      <c r="E48" s="16" t="s">
        <v>143</v>
      </c>
      <c r="F48" s="16" t="s">
        <v>134</v>
      </c>
      <c r="G48" s="83" t="s">
        <v>144</v>
      </c>
      <c r="H48" s="92" t="s">
        <v>145</v>
      </c>
      <c r="I48" s="90">
        <v>1797000000</v>
      </c>
      <c r="J48" s="90">
        <v>0</v>
      </c>
      <c r="K48" s="90">
        <v>0</v>
      </c>
      <c r="L48" s="90">
        <v>0</v>
      </c>
      <c r="M48" s="90">
        <v>0</v>
      </c>
      <c r="N48" s="90">
        <v>0</v>
      </c>
      <c r="O48" s="90">
        <f>+I48+J48+K48-L48-M48+N48</f>
        <v>1797000000</v>
      </c>
      <c r="P48" s="90">
        <f>+J48+K48+L48-M48-N48+O48</f>
        <v>1797000000</v>
      </c>
      <c r="Q48" s="113">
        <f>+P48/O48</f>
        <v>1</v>
      </c>
      <c r="R48" s="90">
        <v>0</v>
      </c>
      <c r="S48" s="113">
        <f>+R48/O48</f>
        <v>0</v>
      </c>
      <c r="T48" s="79"/>
      <c r="U48" s="79"/>
      <c r="V48" s="76"/>
      <c r="W48" s="150"/>
      <c r="X48" s="62" t="s">
        <v>278</v>
      </c>
    </row>
    <row r="49" spans="2:24" ht="34.5" customHeight="1" x14ac:dyDescent="0.25">
      <c r="B49" s="80"/>
      <c r="C49" s="84"/>
      <c r="D49" s="84"/>
      <c r="E49" s="16" t="s">
        <v>146</v>
      </c>
      <c r="F49" s="16" t="s">
        <v>134</v>
      </c>
      <c r="G49" s="84"/>
      <c r="H49" s="93"/>
      <c r="I49" s="91"/>
      <c r="J49" s="91">
        <v>0</v>
      </c>
      <c r="K49" s="91">
        <v>0</v>
      </c>
      <c r="L49" s="91">
        <v>0</v>
      </c>
      <c r="M49" s="91">
        <v>0</v>
      </c>
      <c r="N49" s="91">
        <v>0</v>
      </c>
      <c r="O49" s="91">
        <f t="shared" si="16"/>
        <v>0</v>
      </c>
      <c r="P49" s="91">
        <f t="shared" si="16"/>
        <v>0</v>
      </c>
      <c r="Q49" s="114"/>
      <c r="R49" s="91"/>
      <c r="S49" s="114"/>
      <c r="T49" s="79"/>
      <c r="U49" s="79"/>
      <c r="V49" s="76"/>
      <c r="W49" s="150"/>
      <c r="X49" s="62" t="s">
        <v>278</v>
      </c>
    </row>
    <row r="50" spans="2:24" ht="34.5" customHeight="1" x14ac:dyDescent="0.25">
      <c r="B50" s="80"/>
      <c r="C50" s="29" t="s">
        <v>147</v>
      </c>
      <c r="D50" s="28">
        <v>3000</v>
      </c>
      <c r="E50" s="16" t="s">
        <v>148</v>
      </c>
      <c r="F50" s="16" t="s">
        <v>134</v>
      </c>
      <c r="G50" s="29" t="s">
        <v>149</v>
      </c>
      <c r="H50" s="37" t="s">
        <v>150</v>
      </c>
      <c r="I50" s="17">
        <v>2008500000</v>
      </c>
      <c r="J50" s="19">
        <v>0</v>
      </c>
      <c r="K50" s="19">
        <v>0</v>
      </c>
      <c r="L50" s="19">
        <v>0</v>
      </c>
      <c r="M50" s="19">
        <v>0</v>
      </c>
      <c r="N50" s="19">
        <v>0</v>
      </c>
      <c r="O50" s="19">
        <f>+I50+J50+K50-L50-M50+N50</f>
        <v>2008500000</v>
      </c>
      <c r="P50" s="19">
        <f>+J50+K50+L50-M50-N50+O50</f>
        <v>2008500000</v>
      </c>
      <c r="Q50" s="60">
        <f>+P50/O50</f>
        <v>1</v>
      </c>
      <c r="R50" s="19">
        <v>0</v>
      </c>
      <c r="S50" s="60">
        <f>+R50/O50</f>
        <v>0</v>
      </c>
      <c r="T50" s="79"/>
      <c r="U50" s="79"/>
      <c r="V50" s="76"/>
      <c r="W50" s="150"/>
      <c r="X50" s="62" t="s">
        <v>278</v>
      </c>
    </row>
    <row r="51" spans="2:24" ht="34.5" customHeight="1" x14ac:dyDescent="0.25">
      <c r="B51" s="80"/>
      <c r="C51" s="83" t="s">
        <v>151</v>
      </c>
      <c r="D51" s="83">
        <v>1</v>
      </c>
      <c r="E51" s="16" t="s">
        <v>152</v>
      </c>
      <c r="F51" s="16" t="s">
        <v>134</v>
      </c>
      <c r="G51" s="83" t="s">
        <v>153</v>
      </c>
      <c r="H51" s="92" t="s">
        <v>154</v>
      </c>
      <c r="I51" s="90">
        <v>1114500000</v>
      </c>
      <c r="J51" s="90">
        <v>0</v>
      </c>
      <c r="K51" s="90">
        <v>0</v>
      </c>
      <c r="L51" s="90">
        <v>0</v>
      </c>
      <c r="M51" s="90">
        <v>0</v>
      </c>
      <c r="N51" s="90">
        <v>0</v>
      </c>
      <c r="O51" s="90">
        <f>+I51+J51+K51-L51-M51+N51</f>
        <v>1114500000</v>
      </c>
      <c r="P51" s="90">
        <v>1026544000</v>
      </c>
      <c r="Q51" s="113">
        <f>+P51/O51</f>
        <v>0.92108030506953786</v>
      </c>
      <c r="R51" s="90">
        <v>5943600</v>
      </c>
      <c r="S51" s="113">
        <f>+R51/O51</f>
        <v>5.3329744279946162E-3</v>
      </c>
      <c r="T51" s="79"/>
      <c r="U51" s="79"/>
      <c r="V51" s="76"/>
      <c r="W51" s="150"/>
      <c r="X51" s="62" t="s">
        <v>278</v>
      </c>
    </row>
    <row r="52" spans="2:24" ht="34.5" customHeight="1" x14ac:dyDescent="0.25">
      <c r="B52" s="80"/>
      <c r="C52" s="84"/>
      <c r="D52" s="84"/>
      <c r="E52" s="16" t="s">
        <v>155</v>
      </c>
      <c r="F52" s="16" t="s">
        <v>134</v>
      </c>
      <c r="G52" s="84"/>
      <c r="H52" s="93"/>
      <c r="I52" s="91"/>
      <c r="J52" s="91">
        <v>0</v>
      </c>
      <c r="K52" s="91">
        <v>0</v>
      </c>
      <c r="L52" s="91">
        <v>0</v>
      </c>
      <c r="M52" s="91">
        <v>0</v>
      </c>
      <c r="N52" s="91">
        <v>0</v>
      </c>
      <c r="O52" s="91">
        <f t="shared" ref="O52" si="20">+I52+J52+K52-L52-M52+N52</f>
        <v>0</v>
      </c>
      <c r="P52" s="91"/>
      <c r="Q52" s="114"/>
      <c r="R52" s="91"/>
      <c r="S52" s="114"/>
      <c r="T52" s="79"/>
      <c r="U52" s="79"/>
      <c r="V52" s="76"/>
      <c r="W52" s="151"/>
      <c r="X52" s="62" t="s">
        <v>278</v>
      </c>
    </row>
    <row r="53" spans="2:24" ht="34.5" customHeight="1" x14ac:dyDescent="0.25">
      <c r="B53" s="20"/>
      <c r="C53" s="21"/>
      <c r="D53" s="21"/>
      <c r="E53" s="21"/>
      <c r="F53" s="21"/>
      <c r="G53" s="22"/>
      <c r="H53" s="22"/>
      <c r="I53" s="23">
        <f>SUM(I45:I52)</f>
        <v>10000000000</v>
      </c>
      <c r="J53" s="24">
        <f>SUM(J45:J52)</f>
        <v>0</v>
      </c>
      <c r="K53" s="24">
        <f>SUM(K45:K52)</f>
        <v>0</v>
      </c>
      <c r="L53" s="24">
        <f>SUM(L45:L52)</f>
        <v>0</v>
      </c>
      <c r="M53" s="24">
        <f t="shared" ref="M53:N53" si="21">SUM(M45:M52)</f>
        <v>0</v>
      </c>
      <c r="N53" s="24">
        <f t="shared" si="21"/>
        <v>0</v>
      </c>
      <c r="O53" s="23">
        <f>SUM(O45:O52)</f>
        <v>10000000000</v>
      </c>
      <c r="P53" s="23">
        <f t="shared" ref="P53:R53" si="22">SUM(P45:P52)</f>
        <v>9912044000</v>
      </c>
      <c r="Q53" s="59">
        <f>+P53/O53</f>
        <v>0.99120439999999999</v>
      </c>
      <c r="R53" s="23">
        <f t="shared" si="22"/>
        <v>5943600</v>
      </c>
      <c r="S53" s="59">
        <f>+R53/O53</f>
        <v>5.9436000000000005E-4</v>
      </c>
      <c r="T53" s="23"/>
      <c r="U53" s="23"/>
      <c r="V53" s="23"/>
      <c r="W53" s="148"/>
      <c r="X53" s="157"/>
    </row>
    <row r="54" spans="2:24" ht="34.5" customHeight="1" x14ac:dyDescent="0.25">
      <c r="B54" s="80" t="s">
        <v>156</v>
      </c>
      <c r="C54" s="29" t="s">
        <v>157</v>
      </c>
      <c r="D54" s="15">
        <v>1</v>
      </c>
      <c r="E54" s="16" t="s">
        <v>158</v>
      </c>
      <c r="F54" s="16" t="s">
        <v>134</v>
      </c>
      <c r="G54" s="42" t="s">
        <v>159</v>
      </c>
      <c r="H54" s="43" t="s">
        <v>160</v>
      </c>
      <c r="I54" s="17">
        <v>100000000</v>
      </c>
      <c r="J54" s="19">
        <v>0</v>
      </c>
      <c r="K54" s="19">
        <v>0</v>
      </c>
      <c r="L54" s="19">
        <v>0</v>
      </c>
      <c r="M54" s="19">
        <v>0</v>
      </c>
      <c r="N54" s="19">
        <v>0</v>
      </c>
      <c r="O54" s="19">
        <f>+I54+J54+K54-L54-M54+N54</f>
        <v>100000000</v>
      </c>
      <c r="P54" s="19">
        <f>+J54+K54+L54-M54-N54+O54</f>
        <v>100000000</v>
      </c>
      <c r="Q54" s="60">
        <f>+P54/O54</f>
        <v>1</v>
      </c>
      <c r="R54" s="19">
        <v>0</v>
      </c>
      <c r="S54" s="60">
        <f>+R54/O54</f>
        <v>0</v>
      </c>
      <c r="T54" s="75" t="s">
        <v>243</v>
      </c>
      <c r="U54" s="74" t="s">
        <v>244</v>
      </c>
      <c r="V54" s="76" t="s">
        <v>245</v>
      </c>
      <c r="W54" s="149" t="s">
        <v>264</v>
      </c>
      <c r="X54" s="62" t="s">
        <v>278</v>
      </c>
    </row>
    <row r="55" spans="2:24" ht="34.5" customHeight="1" x14ac:dyDescent="0.25">
      <c r="B55" s="80"/>
      <c r="C55" s="29" t="s">
        <v>157</v>
      </c>
      <c r="D55" s="15">
        <v>3</v>
      </c>
      <c r="E55" s="16" t="s">
        <v>161</v>
      </c>
      <c r="F55" s="16" t="s">
        <v>134</v>
      </c>
      <c r="G55" s="42" t="s">
        <v>162</v>
      </c>
      <c r="H55" s="43" t="s">
        <v>163</v>
      </c>
      <c r="I55" s="17">
        <v>3990910000</v>
      </c>
      <c r="J55" s="19">
        <v>0</v>
      </c>
      <c r="K55" s="19">
        <v>0</v>
      </c>
      <c r="L55" s="19">
        <v>0</v>
      </c>
      <c r="M55" s="19">
        <v>0</v>
      </c>
      <c r="N55" s="19">
        <v>0</v>
      </c>
      <c r="O55" s="19">
        <f t="shared" ref="O55:P57" si="23">+I55+J55+K55-L55-M55+N55</f>
        <v>3990910000</v>
      </c>
      <c r="P55" s="19">
        <v>2900000000</v>
      </c>
      <c r="Q55" s="60">
        <f t="shared" ref="Q55:Q57" si="24">+P55/O55</f>
        <v>0.7266513151135956</v>
      </c>
      <c r="R55" s="19">
        <v>0</v>
      </c>
      <c r="S55" s="60">
        <f t="shared" ref="S55:S57" si="25">+R55/O55</f>
        <v>0</v>
      </c>
      <c r="T55" s="77"/>
      <c r="U55" s="74"/>
      <c r="V55" s="76"/>
      <c r="W55" s="150"/>
      <c r="X55" s="62" t="s">
        <v>278</v>
      </c>
    </row>
    <row r="56" spans="2:24" ht="34.5" customHeight="1" x14ac:dyDescent="0.25">
      <c r="B56" s="80"/>
      <c r="C56" s="29" t="s">
        <v>164</v>
      </c>
      <c r="D56" s="15">
        <v>4</v>
      </c>
      <c r="E56" s="16" t="s">
        <v>165</v>
      </c>
      <c r="F56" s="16" t="s">
        <v>134</v>
      </c>
      <c r="G56" s="42" t="s">
        <v>166</v>
      </c>
      <c r="H56" s="43" t="s">
        <v>167</v>
      </c>
      <c r="I56" s="17">
        <v>1363640000</v>
      </c>
      <c r="J56" s="19">
        <v>0</v>
      </c>
      <c r="K56" s="19">
        <v>0</v>
      </c>
      <c r="L56" s="19">
        <v>0</v>
      </c>
      <c r="M56" s="19">
        <v>0</v>
      </c>
      <c r="N56" s="19">
        <v>0</v>
      </c>
      <c r="O56" s="19">
        <f t="shared" si="23"/>
        <v>1363640000</v>
      </c>
      <c r="P56" s="19">
        <f t="shared" si="23"/>
        <v>1363640000</v>
      </c>
      <c r="Q56" s="60">
        <f t="shared" si="24"/>
        <v>1</v>
      </c>
      <c r="R56" s="19">
        <v>0</v>
      </c>
      <c r="S56" s="60">
        <f t="shared" si="25"/>
        <v>0</v>
      </c>
      <c r="T56" s="77"/>
      <c r="U56" s="74"/>
      <c r="V56" s="76"/>
      <c r="W56" s="150"/>
      <c r="X56" s="62" t="s">
        <v>278</v>
      </c>
    </row>
    <row r="57" spans="2:24" ht="34.5" customHeight="1" x14ac:dyDescent="0.25">
      <c r="B57" s="80"/>
      <c r="C57" s="29" t="s">
        <v>168</v>
      </c>
      <c r="D57" s="15">
        <v>4</v>
      </c>
      <c r="E57" s="16" t="s">
        <v>169</v>
      </c>
      <c r="F57" s="16" t="s">
        <v>134</v>
      </c>
      <c r="G57" s="42" t="s">
        <v>170</v>
      </c>
      <c r="H57" s="44" t="s">
        <v>171</v>
      </c>
      <c r="I57" s="17">
        <v>545450000</v>
      </c>
      <c r="J57" s="19">
        <v>0</v>
      </c>
      <c r="K57" s="19">
        <v>0</v>
      </c>
      <c r="L57" s="19">
        <v>0</v>
      </c>
      <c r="M57" s="19">
        <v>0</v>
      </c>
      <c r="N57" s="19">
        <v>0</v>
      </c>
      <c r="O57" s="19">
        <f t="shared" si="23"/>
        <v>545450000</v>
      </c>
      <c r="P57" s="19">
        <f t="shared" si="23"/>
        <v>545450000</v>
      </c>
      <c r="Q57" s="60">
        <f t="shared" si="24"/>
        <v>1</v>
      </c>
      <c r="R57" s="19">
        <v>0</v>
      </c>
      <c r="S57" s="60">
        <f t="shared" si="25"/>
        <v>0</v>
      </c>
      <c r="T57" s="77"/>
      <c r="U57" s="74"/>
      <c r="V57" s="76"/>
      <c r="W57" s="151"/>
      <c r="X57" s="62" t="s">
        <v>278</v>
      </c>
    </row>
    <row r="58" spans="2:24" ht="34.5" customHeight="1" x14ac:dyDescent="0.25">
      <c r="B58" s="20"/>
      <c r="C58" s="21"/>
      <c r="D58" s="21"/>
      <c r="E58" s="21"/>
      <c r="F58" s="21"/>
      <c r="G58" s="22"/>
      <c r="H58" s="22"/>
      <c r="I58" s="23">
        <f t="shared" ref="I58:R58" si="26">SUM(I54:I57)</f>
        <v>6000000000</v>
      </c>
      <c r="J58" s="24">
        <f t="shared" si="26"/>
        <v>0</v>
      </c>
      <c r="K58" s="24">
        <f t="shared" si="26"/>
        <v>0</v>
      </c>
      <c r="L58" s="24">
        <f t="shared" si="26"/>
        <v>0</v>
      </c>
      <c r="M58" s="24">
        <f t="shared" si="26"/>
        <v>0</v>
      </c>
      <c r="N58" s="24">
        <f t="shared" si="26"/>
        <v>0</v>
      </c>
      <c r="O58" s="23">
        <f t="shared" si="26"/>
        <v>6000000000</v>
      </c>
      <c r="P58" s="23">
        <f>SUM(P54:P57)</f>
        <v>4909090000</v>
      </c>
      <c r="Q58" s="59">
        <f>+P58/O58</f>
        <v>0.8181816666666667</v>
      </c>
      <c r="R58" s="23">
        <f t="shared" si="26"/>
        <v>0</v>
      </c>
      <c r="S58" s="59">
        <f>+R58/O58</f>
        <v>0</v>
      </c>
      <c r="T58" s="23"/>
      <c r="U58" s="23"/>
      <c r="V58" s="23"/>
      <c r="W58" s="148"/>
      <c r="X58" s="157"/>
    </row>
    <row r="59" spans="2:24" ht="34.5" customHeight="1" x14ac:dyDescent="0.25">
      <c r="B59" s="80" t="s">
        <v>172</v>
      </c>
      <c r="C59" s="34" t="s">
        <v>173</v>
      </c>
      <c r="D59" s="34">
        <v>25</v>
      </c>
      <c r="E59" s="26" t="s">
        <v>174</v>
      </c>
      <c r="F59" s="26" t="s">
        <v>175</v>
      </c>
      <c r="G59" s="34" t="s">
        <v>176</v>
      </c>
      <c r="H59" s="45" t="s">
        <v>177</v>
      </c>
      <c r="I59" s="17">
        <v>3287629000</v>
      </c>
      <c r="J59" s="19">
        <v>0</v>
      </c>
      <c r="K59" s="19">
        <v>0</v>
      </c>
      <c r="L59" s="19">
        <v>0</v>
      </c>
      <c r="M59" s="19">
        <v>0</v>
      </c>
      <c r="N59" s="19">
        <v>0</v>
      </c>
      <c r="O59" s="19">
        <f>+I59+J59+K59-L59-M59+N59</f>
        <v>3287629000</v>
      </c>
      <c r="P59" s="19">
        <v>3287629000</v>
      </c>
      <c r="Q59" s="60">
        <f>+P59/O59</f>
        <v>1</v>
      </c>
      <c r="R59" s="19">
        <v>65000000</v>
      </c>
      <c r="S59" s="60">
        <f>+R59/O59</f>
        <v>1.9771087309425728E-2</v>
      </c>
      <c r="T59" s="74" t="s">
        <v>246</v>
      </c>
      <c r="U59" s="74" t="s">
        <v>247</v>
      </c>
      <c r="V59" s="76" t="s">
        <v>248</v>
      </c>
      <c r="W59" s="149" t="s">
        <v>265</v>
      </c>
      <c r="X59" s="62" t="s">
        <v>278</v>
      </c>
    </row>
    <row r="60" spans="2:24" ht="34.5" customHeight="1" x14ac:dyDescent="0.25">
      <c r="B60" s="80"/>
      <c r="C60" s="34" t="s">
        <v>178</v>
      </c>
      <c r="D60" s="34">
        <v>9</v>
      </c>
      <c r="E60" s="26" t="s">
        <v>179</v>
      </c>
      <c r="F60" s="26" t="s">
        <v>175</v>
      </c>
      <c r="G60" s="34" t="s">
        <v>180</v>
      </c>
      <c r="H60" s="45" t="s">
        <v>181</v>
      </c>
      <c r="I60" s="17">
        <v>309279000</v>
      </c>
      <c r="J60" s="19">
        <v>0</v>
      </c>
      <c r="K60" s="19">
        <v>0</v>
      </c>
      <c r="L60" s="19">
        <v>0</v>
      </c>
      <c r="M60" s="19">
        <v>0</v>
      </c>
      <c r="N60" s="19">
        <v>0</v>
      </c>
      <c r="O60" s="19">
        <f t="shared" ref="O60:O62" si="27">+I60+J60+K60-L60-M60+N60</f>
        <v>309279000</v>
      </c>
      <c r="P60" s="19">
        <v>309279000</v>
      </c>
      <c r="Q60" s="60">
        <f t="shared" ref="Q60:Q62" si="28">+P60/O60</f>
        <v>1</v>
      </c>
      <c r="R60" s="19">
        <v>0</v>
      </c>
      <c r="S60" s="60">
        <f t="shared" ref="S60:S62" si="29">+R60/O60</f>
        <v>0</v>
      </c>
      <c r="T60" s="74"/>
      <c r="U60" s="74"/>
      <c r="V60" s="76"/>
      <c r="W60" s="150"/>
      <c r="X60" s="62" t="s">
        <v>278</v>
      </c>
    </row>
    <row r="61" spans="2:24" ht="34.5" customHeight="1" x14ac:dyDescent="0.25">
      <c r="B61" s="80"/>
      <c r="C61" s="34" t="s">
        <v>182</v>
      </c>
      <c r="D61" s="34">
        <v>1</v>
      </c>
      <c r="E61" s="26" t="s">
        <v>183</v>
      </c>
      <c r="F61" s="26" t="s">
        <v>175</v>
      </c>
      <c r="G61" s="34" t="s">
        <v>184</v>
      </c>
      <c r="H61" s="45" t="s">
        <v>185</v>
      </c>
      <c r="I61" s="17">
        <v>51546000</v>
      </c>
      <c r="J61" s="19">
        <v>0</v>
      </c>
      <c r="K61" s="19">
        <v>0</v>
      </c>
      <c r="L61" s="19">
        <v>0</v>
      </c>
      <c r="M61" s="19">
        <v>0</v>
      </c>
      <c r="N61" s="19">
        <v>0</v>
      </c>
      <c r="O61" s="19">
        <f t="shared" si="27"/>
        <v>51546000</v>
      </c>
      <c r="P61" s="19">
        <v>51546000</v>
      </c>
      <c r="Q61" s="60">
        <f t="shared" si="28"/>
        <v>1</v>
      </c>
      <c r="R61" s="19">
        <v>0</v>
      </c>
      <c r="S61" s="60">
        <f t="shared" si="29"/>
        <v>0</v>
      </c>
      <c r="T61" s="74"/>
      <c r="U61" s="74"/>
      <c r="V61" s="76"/>
      <c r="W61" s="150"/>
      <c r="X61" s="62" t="s">
        <v>278</v>
      </c>
    </row>
    <row r="62" spans="2:24" ht="34.5" customHeight="1" x14ac:dyDescent="0.25">
      <c r="B62" s="80"/>
      <c r="C62" s="34" t="s">
        <v>186</v>
      </c>
      <c r="D62" s="34">
        <v>120</v>
      </c>
      <c r="E62" s="26" t="s">
        <v>187</v>
      </c>
      <c r="F62" s="26" t="s">
        <v>175</v>
      </c>
      <c r="G62" s="34" t="s">
        <v>188</v>
      </c>
      <c r="H62" s="45" t="s">
        <v>189</v>
      </c>
      <c r="I62" s="17">
        <v>351546000</v>
      </c>
      <c r="J62" s="19">
        <v>0</v>
      </c>
      <c r="K62" s="19">
        <v>0</v>
      </c>
      <c r="L62" s="19">
        <v>0</v>
      </c>
      <c r="M62" s="19">
        <v>0</v>
      </c>
      <c r="N62" s="19">
        <v>0</v>
      </c>
      <c r="O62" s="19">
        <f t="shared" si="27"/>
        <v>351546000</v>
      </c>
      <c r="P62" s="19">
        <v>51546000</v>
      </c>
      <c r="Q62" s="60">
        <f t="shared" si="28"/>
        <v>0.1466266150091311</v>
      </c>
      <c r="R62" s="19"/>
      <c r="S62" s="60">
        <f t="shared" si="29"/>
        <v>0</v>
      </c>
      <c r="T62" s="74"/>
      <c r="U62" s="74"/>
      <c r="V62" s="76"/>
      <c r="W62" s="151"/>
      <c r="X62" s="62" t="s">
        <v>278</v>
      </c>
    </row>
    <row r="63" spans="2:24" ht="34.5" customHeight="1" x14ac:dyDescent="0.25">
      <c r="B63" s="20"/>
      <c r="C63" s="21"/>
      <c r="D63" s="21"/>
      <c r="E63" s="21"/>
      <c r="F63" s="21"/>
      <c r="G63" s="22"/>
      <c r="H63" s="22"/>
      <c r="I63" s="23">
        <f>SUM(I59:I62)</f>
        <v>4000000000</v>
      </c>
      <c r="J63" s="24">
        <f t="shared" ref="J63:N63" si="30">SUM(J59:J61)</f>
        <v>0</v>
      </c>
      <c r="K63" s="24">
        <f t="shared" si="30"/>
        <v>0</v>
      </c>
      <c r="L63" s="24">
        <f t="shared" si="30"/>
        <v>0</v>
      </c>
      <c r="M63" s="24">
        <f t="shared" si="30"/>
        <v>0</v>
      </c>
      <c r="N63" s="24">
        <f t="shared" si="30"/>
        <v>0</v>
      </c>
      <c r="O63" s="23">
        <f>SUM(O59:O62)</f>
        <v>4000000000</v>
      </c>
      <c r="P63" s="23">
        <f>SUM(P59:P62)</f>
        <v>3700000000</v>
      </c>
      <c r="Q63" s="59">
        <f>+P63/O63</f>
        <v>0.92500000000000004</v>
      </c>
      <c r="R63" s="23">
        <f t="shared" ref="R63" si="31">SUM(R59:R62)</f>
        <v>65000000</v>
      </c>
      <c r="S63" s="59">
        <f>+R63/O63</f>
        <v>1.6250000000000001E-2</v>
      </c>
      <c r="T63" s="23"/>
      <c r="U63" s="23"/>
      <c r="V63" s="23"/>
      <c r="W63" s="148"/>
      <c r="X63" s="157"/>
    </row>
    <row r="64" spans="2:24" ht="34.5" customHeight="1" x14ac:dyDescent="0.25">
      <c r="B64" s="80" t="s">
        <v>190</v>
      </c>
      <c r="C64" s="83" t="s">
        <v>191</v>
      </c>
      <c r="D64" s="83">
        <v>2642</v>
      </c>
      <c r="E64" s="86" t="s">
        <v>192</v>
      </c>
      <c r="F64" s="88" t="s">
        <v>175</v>
      </c>
      <c r="G64" s="46" t="s">
        <v>193</v>
      </c>
      <c r="H64" s="47" t="s">
        <v>194</v>
      </c>
      <c r="I64" s="17">
        <v>42000000</v>
      </c>
      <c r="J64" s="19">
        <v>0</v>
      </c>
      <c r="K64" s="19">
        <v>0</v>
      </c>
      <c r="L64" s="19">
        <v>0</v>
      </c>
      <c r="M64" s="19">
        <v>0</v>
      </c>
      <c r="N64" s="19">
        <v>0</v>
      </c>
      <c r="O64" s="19">
        <f>+I64+J64+K64-L64-M64+N64</f>
        <v>42000000</v>
      </c>
      <c r="P64" s="19">
        <v>0</v>
      </c>
      <c r="Q64" s="60">
        <f>+P64/O64</f>
        <v>0</v>
      </c>
      <c r="R64" s="19">
        <v>0</v>
      </c>
      <c r="S64" s="60">
        <f>+R64/O64</f>
        <v>0</v>
      </c>
      <c r="T64" s="75" t="s">
        <v>249</v>
      </c>
      <c r="U64" s="75" t="s">
        <v>250</v>
      </c>
      <c r="V64" s="76" t="s">
        <v>245</v>
      </c>
      <c r="W64" s="149" t="s">
        <v>266</v>
      </c>
      <c r="X64" s="62" t="s">
        <v>278</v>
      </c>
    </row>
    <row r="65" spans="2:24" ht="34.5" customHeight="1" x14ac:dyDescent="0.25">
      <c r="B65" s="80"/>
      <c r="C65" s="85"/>
      <c r="D65" s="85"/>
      <c r="E65" s="87"/>
      <c r="F65" s="89"/>
      <c r="G65" s="46" t="s">
        <v>195</v>
      </c>
      <c r="H65" s="47" t="s">
        <v>196</v>
      </c>
      <c r="I65" s="17">
        <v>1046000000</v>
      </c>
      <c r="J65" s="19">
        <v>0</v>
      </c>
      <c r="K65" s="19">
        <v>0</v>
      </c>
      <c r="L65" s="19">
        <v>0</v>
      </c>
      <c r="M65" s="19">
        <v>0</v>
      </c>
      <c r="N65" s="19">
        <v>0</v>
      </c>
      <c r="O65" s="19">
        <f t="shared" ref="O65:O67" si="32">+I65+J65+K65-L65-M65+N65</f>
        <v>1046000000</v>
      </c>
      <c r="P65" s="19">
        <v>1046000000</v>
      </c>
      <c r="Q65" s="60">
        <f t="shared" ref="Q65:Q67" si="33">+P65/O65</f>
        <v>1</v>
      </c>
      <c r="R65" s="19">
        <v>0</v>
      </c>
      <c r="S65" s="60">
        <f t="shared" ref="S65:S67" si="34">+R65/O65</f>
        <v>0</v>
      </c>
      <c r="T65" s="75"/>
      <c r="U65" s="75"/>
      <c r="V65" s="76"/>
      <c r="W65" s="150"/>
      <c r="X65" s="62" t="s">
        <v>278</v>
      </c>
    </row>
    <row r="66" spans="2:24" ht="34.5" customHeight="1" x14ac:dyDescent="0.25">
      <c r="B66" s="80"/>
      <c r="C66" s="84"/>
      <c r="D66" s="84"/>
      <c r="E66" s="47" t="s">
        <v>197</v>
      </c>
      <c r="F66" s="26" t="s">
        <v>175</v>
      </c>
      <c r="G66" s="46" t="s">
        <v>198</v>
      </c>
      <c r="H66" s="32" t="s">
        <v>199</v>
      </c>
      <c r="I66" s="17">
        <v>1597000000</v>
      </c>
      <c r="J66" s="19">
        <v>0</v>
      </c>
      <c r="K66" s="19">
        <v>0</v>
      </c>
      <c r="L66" s="19">
        <v>0</v>
      </c>
      <c r="M66" s="19">
        <v>0</v>
      </c>
      <c r="N66" s="19">
        <v>0</v>
      </c>
      <c r="O66" s="19">
        <f t="shared" si="32"/>
        <v>1597000000</v>
      </c>
      <c r="P66" s="19">
        <v>1597000000</v>
      </c>
      <c r="Q66" s="60">
        <f t="shared" si="33"/>
        <v>1</v>
      </c>
      <c r="R66" s="19">
        <v>0</v>
      </c>
      <c r="S66" s="60">
        <f t="shared" si="34"/>
        <v>0</v>
      </c>
      <c r="T66" s="75"/>
      <c r="U66" s="75"/>
      <c r="V66" s="76"/>
      <c r="W66" s="150"/>
      <c r="X66" s="62" t="s">
        <v>278</v>
      </c>
    </row>
    <row r="67" spans="2:24" ht="34.5" customHeight="1" x14ac:dyDescent="0.25">
      <c r="B67" s="80"/>
      <c r="C67" s="15" t="s">
        <v>200</v>
      </c>
      <c r="D67" s="15">
        <v>340</v>
      </c>
      <c r="E67" s="47" t="s">
        <v>201</v>
      </c>
      <c r="F67" s="26" t="s">
        <v>175</v>
      </c>
      <c r="G67" s="46" t="s">
        <v>202</v>
      </c>
      <c r="H67" s="47" t="s">
        <v>203</v>
      </c>
      <c r="I67" s="17">
        <v>2315000000</v>
      </c>
      <c r="J67" s="19">
        <v>0</v>
      </c>
      <c r="K67" s="19">
        <v>0</v>
      </c>
      <c r="L67" s="19">
        <v>0</v>
      </c>
      <c r="M67" s="19">
        <v>0</v>
      </c>
      <c r="N67" s="19">
        <v>0</v>
      </c>
      <c r="O67" s="19">
        <f t="shared" si="32"/>
        <v>2315000000</v>
      </c>
      <c r="P67" s="19">
        <v>1449500000</v>
      </c>
      <c r="Q67" s="60">
        <f t="shared" si="33"/>
        <v>0.62613390928725698</v>
      </c>
      <c r="R67" s="19">
        <v>18633333</v>
      </c>
      <c r="S67" s="60">
        <f t="shared" si="34"/>
        <v>8.0489559395248381E-3</v>
      </c>
      <c r="T67" s="75"/>
      <c r="U67" s="75"/>
      <c r="V67" s="76"/>
      <c r="W67" s="151"/>
      <c r="X67" s="62" t="s">
        <v>278</v>
      </c>
    </row>
    <row r="68" spans="2:24" ht="34.5" customHeight="1" x14ac:dyDescent="0.25">
      <c r="B68" s="20"/>
      <c r="C68" s="21"/>
      <c r="D68" s="21"/>
      <c r="E68" s="21"/>
      <c r="F68" s="21"/>
      <c r="G68" s="22"/>
      <c r="H68" s="22"/>
      <c r="I68" s="23">
        <f>SUM(I64:I67)</f>
        <v>5000000000</v>
      </c>
      <c r="J68" s="24">
        <f t="shared" ref="J68:M68" si="35">SUM(J64:J67)</f>
        <v>0</v>
      </c>
      <c r="K68" s="24">
        <f t="shared" si="35"/>
        <v>0</v>
      </c>
      <c r="L68" s="24">
        <f t="shared" si="35"/>
        <v>0</v>
      </c>
      <c r="M68" s="24">
        <f t="shared" si="35"/>
        <v>0</v>
      </c>
      <c r="N68" s="24">
        <f>SUM(N64:N67)</f>
        <v>0</v>
      </c>
      <c r="O68" s="23">
        <f>SUM(O64:O67)</f>
        <v>5000000000</v>
      </c>
      <c r="P68" s="23">
        <f t="shared" ref="P68:R68" si="36">SUM(P64:P67)</f>
        <v>4092500000</v>
      </c>
      <c r="Q68" s="59">
        <f>+P68/O68</f>
        <v>0.81850000000000001</v>
      </c>
      <c r="R68" s="23">
        <f t="shared" si="36"/>
        <v>18633333</v>
      </c>
      <c r="S68" s="59">
        <f>+R68/O68</f>
        <v>3.7266666000000002E-3</v>
      </c>
      <c r="T68" s="23"/>
      <c r="U68" s="23"/>
      <c r="V68" s="23"/>
      <c r="W68" s="148"/>
      <c r="X68" s="157"/>
    </row>
    <row r="69" spans="2:24" ht="34.5" customHeight="1" x14ac:dyDescent="0.25">
      <c r="B69" s="80" t="s">
        <v>204</v>
      </c>
      <c r="C69" s="16" t="s">
        <v>205</v>
      </c>
      <c r="D69" s="15">
        <v>280</v>
      </c>
      <c r="E69" s="16" t="s">
        <v>206</v>
      </c>
      <c r="F69" s="26" t="s">
        <v>175</v>
      </c>
      <c r="G69" s="15" t="s">
        <v>207</v>
      </c>
      <c r="H69" s="18" t="s">
        <v>208</v>
      </c>
      <c r="I69" s="17">
        <v>1500000000</v>
      </c>
      <c r="J69" s="19">
        <v>0</v>
      </c>
      <c r="K69" s="19">
        <v>0</v>
      </c>
      <c r="L69" s="19">
        <v>0</v>
      </c>
      <c r="M69" s="19">
        <v>0</v>
      </c>
      <c r="N69" s="19"/>
      <c r="O69" s="19">
        <f>+I69+J69+K69-L69-M69+N69</f>
        <v>1500000000</v>
      </c>
      <c r="P69" s="19">
        <v>1500000000</v>
      </c>
      <c r="Q69" s="60">
        <f>+P69/O69</f>
        <v>1</v>
      </c>
      <c r="R69" s="19">
        <v>1430354151</v>
      </c>
      <c r="S69" s="60">
        <f>+R69/O69</f>
        <v>0.95356943400000005</v>
      </c>
      <c r="T69" s="74" t="s">
        <v>251</v>
      </c>
      <c r="U69" s="74" t="s">
        <v>252</v>
      </c>
      <c r="V69" s="76" t="s">
        <v>253</v>
      </c>
      <c r="W69" s="149" t="s">
        <v>267</v>
      </c>
      <c r="X69" s="62" t="s">
        <v>278</v>
      </c>
    </row>
    <row r="70" spans="2:24" ht="34.5" customHeight="1" x14ac:dyDescent="0.25">
      <c r="B70" s="80"/>
      <c r="C70" s="16" t="s">
        <v>209</v>
      </c>
      <c r="D70" s="15">
        <v>37</v>
      </c>
      <c r="E70" s="16" t="s">
        <v>210</v>
      </c>
      <c r="F70" s="26" t="s">
        <v>175</v>
      </c>
      <c r="G70" s="15" t="s">
        <v>207</v>
      </c>
      <c r="H70" s="18" t="s">
        <v>208</v>
      </c>
      <c r="I70" s="17">
        <v>17500000000</v>
      </c>
      <c r="J70" s="19">
        <v>0</v>
      </c>
      <c r="K70" s="19">
        <v>0</v>
      </c>
      <c r="L70" s="19">
        <v>0</v>
      </c>
      <c r="M70" s="19">
        <v>0</v>
      </c>
      <c r="N70" s="19"/>
      <c r="O70" s="19">
        <f t="shared" ref="O70:O72" si="37">+I70+J70+K70-L70-M70+N70</f>
        <v>17500000000</v>
      </c>
      <c r="P70" s="19">
        <v>4401655138</v>
      </c>
      <c r="Q70" s="60">
        <f t="shared" ref="Q70:Q72" si="38">+P70/O70</f>
        <v>0.25152315074285714</v>
      </c>
      <c r="R70" s="19">
        <v>0</v>
      </c>
      <c r="S70" s="60">
        <f t="shared" ref="S70:S72" si="39">+R70/O70</f>
        <v>0</v>
      </c>
      <c r="T70" s="74"/>
      <c r="U70" s="74"/>
      <c r="V70" s="76"/>
      <c r="W70" s="153"/>
      <c r="X70" s="62" t="s">
        <v>278</v>
      </c>
    </row>
    <row r="71" spans="2:24" ht="34.5" customHeight="1" x14ac:dyDescent="0.25">
      <c r="B71" s="80"/>
      <c r="C71" s="16" t="s">
        <v>211</v>
      </c>
      <c r="D71" s="15">
        <v>2500</v>
      </c>
      <c r="E71" s="16" t="s">
        <v>212</v>
      </c>
      <c r="F71" s="26" t="s">
        <v>175</v>
      </c>
      <c r="G71" s="15" t="s">
        <v>213</v>
      </c>
      <c r="H71" s="18" t="s">
        <v>214</v>
      </c>
      <c r="I71" s="17">
        <v>1000000000</v>
      </c>
      <c r="J71" s="19">
        <v>0</v>
      </c>
      <c r="K71" s="19">
        <v>0</v>
      </c>
      <c r="L71" s="19">
        <v>0</v>
      </c>
      <c r="M71" s="19">
        <v>0</v>
      </c>
      <c r="N71" s="19"/>
      <c r="O71" s="19">
        <f t="shared" si="37"/>
        <v>1000000000</v>
      </c>
      <c r="P71" s="19">
        <v>1000000000</v>
      </c>
      <c r="Q71" s="60">
        <f t="shared" si="38"/>
        <v>1</v>
      </c>
      <c r="R71" s="19">
        <v>0</v>
      </c>
      <c r="S71" s="60">
        <f t="shared" si="39"/>
        <v>0</v>
      </c>
      <c r="T71" s="74"/>
      <c r="U71" s="74"/>
      <c r="V71" s="76"/>
      <c r="W71" s="153"/>
      <c r="X71" s="62" t="s">
        <v>278</v>
      </c>
    </row>
    <row r="72" spans="2:24" ht="34.5" customHeight="1" x14ac:dyDescent="0.25">
      <c r="B72" s="80"/>
      <c r="C72" s="40" t="s">
        <v>215</v>
      </c>
      <c r="D72" s="15">
        <v>2</v>
      </c>
      <c r="E72" s="16" t="s">
        <v>216</v>
      </c>
      <c r="F72" s="26" t="s">
        <v>175</v>
      </c>
      <c r="G72" s="15" t="s">
        <v>217</v>
      </c>
      <c r="H72" s="18" t="s">
        <v>218</v>
      </c>
      <c r="I72" s="17">
        <v>1500000000</v>
      </c>
      <c r="J72" s="19">
        <v>0</v>
      </c>
      <c r="K72" s="19">
        <v>0</v>
      </c>
      <c r="L72" s="19">
        <v>0</v>
      </c>
      <c r="M72" s="19">
        <v>0</v>
      </c>
      <c r="N72" s="19"/>
      <c r="O72" s="19">
        <f t="shared" si="37"/>
        <v>1500000000</v>
      </c>
      <c r="P72" s="19">
        <v>0</v>
      </c>
      <c r="Q72" s="60">
        <f t="shared" si="38"/>
        <v>0</v>
      </c>
      <c r="R72" s="19">
        <v>0</v>
      </c>
      <c r="S72" s="60">
        <f t="shared" si="39"/>
        <v>0</v>
      </c>
      <c r="T72" s="74"/>
      <c r="U72" s="74"/>
      <c r="V72" s="76"/>
      <c r="W72" s="154"/>
      <c r="X72" s="62" t="s">
        <v>278</v>
      </c>
    </row>
    <row r="73" spans="2:24" ht="34.5" customHeight="1" x14ac:dyDescent="0.25">
      <c r="B73" s="20"/>
      <c r="C73" s="21"/>
      <c r="D73" s="21"/>
      <c r="E73" s="21"/>
      <c r="F73" s="21"/>
      <c r="G73" s="22"/>
      <c r="H73" s="22"/>
      <c r="I73" s="23">
        <f t="shared" ref="I73:R73" si="40">SUM(I69:I72)</f>
        <v>21500000000</v>
      </c>
      <c r="J73" s="23">
        <f t="shared" si="40"/>
        <v>0</v>
      </c>
      <c r="K73" s="24">
        <f t="shared" si="40"/>
        <v>0</v>
      </c>
      <c r="L73" s="24">
        <f t="shared" si="40"/>
        <v>0</v>
      </c>
      <c r="M73" s="24">
        <f t="shared" si="40"/>
        <v>0</v>
      </c>
      <c r="N73" s="24">
        <f t="shared" si="40"/>
        <v>0</v>
      </c>
      <c r="O73" s="23">
        <f t="shared" si="40"/>
        <v>21500000000</v>
      </c>
      <c r="P73" s="23">
        <f>SUM(P69:P72)</f>
        <v>6901655138</v>
      </c>
      <c r="Q73" s="59">
        <f>+P73/O73</f>
        <v>0.32100721572093022</v>
      </c>
      <c r="R73" s="23">
        <f t="shared" si="40"/>
        <v>1430354151</v>
      </c>
      <c r="S73" s="59">
        <f>+R73/O73</f>
        <v>6.6528100046511635E-2</v>
      </c>
      <c r="T73" s="23"/>
      <c r="U73" s="23"/>
      <c r="V73" s="23"/>
      <c r="W73" s="148"/>
      <c r="X73" s="157"/>
    </row>
    <row r="74" spans="2:24" ht="34.5" customHeight="1" x14ac:dyDescent="0.25">
      <c r="B74" s="80" t="s">
        <v>219</v>
      </c>
      <c r="C74" s="78" t="s">
        <v>220</v>
      </c>
      <c r="D74" s="81">
        <v>1</v>
      </c>
      <c r="E74" s="83" t="s">
        <v>221</v>
      </c>
      <c r="F74" s="26" t="s">
        <v>175</v>
      </c>
      <c r="G74" s="15" t="s">
        <v>222</v>
      </c>
      <c r="H74" s="48" t="s">
        <v>223</v>
      </c>
      <c r="I74" s="17">
        <v>550000000</v>
      </c>
      <c r="J74" s="19">
        <v>0</v>
      </c>
      <c r="K74" s="19">
        <v>0</v>
      </c>
      <c r="L74" s="19">
        <v>0</v>
      </c>
      <c r="M74" s="19">
        <v>0</v>
      </c>
      <c r="N74" s="19">
        <v>0</v>
      </c>
      <c r="O74" s="19">
        <f>+I74+J74+K74-L74-M74+N74</f>
        <v>550000000</v>
      </c>
      <c r="P74" s="19">
        <v>0</v>
      </c>
      <c r="Q74" s="60">
        <f>+P74/O74</f>
        <v>0</v>
      </c>
      <c r="R74" s="19">
        <v>0</v>
      </c>
      <c r="S74" s="60">
        <f>+R74/O74</f>
        <v>0</v>
      </c>
      <c r="T74" s="74" t="s">
        <v>254</v>
      </c>
      <c r="U74" s="75" t="s">
        <v>255</v>
      </c>
      <c r="V74" s="76" t="s">
        <v>256</v>
      </c>
      <c r="W74" s="149" t="s">
        <v>268</v>
      </c>
      <c r="X74" s="62" t="s">
        <v>278</v>
      </c>
    </row>
    <row r="75" spans="2:24" ht="34.5" customHeight="1" x14ac:dyDescent="0.25">
      <c r="B75" s="80"/>
      <c r="C75" s="78"/>
      <c r="D75" s="82"/>
      <c r="E75" s="84"/>
      <c r="F75" s="26" t="s">
        <v>175</v>
      </c>
      <c r="G75" s="15" t="s">
        <v>224</v>
      </c>
      <c r="H75" s="18" t="s">
        <v>225</v>
      </c>
      <c r="I75" s="17">
        <v>8539029108</v>
      </c>
      <c r="J75" s="19">
        <v>0</v>
      </c>
      <c r="K75" s="19">
        <v>0</v>
      </c>
      <c r="L75" s="19">
        <v>0</v>
      </c>
      <c r="M75" s="19">
        <v>0</v>
      </c>
      <c r="N75" s="19">
        <v>0</v>
      </c>
      <c r="O75" s="19">
        <f t="shared" ref="O75:O76" si="41">+I75+J75+K75-L75-M75+N75</f>
        <v>8539029108</v>
      </c>
      <c r="P75" s="19">
        <v>1216029108</v>
      </c>
      <c r="Q75" s="60">
        <f t="shared" ref="Q75:Q78" si="42">+P75/O75</f>
        <v>0.14240835727573914</v>
      </c>
      <c r="R75" s="19">
        <v>0</v>
      </c>
      <c r="S75" s="60">
        <f t="shared" ref="S75:S76" si="43">+R75/O75</f>
        <v>0</v>
      </c>
      <c r="T75" s="74"/>
      <c r="U75" s="75"/>
      <c r="V75" s="76"/>
      <c r="W75" s="150"/>
      <c r="X75" s="62" t="s">
        <v>278</v>
      </c>
    </row>
    <row r="76" spans="2:24" ht="45.75" customHeight="1" x14ac:dyDescent="0.25">
      <c r="B76" s="80"/>
      <c r="C76" s="78"/>
      <c r="D76" s="82"/>
      <c r="E76" s="16" t="s">
        <v>226</v>
      </c>
      <c r="F76" s="26" t="s">
        <v>175</v>
      </c>
      <c r="G76" s="15" t="s">
        <v>227</v>
      </c>
      <c r="H76" s="18" t="s">
        <v>228</v>
      </c>
      <c r="I76" s="17">
        <v>410970892</v>
      </c>
      <c r="J76" s="19">
        <v>0</v>
      </c>
      <c r="K76" s="19">
        <v>0</v>
      </c>
      <c r="L76" s="19">
        <v>0</v>
      </c>
      <c r="M76" s="19">
        <v>0</v>
      </c>
      <c r="N76" s="19">
        <v>0</v>
      </c>
      <c r="O76" s="19">
        <f t="shared" si="41"/>
        <v>410970892</v>
      </c>
      <c r="P76" s="19">
        <v>0</v>
      </c>
      <c r="Q76" s="60">
        <f t="shared" si="42"/>
        <v>0</v>
      </c>
      <c r="R76" s="19">
        <v>0</v>
      </c>
      <c r="S76" s="60">
        <f t="shared" si="43"/>
        <v>0</v>
      </c>
      <c r="T76" s="74"/>
      <c r="U76" s="75"/>
      <c r="V76" s="76"/>
      <c r="W76" s="151"/>
      <c r="X76" s="62" t="s">
        <v>278</v>
      </c>
    </row>
    <row r="77" spans="2:24" ht="18" x14ac:dyDescent="0.25">
      <c r="B77" s="49"/>
      <c r="C77" s="21"/>
      <c r="D77" s="21"/>
      <c r="E77" s="21"/>
      <c r="F77" s="21"/>
      <c r="G77" s="22"/>
      <c r="H77" s="22"/>
      <c r="I77" s="23">
        <f t="shared" ref="I77:N77" si="44">SUM(I74:I76)</f>
        <v>9500000000</v>
      </c>
      <c r="J77" s="24">
        <f t="shared" si="44"/>
        <v>0</v>
      </c>
      <c r="K77" s="24">
        <f t="shared" si="44"/>
        <v>0</v>
      </c>
      <c r="L77" s="24">
        <f t="shared" si="44"/>
        <v>0</v>
      </c>
      <c r="M77" s="24">
        <f t="shared" si="44"/>
        <v>0</v>
      </c>
      <c r="N77" s="24">
        <f t="shared" si="44"/>
        <v>0</v>
      </c>
      <c r="O77" s="23">
        <f>SUM(O74:O76)</f>
        <v>9500000000</v>
      </c>
      <c r="P77" s="23">
        <f>SUM(P74:P76)</f>
        <v>1216029108</v>
      </c>
      <c r="Q77" s="61">
        <f t="shared" si="42"/>
        <v>0.128003064</v>
      </c>
      <c r="R77" s="23">
        <v>0</v>
      </c>
      <c r="S77" s="59">
        <f>+R77/O77</f>
        <v>0</v>
      </c>
      <c r="T77" s="53"/>
      <c r="U77" s="53"/>
      <c r="V77" s="54"/>
      <c r="W77" s="155"/>
      <c r="X77" s="159"/>
    </row>
    <row r="78" spans="2:24" x14ac:dyDescent="0.25">
      <c r="B78" s="49"/>
      <c r="C78" s="21"/>
      <c r="D78" s="21"/>
      <c r="E78" s="21"/>
      <c r="F78" s="21"/>
      <c r="G78" s="22"/>
      <c r="H78" s="22"/>
      <c r="I78" s="23">
        <f>+I8+I22+I27+I33+I40+I44+I53+I58+I63+I68+I73+I77</f>
        <v>310273376689</v>
      </c>
      <c r="J78" s="23">
        <f t="shared" ref="J78:N78" si="45">+J8+J22+J27+J33+J40+J44+J53+J58+J63+J68+J73+J77</f>
        <v>62337913256</v>
      </c>
      <c r="K78" s="23">
        <f t="shared" si="45"/>
        <v>3640000000</v>
      </c>
      <c r="L78" s="23">
        <f t="shared" si="45"/>
        <v>3640000000</v>
      </c>
      <c r="M78" s="23">
        <f t="shared" si="45"/>
        <v>0</v>
      </c>
      <c r="N78" s="23">
        <f t="shared" si="45"/>
        <v>0</v>
      </c>
      <c r="O78" s="23">
        <f>+O8+O22+O27+O33+O40+O44+O53+O58+O63+O68+O73+O77</f>
        <v>372611289945</v>
      </c>
      <c r="P78" s="23">
        <f>+P8+P22+P27+P33+P40+P44+P53+P58+P63+P68+P73+P77</f>
        <v>277268066582</v>
      </c>
      <c r="Q78" s="61">
        <f t="shared" si="42"/>
        <v>0.74412148548404611</v>
      </c>
      <c r="R78" s="23">
        <f t="shared" ref="R78" si="46">+R8+R22+R27+R33+R40+R44+R53+R58+R63+R68+R73+R77</f>
        <v>1595972308</v>
      </c>
      <c r="S78" s="59">
        <f>+R78/O78</f>
        <v>4.2832097444915757E-3</v>
      </c>
      <c r="T78" s="23"/>
      <c r="U78" s="23"/>
      <c r="V78" s="23"/>
      <c r="W78" s="148"/>
      <c r="X78" s="157"/>
    </row>
    <row r="79" spans="2:24" x14ac:dyDescent="0.25">
      <c r="T79" s="55"/>
      <c r="U79" s="55"/>
      <c r="V79" s="55"/>
    </row>
    <row r="80" spans="2:24" x14ac:dyDescent="0.25">
      <c r="P80" s="57"/>
      <c r="R80" s="57"/>
    </row>
    <row r="81" spans="2:18" ht="42" customHeight="1" x14ac:dyDescent="0.3">
      <c r="B81" s="109" t="s">
        <v>25</v>
      </c>
      <c r="C81" s="109"/>
      <c r="D81" s="109"/>
      <c r="E81" s="109"/>
      <c r="F81" s="109"/>
      <c r="G81" s="109"/>
      <c r="H81" s="109"/>
      <c r="I81" s="109"/>
      <c r="J81" s="109"/>
      <c r="K81" s="109"/>
      <c r="L81" s="109"/>
      <c r="M81" s="12"/>
      <c r="N81" s="12"/>
    </row>
    <row r="83" spans="2:18" x14ac:dyDescent="0.25">
      <c r="P83" s="58"/>
      <c r="R83" s="58"/>
    </row>
    <row r="150" spans="20:22" x14ac:dyDescent="0.25">
      <c r="T150" s="23">
        <f t="shared" ref="T150:V150" si="47">+T80+T94+T99+T105+T112+T116+T125+T130+T135+T140+T145+T149</f>
        <v>0</v>
      </c>
      <c r="U150" s="23">
        <f t="shared" si="47"/>
        <v>0</v>
      </c>
      <c r="V150" s="23">
        <f t="shared" si="47"/>
        <v>0</v>
      </c>
    </row>
  </sheetData>
  <mergeCells count="178">
    <mergeCell ref="X4:X6"/>
    <mergeCell ref="F1:W3"/>
    <mergeCell ref="P45:P46"/>
    <mergeCell ref="P48:P49"/>
    <mergeCell ref="P51:P52"/>
    <mergeCell ref="Q45:Q46"/>
    <mergeCell ref="R45:R46"/>
    <mergeCell ref="S45:S46"/>
    <mergeCell ref="S48:S49"/>
    <mergeCell ref="R48:R49"/>
    <mergeCell ref="Q48:Q49"/>
    <mergeCell ref="Q51:Q52"/>
    <mergeCell ref="R51:R52"/>
    <mergeCell ref="S51:S52"/>
    <mergeCell ref="B81:L81"/>
    <mergeCell ref="G4:G6"/>
    <mergeCell ref="H4:H6"/>
    <mergeCell ref="I4:O4"/>
    <mergeCell ref="P4:S4"/>
    <mergeCell ref="K5:L5"/>
    <mergeCell ref="O5:O6"/>
    <mergeCell ref="P5:P6"/>
    <mergeCell ref="Q5:Q6"/>
    <mergeCell ref="R5:R6"/>
    <mergeCell ref="B4:B6"/>
    <mergeCell ref="C4:C6"/>
    <mergeCell ref="D4:D6"/>
    <mergeCell ref="E4:E6"/>
    <mergeCell ref="N5:N6"/>
    <mergeCell ref="B9:B21"/>
    <mergeCell ref="P28:P29"/>
    <mergeCell ref="P30:P31"/>
    <mergeCell ref="Q28:Q29"/>
    <mergeCell ref="Q30:Q31"/>
    <mergeCell ref="R28:R29"/>
    <mergeCell ref="S28:S29"/>
    <mergeCell ref="R30:R31"/>
    <mergeCell ref="S30:S31"/>
    <mergeCell ref="B1:E3"/>
    <mergeCell ref="F4:F6"/>
    <mergeCell ref="S5:S6"/>
    <mergeCell ref="I5:I6"/>
    <mergeCell ref="J5:J6"/>
    <mergeCell ref="M5:M6"/>
    <mergeCell ref="W4:W6"/>
    <mergeCell ref="T4:V4"/>
    <mergeCell ref="T5:T6"/>
    <mergeCell ref="U5:U6"/>
    <mergeCell ref="V5:V6"/>
    <mergeCell ref="C10:C14"/>
    <mergeCell ref="D10:D14"/>
    <mergeCell ref="G10:G14"/>
    <mergeCell ref="H10:H14"/>
    <mergeCell ref="C16:C21"/>
    <mergeCell ref="D16:D19"/>
    <mergeCell ref="G16:G18"/>
    <mergeCell ref="H16:H19"/>
    <mergeCell ref="D20:D21"/>
    <mergeCell ref="G20:G21"/>
    <mergeCell ref="H20:H21"/>
    <mergeCell ref="B28:B32"/>
    <mergeCell ref="D28:D29"/>
    <mergeCell ref="I28:I29"/>
    <mergeCell ref="J28:J29"/>
    <mergeCell ref="K28:K29"/>
    <mergeCell ref="B23:B26"/>
    <mergeCell ref="C25:C26"/>
    <mergeCell ref="D25:D26"/>
    <mergeCell ref="G25:G26"/>
    <mergeCell ref="H25:H26"/>
    <mergeCell ref="L28:L29"/>
    <mergeCell ref="M28:M29"/>
    <mergeCell ref="N28:N29"/>
    <mergeCell ref="O28:O29"/>
    <mergeCell ref="D30:D31"/>
    <mergeCell ref="I30:I31"/>
    <mergeCell ref="J30:J31"/>
    <mergeCell ref="K30:K31"/>
    <mergeCell ref="L30:L31"/>
    <mergeCell ref="M30:M31"/>
    <mergeCell ref="N30:N31"/>
    <mergeCell ref="O30:O31"/>
    <mergeCell ref="B41:B43"/>
    <mergeCell ref="B45:B52"/>
    <mergeCell ref="C45:C46"/>
    <mergeCell ref="D45:D47"/>
    <mergeCell ref="G45:G46"/>
    <mergeCell ref="C51:C52"/>
    <mergeCell ref="D51:D52"/>
    <mergeCell ref="G51:G52"/>
    <mergeCell ref="B34:B39"/>
    <mergeCell ref="C34:C37"/>
    <mergeCell ref="D34:D37"/>
    <mergeCell ref="C38:C39"/>
    <mergeCell ref="D38:D39"/>
    <mergeCell ref="M45:M46"/>
    <mergeCell ref="N45:N46"/>
    <mergeCell ref="O45:O46"/>
    <mergeCell ref="C48:C49"/>
    <mergeCell ref="D48:D49"/>
    <mergeCell ref="G48:G49"/>
    <mergeCell ref="H48:H49"/>
    <mergeCell ref="I48:I49"/>
    <mergeCell ref="J48:J49"/>
    <mergeCell ref="K48:K49"/>
    <mergeCell ref="L48:L49"/>
    <mergeCell ref="M48:M49"/>
    <mergeCell ref="N48:N49"/>
    <mergeCell ref="O48:O49"/>
    <mergeCell ref="H45:H46"/>
    <mergeCell ref="I45:I46"/>
    <mergeCell ref="J45:J46"/>
    <mergeCell ref="K45:K46"/>
    <mergeCell ref="L45:L46"/>
    <mergeCell ref="F64:F65"/>
    <mergeCell ref="M51:M52"/>
    <mergeCell ref="N51:N52"/>
    <mergeCell ref="O51:O52"/>
    <mergeCell ref="B54:B57"/>
    <mergeCell ref="B59:B62"/>
    <mergeCell ref="H51:H52"/>
    <mergeCell ref="I51:I52"/>
    <mergeCell ref="J51:J52"/>
    <mergeCell ref="K51:K52"/>
    <mergeCell ref="L51:L52"/>
    <mergeCell ref="B69:B72"/>
    <mergeCell ref="B74:B76"/>
    <mergeCell ref="C74:C76"/>
    <mergeCell ref="D74:D76"/>
    <mergeCell ref="E74:E75"/>
    <mergeCell ref="B64:B67"/>
    <mergeCell ref="C64:C66"/>
    <mergeCell ref="D64:D66"/>
    <mergeCell ref="E64:E65"/>
    <mergeCell ref="T28:T32"/>
    <mergeCell ref="U28:U32"/>
    <mergeCell ref="V28:V32"/>
    <mergeCell ref="T34:T39"/>
    <mergeCell ref="U34:U39"/>
    <mergeCell ref="V34:V39"/>
    <mergeCell ref="T9:T21"/>
    <mergeCell ref="U9:U21"/>
    <mergeCell ref="V9:V21"/>
    <mergeCell ref="T23:T26"/>
    <mergeCell ref="U23:U26"/>
    <mergeCell ref="V23:V26"/>
    <mergeCell ref="T54:T57"/>
    <mergeCell ref="U54:U57"/>
    <mergeCell ref="V54:V57"/>
    <mergeCell ref="T59:T62"/>
    <mergeCell ref="U59:U62"/>
    <mergeCell ref="V59:V62"/>
    <mergeCell ref="T41:T43"/>
    <mergeCell ref="U41:U43"/>
    <mergeCell ref="V41:V43"/>
    <mergeCell ref="T45:T52"/>
    <mergeCell ref="U45:U52"/>
    <mergeCell ref="V45:V52"/>
    <mergeCell ref="T74:T76"/>
    <mergeCell ref="U74:U76"/>
    <mergeCell ref="V74:V76"/>
    <mergeCell ref="T64:T67"/>
    <mergeCell ref="U64:U67"/>
    <mergeCell ref="V64:V67"/>
    <mergeCell ref="T69:T72"/>
    <mergeCell ref="U69:U72"/>
    <mergeCell ref="V69:V72"/>
    <mergeCell ref="W69:W72"/>
    <mergeCell ref="W74:W76"/>
    <mergeCell ref="W9:W21"/>
    <mergeCell ref="W23:W26"/>
    <mergeCell ref="W28:W32"/>
    <mergeCell ref="W34:W39"/>
    <mergeCell ref="W41:W43"/>
    <mergeCell ref="W45:W52"/>
    <mergeCell ref="W54:W57"/>
    <mergeCell ref="W59:W62"/>
    <mergeCell ref="W64:W67"/>
  </mergeCells>
  <dataValidations disablePrompts="1" count="4">
    <dataValidation type="list" showInputMessage="1" showErrorMessage="1" sqref="H58 H63 H53 H68 H44" xr:uid="{EE2EFBA1-3A11-431C-A506-9126281F2D97}">
      <formula1>#REF!</formula1>
    </dataValidation>
    <dataValidation showInputMessage="1" showErrorMessage="1" promptTitle="Elegir" sqref="G41:G43 G59:G62 G64:G67" xr:uid="{7C2E0FCC-3DE1-4162-BB68-E7F0B868C5B3}"/>
    <dataValidation type="list" showInputMessage="1" showErrorMessage="1" promptTitle="Elegir" sqref="G44 G53 G58 G63 G68" xr:uid="{F44050C5-BBE8-456B-A0BA-8B8BA75D517D}">
      <formula1>#REF!</formula1>
    </dataValidation>
    <dataValidation showInputMessage="1" showErrorMessage="1" sqref="H43 G59:H62 H64:H67 H20 H10 H15:H16 G23:H25" xr:uid="{9B652EF8-7FF8-4AB3-810D-22C7A16747D3}"/>
  </dataValidations>
  <printOptions horizontalCentered="1" verticalCentered="1"/>
  <pageMargins left="0.19685039370078741" right="0.19685039370078741" top="0.39370078740157483" bottom="0.39370078740157483" header="0.31496062992125984" footer="0.31496062992125984"/>
  <pageSetup scale="3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10"/>
  <sheetViews>
    <sheetView zoomScale="70" zoomScaleNormal="70" workbookViewId="0">
      <selection activeCell="N2" sqref="N2:O2"/>
    </sheetView>
  </sheetViews>
  <sheetFormatPr baseColWidth="10" defaultColWidth="11.5703125" defaultRowHeight="15" x14ac:dyDescent="0.25"/>
  <cols>
    <col min="1" max="2" width="20" style="1" customWidth="1"/>
    <col min="3" max="3" width="20.42578125" style="1" customWidth="1"/>
    <col min="4" max="4" width="21.28515625" style="1" customWidth="1"/>
    <col min="5" max="5" width="24.28515625" style="1" customWidth="1"/>
    <col min="6" max="6" width="15" style="1" customWidth="1"/>
    <col min="7" max="7" width="11.5703125" style="1"/>
    <col min="8" max="8" width="14" style="1" customWidth="1"/>
    <col min="9" max="9" width="20.7109375" style="1" customWidth="1"/>
    <col min="10" max="10" width="23.28515625" style="1" customWidth="1"/>
    <col min="11" max="11" width="16.140625" style="1" customWidth="1"/>
    <col min="12" max="12" width="22.42578125" style="1" customWidth="1"/>
    <col min="13" max="13" width="11.5703125" style="1"/>
    <col min="14" max="14" width="19" style="1" customWidth="1"/>
    <col min="15" max="15" width="13.5703125" style="1" customWidth="1"/>
    <col min="16" max="16" width="7.7109375" style="1" customWidth="1"/>
    <col min="17" max="16384" width="11.5703125" style="1"/>
  </cols>
  <sheetData>
    <row r="1" spans="1:16" ht="25.5" customHeight="1" x14ac:dyDescent="0.25">
      <c r="A1" s="64"/>
      <c r="B1" s="64"/>
      <c r="C1" s="64"/>
      <c r="D1" s="64"/>
      <c r="E1" s="65" t="s">
        <v>19</v>
      </c>
      <c r="F1" s="65"/>
      <c r="G1" s="65"/>
      <c r="H1" s="65"/>
      <c r="I1" s="65"/>
      <c r="J1" s="65"/>
      <c r="K1" s="65"/>
      <c r="L1" s="65"/>
      <c r="M1" s="65"/>
      <c r="N1" s="64" t="s">
        <v>22</v>
      </c>
      <c r="O1" s="64"/>
    </row>
    <row r="2" spans="1:16" ht="25.5" customHeight="1" x14ac:dyDescent="0.25">
      <c r="A2" s="64"/>
      <c r="B2" s="64"/>
      <c r="C2" s="64"/>
      <c r="D2" s="64"/>
      <c r="E2" s="65"/>
      <c r="F2" s="65"/>
      <c r="G2" s="65"/>
      <c r="H2" s="65"/>
      <c r="I2" s="65"/>
      <c r="J2" s="65"/>
      <c r="K2" s="65"/>
      <c r="L2" s="65"/>
      <c r="M2" s="65"/>
      <c r="N2" s="64" t="s">
        <v>18</v>
      </c>
      <c r="O2" s="64"/>
      <c r="P2" s="2"/>
    </row>
    <row r="3" spans="1:16" ht="25.5" customHeight="1" x14ac:dyDescent="0.25">
      <c r="A3" s="64"/>
      <c r="B3" s="64"/>
      <c r="C3" s="64"/>
      <c r="D3" s="64"/>
      <c r="E3" s="65"/>
      <c r="F3" s="65"/>
      <c r="G3" s="65"/>
      <c r="H3" s="65"/>
      <c r="I3" s="65"/>
      <c r="J3" s="65"/>
      <c r="K3" s="65"/>
      <c r="L3" s="65"/>
      <c r="M3" s="65"/>
      <c r="N3" s="64" t="s">
        <v>21</v>
      </c>
      <c r="O3" s="64"/>
      <c r="P3" s="3"/>
    </row>
    <row r="4" spans="1:16" ht="31.9" customHeight="1" x14ac:dyDescent="0.25">
      <c r="E4" s="63" t="s">
        <v>20</v>
      </c>
      <c r="F4" s="63"/>
      <c r="G4" s="63"/>
      <c r="H4" s="63"/>
      <c r="I4" s="63"/>
      <c r="J4" s="63"/>
      <c r="K4" s="63"/>
      <c r="L4" s="63"/>
      <c r="M4" s="63"/>
      <c r="N4" s="63"/>
      <c r="O4" s="63"/>
    </row>
    <row r="6" spans="1:16" ht="42.75" customHeight="1" x14ac:dyDescent="0.25">
      <c r="A6" s="69" t="s">
        <v>0</v>
      </c>
      <c r="B6" s="70" t="s">
        <v>1</v>
      </c>
      <c r="C6" s="70" t="s">
        <v>2</v>
      </c>
      <c r="D6" s="69" t="s">
        <v>3</v>
      </c>
      <c r="E6" s="69" t="s">
        <v>4</v>
      </c>
      <c r="F6" s="69" t="s">
        <v>5</v>
      </c>
      <c r="G6" s="69" t="s">
        <v>6</v>
      </c>
      <c r="H6" s="69" t="s">
        <v>7</v>
      </c>
      <c r="I6" s="115" t="s">
        <v>8</v>
      </c>
      <c r="J6" s="115"/>
      <c r="K6" s="115"/>
      <c r="L6" s="68" t="s">
        <v>9</v>
      </c>
      <c r="M6" s="68"/>
      <c r="N6" s="68"/>
      <c r="O6" s="68"/>
    </row>
    <row r="7" spans="1:16" ht="31.5" x14ac:dyDescent="0.25">
      <c r="A7" s="69"/>
      <c r="B7" s="71"/>
      <c r="C7" s="71"/>
      <c r="D7" s="69"/>
      <c r="E7" s="69"/>
      <c r="F7" s="69"/>
      <c r="G7" s="69"/>
      <c r="H7" s="69"/>
      <c r="I7" s="4" t="s">
        <v>10</v>
      </c>
      <c r="J7" s="4" t="s">
        <v>11</v>
      </c>
      <c r="K7" s="4" t="s">
        <v>12</v>
      </c>
      <c r="L7" s="5" t="s">
        <v>13</v>
      </c>
      <c r="M7" s="5" t="s">
        <v>14</v>
      </c>
      <c r="N7" s="5" t="s">
        <v>15</v>
      </c>
      <c r="O7" s="5" t="s">
        <v>16</v>
      </c>
    </row>
    <row r="8" spans="1:16" x14ac:dyDescent="0.25">
      <c r="A8" s="6"/>
      <c r="B8" s="6"/>
      <c r="C8" s="6"/>
      <c r="D8" s="6"/>
      <c r="E8" s="6"/>
      <c r="F8" s="6"/>
      <c r="G8" s="6"/>
      <c r="H8" s="6"/>
      <c r="I8" s="6"/>
      <c r="J8" s="6"/>
      <c r="K8" s="6"/>
      <c r="L8" s="6"/>
      <c r="M8" s="6"/>
      <c r="N8" s="6"/>
      <c r="O8" s="6"/>
    </row>
    <row r="9" spans="1:16" x14ac:dyDescent="0.25">
      <c r="A9" s="7"/>
      <c r="B9" s="7"/>
      <c r="C9" s="7"/>
      <c r="D9" s="7"/>
      <c r="E9" s="7"/>
      <c r="F9" s="7"/>
      <c r="G9" s="7"/>
      <c r="H9" s="7"/>
      <c r="I9" s="7"/>
      <c r="J9" s="7"/>
      <c r="K9" s="7"/>
      <c r="L9" s="7"/>
      <c r="M9" s="7"/>
      <c r="N9" s="7"/>
      <c r="O9" s="7"/>
    </row>
    <row r="10" spans="1:16" ht="15.75" thickBot="1" x14ac:dyDescent="0.3">
      <c r="H10" s="8" t="s">
        <v>17</v>
      </c>
      <c r="I10" s="9">
        <f>+SUM(I8:I9)</f>
        <v>0</v>
      </c>
      <c r="J10" s="9">
        <f>+SUM(J8:J9)</f>
        <v>0</v>
      </c>
      <c r="K10" s="9">
        <f>+SUM(K8:K9)</f>
        <v>0</v>
      </c>
      <c r="L10" s="9">
        <f>+SUM(L8:L9)</f>
        <v>0</v>
      </c>
      <c r="M10" s="9"/>
      <c r="N10" s="9">
        <f>+SUM(N8:N9)</f>
        <v>0</v>
      </c>
      <c r="O10" s="9"/>
    </row>
  </sheetData>
  <mergeCells count="16">
    <mergeCell ref="A1:D3"/>
    <mergeCell ref="N1:O1"/>
    <mergeCell ref="N2:O2"/>
    <mergeCell ref="N3:O3"/>
    <mergeCell ref="E1:M3"/>
    <mergeCell ref="L6:O6"/>
    <mergeCell ref="E4:O4"/>
    <mergeCell ref="A6:A7"/>
    <mergeCell ref="B6:B7"/>
    <mergeCell ref="C6:C7"/>
    <mergeCell ref="D6:D7"/>
    <mergeCell ref="E6:E7"/>
    <mergeCell ref="F6:F7"/>
    <mergeCell ref="G6:G7"/>
    <mergeCell ref="H6:H7"/>
    <mergeCell ref="I6:K6"/>
  </mergeCells>
  <pageMargins left="0.25" right="0.25"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SEGUIMIENTO P INVERSION (inic)</vt:lpstr>
      <vt:lpstr>Plan de Inversión 2023</vt:lpstr>
      <vt:lpstr>SEGUIMIENTO P INVERSION </vt:lpstr>
      <vt:lpstr>SEGUIMIENTO P INVERSION</vt:lpstr>
      <vt:lpstr>'Plan de Inversión 2023'!Área_de_impresión</vt:lpstr>
      <vt:lpstr>'SEGUIMIENTO P INVERSION'!Área_de_impresión</vt:lpstr>
      <vt:lpstr>'SEGUIMIENTO P INVERSION '!Área_de_impresión</vt:lpstr>
      <vt:lpstr>'SEGUIMIENTO P INVERSION (inic)'!Área_de_impresión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Paola Andrea Rodríguez González</cp:lastModifiedBy>
  <cp:lastPrinted>2023-02-16T17:29:17Z</cp:lastPrinted>
  <dcterms:created xsi:type="dcterms:W3CDTF">2016-06-27T17:23:04Z</dcterms:created>
  <dcterms:modified xsi:type="dcterms:W3CDTF">2023-06-26T20:59:00Z</dcterms:modified>
</cp:coreProperties>
</file>