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autoCompressPictures="0"/>
  <mc:AlternateContent xmlns:mc="http://schemas.openxmlformats.org/markup-compatibility/2006">
    <mc:Choice Requires="x15">
      <x15ac:absPath xmlns:x15ac="http://schemas.microsoft.com/office/spreadsheetml/2010/11/ac" url="G:\Mi unidad\Año 2023 OCI\II Trimestre\Seguimiento PAI, PEI. Plan inversión I Trimestre 2023\PEI - PAI\"/>
    </mc:Choice>
  </mc:AlternateContent>
  <xr:revisionPtr revIDLastSave="0" documentId="13_ncr:1_{41634DF0-8C85-4550-AA99-FC4F3F743525}" xr6:coauthVersionLast="47" xr6:coauthVersionMax="47" xr10:uidLastSave="{00000000-0000-0000-0000-000000000000}"/>
  <bookViews>
    <workbookView xWindow="-120" yWindow="-120" windowWidth="29040" windowHeight="15840" tabRatio="794" activeTab="3" xr2:uid="{00000000-000D-0000-FFFF-FFFF00000000}"/>
  </bookViews>
  <sheets>
    <sheet name="Portada" sheetId="37" r:id="rId1"/>
    <sheet name="PEI" sheetId="38" r:id="rId2"/>
    <sheet name="Seguimiento PEI 2023" sheetId="39" r:id="rId3"/>
    <sheet name="Seguimiento al 31 03 23 por OCI" sheetId="7" r:id="rId4"/>
    <sheet name="COMENTARIOS SEGUIMIENTO OAP" sheetId="3" state="hidden" r:id="rId5"/>
  </sheets>
  <definedNames>
    <definedName name="_xlnm._FilterDatabase" localSheetId="1" hidden="1">PEI!#REF!</definedName>
    <definedName name="_xlnm.Print_Area" localSheetId="4">'COMENTARIOS SEGUIMIENTO OAP'!$A$1:$U$37</definedName>
    <definedName name="_xlnm.Print_Area" localSheetId="1">PEI!$E$10:$N$21</definedName>
    <definedName name="_xlnm.Print_Area" localSheetId="3">'Seguimiento al 31 03 23 por OCI'!$A$1:$S$39</definedName>
    <definedName name="_xlnm.Print_Titles" localSheetId="4">'COMENTARIOS SEGUIMIENTO OAP'!$1:$8</definedName>
    <definedName name="_xlnm.Print_Titles" localSheetId="1">PEI!$10:$10</definedName>
    <definedName name="_xlnm.Print_Titles" localSheetId="3">'Seguimiento al 31 03 23 por OCI'!$5:$6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2" i="39" l="1"/>
  <c r="Q21" i="39"/>
  <c r="P21" i="39"/>
  <c r="K21" i="39"/>
  <c r="L21" i="39" s="1"/>
  <c r="K20" i="39"/>
  <c r="P19" i="39"/>
  <c r="K19" i="39"/>
  <c r="K18" i="39"/>
  <c r="K17" i="39"/>
  <c r="P16" i="39"/>
  <c r="Q16" i="39" s="1"/>
  <c r="K16" i="39"/>
  <c r="L16" i="39" s="1"/>
  <c r="P15" i="39"/>
  <c r="Q15" i="39" s="1"/>
  <c r="K15" i="39"/>
  <c r="L15" i="39" s="1"/>
  <c r="K14" i="39"/>
  <c r="Q13" i="39"/>
  <c r="P13" i="39"/>
  <c r="L13" i="39"/>
  <c r="K13" i="39"/>
  <c r="P12" i="39"/>
  <c r="K12" i="39"/>
  <c r="M20" i="38"/>
  <c r="M14" i="38"/>
  <c r="M12" i="38"/>
  <c r="D18" i="3" l="1"/>
  <c r="E12" i="3"/>
</calcChain>
</file>

<file path=xl/sharedStrings.xml><?xml version="1.0" encoding="utf-8"?>
<sst xmlns="http://schemas.openxmlformats.org/spreadsheetml/2006/main" count="434" uniqueCount="171">
  <si>
    <t>ÁREA RESPONSABLE</t>
  </si>
  <si>
    <t xml:space="preserve">MATRIZ DE SEGUIMIENTO PLAN ESTRATÉGICO INSTITUCIONAL </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</si>
  <si>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</si>
  <si>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</si>
  <si>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</si>
  <si>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Objetivo estratégico</t>
  </si>
  <si>
    <t>Indicador Estratégico</t>
  </si>
  <si>
    <t>Frecuencia de medición</t>
  </si>
  <si>
    <t>Línea de base</t>
  </si>
  <si>
    <t>Meta cuatrienio</t>
  </si>
  <si>
    <t>Avance Meta Cuatrienio</t>
  </si>
  <si>
    <t>% de avance de meta cuatrienio</t>
  </si>
  <si>
    <t>Área responsable</t>
  </si>
  <si>
    <t>I</t>
  </si>
  <si>
    <t>II</t>
  </si>
  <si>
    <t>III</t>
  </si>
  <si>
    <t>IV</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</si>
  <si>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</si>
  <si>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</si>
  <si>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</si>
  <si>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</si>
  <si>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</si>
  <si>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</si>
  <si>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</si>
  <si>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Relación de recursos Colciencias vs los recursos del Sector Privado y entidades de Gobierno</t>
  </si>
  <si>
    <t>Aprobación de recursos por año en el Fondo de Ciencia, Tecnología e Innovación del SGR</t>
  </si>
  <si>
    <t>Porcentaje de asignación del cupo de
inversión para deducción y descuento tributario</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</si>
  <si>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</si>
  <si>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</si>
  <si>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</si>
  <si>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</si>
  <si>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</si>
  <si>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</si>
  <si>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Estancias posdoctorales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</si>
  <si>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</si>
  <si>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</si>
  <si>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</si>
  <si>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</si>
  <si>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Número de espacios que promueven la 
Interacción de la sociedad con la CTeI</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</si>
  <si>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</si>
  <si>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</si>
  <si>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</si>
  <si>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</si>
  <si>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</si>
  <si>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</si>
  <si>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</si>
  <si>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1:3</t>
  </si>
  <si>
    <t>SEGUIMIENTO TRIMESTRAL PLAN ESTRATÉGICO INSTITUCIONAL 2019-2022</t>
  </si>
  <si>
    <t>Meta
2019</t>
  </si>
  <si>
    <t>Resultado 2020</t>
  </si>
  <si>
    <t>Meta
2020</t>
  </si>
  <si>
    <t>Meta
2021</t>
  </si>
  <si>
    <t>Resultado 2021</t>
  </si>
  <si>
    <t>Meta
2022</t>
  </si>
  <si>
    <t>Avance Trimestral  2019</t>
  </si>
  <si>
    <t>% de avance de la meta 2019</t>
  </si>
  <si>
    <t>Observaciones de Seguimiento
Tercer trimestre de 2019</t>
  </si>
  <si>
    <t>Resultado 2022</t>
  </si>
  <si>
    <t>2,560.00</t>
  </si>
  <si>
    <t xml:space="preserve">5,517.00	</t>
  </si>
  <si>
    <t>ARTICULACIÓN CON LOS OBJETIVOS DE LA MINISTRA</t>
  </si>
  <si>
    <t>ALINEACIÓN CON LOS FOCOS Y MISIONES DE LA MISIÓN DE SABIOS</t>
  </si>
  <si>
    <t>DESCRIPCIÓN DEL INDICADOR
(espacio explicativo asociado al indicador)</t>
  </si>
  <si>
    <t>METAS</t>
  </si>
  <si>
    <t>Formular e implementar la política pública  de CTeI 2040
Fortalecer la  articulación nación  territorio en CTeI:  Democratizar la CTeI</t>
  </si>
  <si>
    <t>Instituciones del
Sistema Nacional de SNCTI 
Financiación</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</si>
  <si>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</si>
  <si>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Flujo</t>
  </si>
  <si>
    <t>Este indicador da cuenta del avance del proceso de formulación e implementación de la política pública de ciencia, tecnología e innovación (CONPES de CTeI)</t>
  </si>
  <si>
    <t>Acumulado</t>
  </si>
  <si>
    <t>Formular e implementar la política pública  de CTeI 2040
Fortalecer la  articulación nación  territorio en CTeI:  Democratizar la CTeI
Fortalecer el SNCTeI y la  gobernanza: U+E+E+S (generación  de conﬁanza entre actores)</t>
  </si>
  <si>
    <t>Este indicador es tomado del Global Innovation index aunque este informe toma como fuente de datos la Base de Datos de la Unesco . Este indicador mide del total de empleados en una empresa el porcentaje que corresponde a investigadores.
El indicador hace referencia a los investigadores como profesionales dedicados a la concepción o creación de nuevos conocimientos, productos, procesos, métodos y sistemas, así como a la gestión de estos proyectos, desglosados por los sectores en los que están empleados (empresa, gobierno, educación superior y organizaciones privadas sin fines de lucro). En el contexto de las estadísticas de I + D, el sector de las empresas comerciales incluye a todas las empresas, organizaciones e instituciones cuya actividad principal es la producción de bienes o servicios en el mercado (que no sea la educación superior) para su venta al público en general a un precio económicamente significativo e Instituciones privadas sin fines de lucro que las atienden principalmente; El núcleo de este sector está formado por empresas privadas. Esto también incluye las empresas públicas.</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</si>
  <si>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</si>
  <si>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Este indicador da cuenta de los proyectos de investigación, desarrollo tecnológico e innovación financiados con recursos de Minciencias y otros actores del SNCTeI a través de los diferentes instrumentos definidos en la vigencia</t>
  </si>
  <si>
    <t>Formular e implementar la política pública  de CTeI 2040
Fortalecer el SNCTeI y la  gobernanza: U+E+E+S (generación  de conﬁanza entre actores)
Fortalecer la  articulación nación  territorio en CTeI:  Democratizar la CTeI</t>
  </si>
  <si>
    <t>Misiones y centros
Financiación</t>
  </si>
  <si>
    <t>Este indicador da cuenta de los recursos (billones) de inversión en Ciencia, Tecnología e Innovación a través de la aprobación de proyectos de CTeI con el aval de actores reconocidos por Minciencias, establecidos en el artículo 158-1 y 256 del ET, en relación al total de recursos asignados para la vigencia.</t>
  </si>
  <si>
    <t>Producto</t>
  </si>
  <si>
    <t>Resultado</t>
  </si>
  <si>
    <t>Tipo de acumulación</t>
  </si>
  <si>
    <t>CÓGIGO: D101PR01F01</t>
  </si>
  <si>
    <t>Porcentaje</t>
  </si>
  <si>
    <t>Número</t>
  </si>
  <si>
    <t>Unidad de Medida</t>
  </si>
  <si>
    <t xml:space="preserve">OBSERVACIONES OFICINA DE CONTROL INTERNO
</t>
  </si>
  <si>
    <t>Dirección de Capacidades y Apropiación del Conocimiento</t>
  </si>
  <si>
    <t>Dirección de Desarrollo Tecnológico e Innovación</t>
  </si>
  <si>
    <r>
      <t xml:space="preserve">MINISTERIO DE CIENCIA, TECNOLOGÍA E INNOVACIÓN
PLAN ESTRATÉGICO INSTITUCIONAL 2023-2026
</t>
    </r>
    <r>
      <rPr>
        <b/>
        <sz val="22"/>
        <color theme="1"/>
        <rFont val="Arial"/>
        <family val="2"/>
      </rPr>
      <t>Seguimiento Oficina de Control Interno con corte a 31-03-2023</t>
    </r>
  </si>
  <si>
    <t>Pilares del Gobierno</t>
  </si>
  <si>
    <t>Transformaciones PND</t>
  </si>
  <si>
    <t>Retos para el direccionamiento de políticas de investigación e innovación orientadas por misiones</t>
  </si>
  <si>
    <t>Objetivos Estratégicos</t>
  </si>
  <si>
    <t>INDICADORES ESTRATEGICOS 
(PND-PEI)</t>
  </si>
  <si>
    <t>Tipo de Indicador</t>
  </si>
  <si>
    <t>Tipo de indicador</t>
  </si>
  <si>
    <t>Meta 2023</t>
  </si>
  <si>
    <t>Meta 2024</t>
  </si>
  <si>
    <t>Meta 2025</t>
  </si>
  <si>
    <t>Meta 2026</t>
  </si>
  <si>
    <t>META CUATRIENIO</t>
  </si>
  <si>
    <t>I. Justicia Ambiental
II. Justicia Social
III. Justicia Económica
IV. Paz total</t>
  </si>
  <si>
    <t>1.Ordenamiento del territorio alrededor del agua y justicia ambiental
2. Seguridad humana y justicia social
3. Derecho humano a la alimentación
4. Internacionalización, transformación
productiva y acción climática
5. Convergencia Regionalntífica</t>
  </si>
  <si>
    <t>1. Garantizar la soberanía alimentaria y el derecho a la alimentación
2. Garantizar la seguridad sanitaria, la salud y el bienestar de la población en el territorio nacional.
3. Asegurar la generación, acceso y uso de energías sostenibles para todos los colombianos.
4. Aprovechar sosteniblemente la biodiversidad, sus bienes y servicios ecosistémicos
5. Poner fin a todas las formas de violencia en Colombia</t>
  </si>
  <si>
    <t xml:space="preserve">Adoptar enfoques de políticas públicas de investigación e innovación para resolver grandes desafíos sociales, económicos y ambientales del país
</t>
  </si>
  <si>
    <t>Evaluaciones de resultados parciales de la implementación de nuevos enfoques de políticas públicas de investigación e innovación</t>
  </si>
  <si>
    <t>Seguimiento con corte a 31 de marzo de 2023</t>
  </si>
  <si>
    <t>AVANCE 2023 (I TRIM)</t>
  </si>
  <si>
    <t>Meta</t>
  </si>
  <si>
    <t>Prototipos de tecnologías para la soberanía alimentaria y el derecho a la alimentación en proceso de validación precomercial o comercial</t>
  </si>
  <si>
    <t>% CUMPLIM 2023</t>
  </si>
  <si>
    <t>Implementación del centro de I+D+i  para la Transición Energética</t>
  </si>
  <si>
    <t>Alianzas apoyadas para el aprovechamiento del conocimiento, la conservación y el uso de la biodiversidad, sus bienes y servicios ecosistémicos</t>
  </si>
  <si>
    <t>Territorios en conflicto, transición y /o consolidación con programas o proyectos de Ciencia, Tecnología e Innovación que den respuesta a demandas sociales, productivas y/o ambientales desarrollados con actores locales</t>
  </si>
  <si>
    <t>Despacho del Ministro
Viceministerios
Direcciones Técnicas</t>
  </si>
  <si>
    <t>2. Seguridad humana y justicia social
3. Derecho humano a la alimentación
4.  Internacionalización, transformación
productiva y acción climática
5. Convergencia Regional</t>
  </si>
  <si>
    <t>Fortalecer la gobernanza del SNCTI y sus capacidades a través de las políticas públicas, planes y programas de CTeI</t>
  </si>
  <si>
    <t>Diseño y formulación de la agenda de política y normativa planeada, para fortalecer las capacidades nacionales y regionales de CTeI</t>
  </si>
  <si>
    <t>Evaluación de las políticas y normativas planeadas, para fortalecer las capacidades de CTeI</t>
  </si>
  <si>
    <t>Despacho del Ministerio
Viceministerio de Conocimiento, Innovación y Productividad
Viceministerio de Talento y Apropiación del Conocimiento
Direcciones Técnicas
Oficina Asesora Jurídica
Despacho del Ministerio (Internacionalización)</t>
  </si>
  <si>
    <t>I. Justicia Ambiental
II. Justicia Social
IV. Paz Total</t>
  </si>
  <si>
    <t>1.Ordenamiento del territorio
alrededor del agua y justicia ambiental
2. Seguridad humana y justicia social
5. Convergencia regional</t>
  </si>
  <si>
    <t xml:space="preserve">Reducir las brechas territoriales, étnicas y de género en CTeI </t>
  </si>
  <si>
    <t>Programas o proyectos de CTeI apoyados, orientados a la reducción de las brechas territoriales, étnicas y de género ejecutados o en ejecución</t>
  </si>
  <si>
    <t>1.Ordenamiento del territorio
alrededor del agua y justicia ambiental
2. Seguridad humana y justicia social
3. Derecho humano a la alimentación
4. Internacionalización, transformación
productiva para la vida y acción climática
5. Convergencia Regional</t>
  </si>
  <si>
    <t>Gestionar recursos para el SNCTI</t>
  </si>
  <si>
    <t>Inversión en I+D con relación al PIB</t>
  </si>
  <si>
    <t>Recursos gestionados para el SNCTI</t>
  </si>
  <si>
    <t>II. Justicia Social</t>
  </si>
  <si>
    <t>5. Convergencia Regional</t>
  </si>
  <si>
    <t>Fortalecer la institucionalidad del ministerio a través de la gestión del talento humano, la calidad y la innovación en la gestión pública</t>
  </si>
  <si>
    <t>Dirección de Gestión de Recursos de la CTeI
Direcciones Técnicas</t>
  </si>
  <si>
    <t>Índice de desempeño Institucional</t>
  </si>
  <si>
    <t>Estar entre los 7 Primeros Lugares</t>
  </si>
  <si>
    <t>Estar entre los 5 Primeros Lugares</t>
  </si>
  <si>
    <t>Estar entre los 3 Primeros Lugares</t>
  </si>
  <si>
    <t>31-01-2023
Versión 00</t>
  </si>
  <si>
    <t>PLAN ESTRATÉGICO SECTORIAL E INSTITUCIONAL
2023-2026</t>
  </si>
  <si>
    <t>FECHA: 2023-01-27</t>
  </si>
  <si>
    <t>VERSIÓN: 05</t>
  </si>
  <si>
    <t>Alineación políticas de Gobierno y Plan Nacional de Desarrollo</t>
  </si>
  <si>
    <t>Plan Estratégico Sectorial e Institucional</t>
  </si>
  <si>
    <t>Indicadores Estratégicos
(PND-PEI)</t>
  </si>
  <si>
    <t>Unidad de medida</t>
  </si>
  <si>
    <t>Meta Cuatrienio</t>
  </si>
  <si>
    <t>Área Responsable</t>
  </si>
  <si>
    <t>1.Ordenamiento del territorio alrededor del agua y justicia ambiental
2. Seguridad humana y justicia social
3. Derecho humano a la alimentación
4. Internacionalización, transformación
productiva y acción climática
5. Convergencia Regional</t>
  </si>
  <si>
    <t>Adoptar enfoques de políticas públicas de investigación e innovación para resolver grandes desafíos sociales, económicos y ambientales del país</t>
  </si>
  <si>
    <r>
      <t>Programas o proyectos de CTeI apoyados, orientados a la reducción de las brechas</t>
    </r>
    <r>
      <rPr>
        <b/>
        <sz val="12"/>
        <color theme="4" tint="-0.249977111117893"/>
        <rFont val="Arial Narrow"/>
        <family val="2"/>
      </rPr>
      <t xml:space="preserve"> </t>
    </r>
    <r>
      <rPr>
        <sz val="12"/>
        <rFont val="Arial Narrow"/>
        <family val="2"/>
      </rPr>
      <t>territoriales, étnicas y de género ejecutados o en ejecución</t>
    </r>
  </si>
  <si>
    <t xml:space="preserve">
II. Justicia Social</t>
  </si>
  <si>
    <t xml:space="preserve">Secretaría General
Oficinas Asesoras </t>
  </si>
  <si>
    <t>CÓDIGO: D101PR01F21</t>
  </si>
  <si>
    <t>FECHA: 2023-04-25</t>
  </si>
  <si>
    <t>VERSIÓN: 03</t>
  </si>
  <si>
    <t>SEGUIMIENTO TRIMESTRAL PLAN ESTRATÉGICO SECTORIAL E INSTITUCIONAL 2023 - 2026</t>
  </si>
  <si>
    <t>Observaciones de Seguimiento</t>
  </si>
  <si>
    <t>Análisis / Recomendación</t>
  </si>
  <si>
    <t>Avance Trimestral 20XX</t>
  </si>
  <si>
    <t>Resultado 2023</t>
  </si>
  <si>
    <t>% de avance de la meta 2023</t>
  </si>
  <si>
    <t>No aplica</t>
  </si>
  <si>
    <t>Este indicador inicia su medición en 2024 una vez entren en ejecución las 5 misiones</t>
  </si>
  <si>
    <t xml:space="preserve">Este indicador asocia directamente al mecanismo que es considerado como una invitación llamada 1045. Invitación a presentar propuestas para el fortalecimiento de capacidades de transferencia y uso de conocimiento para la transformación y agregación de valor de la cadena láctea en los departamentos de Cauca, Nariño y Putumayo la cual está aliada con el Fondo Nacional de Gestión del Riesgo de Desastres (FNGRD). Esta invitación ya culminó todos los hitos principales, es decir, el 31 de marzo de 2023 se publicaron la lista de los elegibles donde 19 proyectos-programas de investigación resultaron definitivos, pero solo 9 propuestas fueron financiables por un valor de $5.470.770.981.Sin embargo, el valor del indicador 0 dado que las propuestas no se han ejecutado hasta el momento. Se espera conocer dicho dato en el periodo del segundo trimestre.
</t>
  </si>
  <si>
    <t>Se recomienda adelantar las acciones y actividades para el cumplimiento de la meta en el cuarto trimestre</t>
  </si>
  <si>
    <t xml:space="preserve">Este indicador está en proceso de revisión y ajuste por planeación estratégica de la entidad con ocasión de la aprobación del Plan Nacional de Desarrollo 2022-2026
</t>
  </si>
  <si>
    <t xml:space="preserve">Para el primer trimestre del año 2023, el valor del indicador es 0 para las convocatorias que asocian al indicador de alianzas apoyadas para el aprovechamiento del conocimiento, la conservación y el uso de la biodiversidad, sus bienes y servicios ecosistémicos ya que los mecanismos, que finalmente acordaron los términos de referencia, se abrieron recientemente a finales del primer trimestre. Por lo tanto, los resultados se estarán viendo en los periodos del tercer y cuarto trimestre del año vigente.
</t>
  </si>
  <si>
    <t xml:space="preserve"> Los instrumentos para el desarrollo de los programas para impactar los territorios previstos en el indicador están en fase de diseño. Para el instrumento de Apropiación Social del Conocimento para el sector de las pequeñas y medianas empresasse avanzó en la formulación de la definición conceptual, en la recopilación de información sobre antecedentes normativos y de programas y convocatorias similares. Con el Instrumento A Ciencia Cierta 2.0 se revisaron los documentos de evaluación de A Ciencia Cierta para hacer ajustes y fortalecer el instrumento; se revisaron y consignaron los antecedentes normativos relativos al Plan de Desarrollo 2022-2026, Política Pública de Apropiación Social del Conocimiento y Conpes 4069 y se avanzó en la formulación de árbol de problemas para la construcción de la ficha final del instrumento
</t>
  </si>
  <si>
    <r>
      <rPr>
        <sz val="12"/>
        <color theme="1"/>
        <rFont val="Arial Narrow"/>
        <family val="2"/>
      </rPr>
      <t>Programas o proyectos de CTeI apoyados, orientados a la reducción de las brechas</t>
    </r>
    <r>
      <rPr>
        <b/>
        <sz val="12"/>
        <color rgb="FF2F5496"/>
        <rFont val="Arial Narrow"/>
        <family val="2"/>
      </rPr>
      <t xml:space="preserve"> </t>
    </r>
    <r>
      <rPr>
        <sz val="12"/>
        <color theme="1"/>
        <rFont val="Arial Narrow"/>
        <family val="2"/>
      </rPr>
      <t>territoriales, étnicas y de género ejecutados o en ejecución</t>
    </r>
  </si>
  <si>
    <t>Este indicador se reportara en junio de acuerdo con la medición del FURAG</t>
  </si>
  <si>
    <t>Sin observaciones</t>
  </si>
  <si>
    <t>Este indicador inicia su medición en 2024 una vez entren en ejecución las 5 misiones.</t>
  </si>
  <si>
    <t>Este indicador está en proceso de revisión y ajuste por planeación estratégica de la entidad con ocasión de la aprobación del Plan Nacional de Desarrollo 2022-2026, conforme a lo indicado en el seguimiento realizado por la OAPII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</si>
</sst>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_-&quot;$&quot;* #,##0_-;\-&quot;$&quot;* #,##0_-;_-&quot;$&quot;* &quot;-&quot;????_-;_-@_-"/>
    <numFmt numFmtId="166" formatCode="0.0%"/>
    <numFmt numFmtId="167" formatCode="0.000%"/>
    <numFmt numFmtId="168" formatCode="0.0"/>
  </numFmts>
  <fonts count="37" x14ac:knownFonts="1">
    <font>
      <sz val="11"/>
      <color theme="1"/>
      <name val="Calibri"/>
      <family val="2"/>
      <scheme val="minor"/>
    </font>
    <font>
      <sz val="11"/>
      <color theme="1"/>
      <name val="Calibri"/>
      <family val="2"/>
      <scheme val="minor"/>
    </font>
    <font>
      <sz val="12"/>
      <color theme="1"/>
      <name val="Segoe UI"/>
      <family val="2"/>
    </font>
    <font>
      <b/>
      <sz val="14"/>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sz val="12"/>
      <color rgb="FFFF0000"/>
      <name val="Segoe UI"/>
      <family val="2"/>
    </font>
    <font>
      <u/>
      <sz val="11"/>
      <color theme="10"/>
      <name val="Calibri"/>
      <family val="2"/>
      <scheme val="minor"/>
    </font>
    <font>
      <u/>
      <sz val="11"/>
      <color theme="11"/>
      <name val="Calibri"/>
      <family val="2"/>
      <scheme val="minor"/>
    </font>
    <font>
      <sz val="11"/>
      <color theme="1"/>
      <name val="Segoe UI"/>
      <family val="2"/>
    </font>
    <font>
      <sz val="12"/>
      <name val="Arial Narrow"/>
      <family val="2"/>
    </font>
    <font>
      <b/>
      <sz val="14"/>
      <color indexed="9"/>
      <name val="Arial"/>
      <family val="2"/>
    </font>
    <font>
      <b/>
      <sz val="12"/>
      <color indexed="9"/>
      <name val="Arial"/>
      <family val="2"/>
    </font>
    <font>
      <sz val="10"/>
      <color theme="1"/>
      <name val="Segoe UI"/>
      <family val="2"/>
    </font>
    <font>
      <sz val="12"/>
      <color theme="1"/>
      <name val="Segoe UI"/>
      <family val="2"/>
    </font>
    <font>
      <b/>
      <sz val="16"/>
      <color theme="1"/>
      <name val="Arial"/>
      <family val="2"/>
    </font>
    <font>
      <b/>
      <sz val="22"/>
      <color theme="1"/>
      <name val="Arial"/>
      <family val="2"/>
    </font>
    <font>
      <b/>
      <sz val="16"/>
      <name val="Arial Narrow"/>
      <family val="2"/>
    </font>
    <font>
      <sz val="18"/>
      <color theme="1"/>
      <name val="Calibri"/>
      <family val="2"/>
      <scheme val="minor"/>
    </font>
    <font>
      <b/>
      <sz val="12"/>
      <name val="Arial Narrow"/>
      <family val="2"/>
    </font>
    <font>
      <b/>
      <sz val="10"/>
      <color theme="1"/>
      <name val="Segoe UI"/>
      <family val="2"/>
    </font>
    <font>
      <sz val="11"/>
      <name val="Segoe UI"/>
      <family val="2"/>
    </font>
    <font>
      <b/>
      <sz val="12"/>
      <color theme="1"/>
      <name val="Arial Narrow"/>
      <family val="2"/>
    </font>
    <font>
      <b/>
      <sz val="18"/>
      <color theme="1"/>
      <name val="Arial Narrow"/>
      <family val="2"/>
    </font>
    <font>
      <b/>
      <sz val="14"/>
      <name val="Arial Narrow"/>
      <family val="2"/>
    </font>
    <font>
      <b/>
      <sz val="12"/>
      <color theme="4" tint="-0.249977111117893"/>
      <name val="Arial Narrow"/>
      <family val="2"/>
    </font>
    <font>
      <sz val="11"/>
      <color theme="1"/>
      <name val="Calibri"/>
      <scheme val="minor"/>
    </font>
    <font>
      <sz val="12"/>
      <color theme="1"/>
      <name val="Arial Narrow"/>
      <family val="2"/>
    </font>
    <font>
      <sz val="11"/>
      <name val="Calibri"/>
      <family val="2"/>
    </font>
    <font>
      <b/>
      <sz val="16"/>
      <color theme="1"/>
      <name val="Arial Narrow"/>
      <family val="2"/>
    </font>
    <font>
      <b/>
      <sz val="14"/>
      <color theme="1"/>
      <name val="Arial Narrow"/>
      <family val="2"/>
    </font>
    <font>
      <b/>
      <sz val="12"/>
      <color rgb="FF2F5496"/>
      <name val="Arial Narrow"/>
      <family val="2"/>
    </font>
    <font>
      <sz val="11"/>
      <color theme="1"/>
      <name val="Calibri"/>
      <family val="2"/>
    </font>
  </fonts>
  <fills count="14">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
      <patternFill patternType="solid">
        <fgColor rgb="FF3772FF"/>
        <bgColor indexed="64"/>
      </patternFill>
    </fill>
    <fill>
      <patternFill patternType="solid">
        <fgColor theme="7" tint="0.39997558519241921"/>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bgColor theme="0"/>
      </patternFill>
    </fill>
    <fill>
      <patternFill patternType="solid">
        <fgColor rgb="FFD8D8D8"/>
        <bgColor rgb="FFD8D8D8"/>
      </patternFill>
    </fill>
    <fill>
      <patternFill patternType="solid">
        <fgColor rgb="FFECECEC"/>
        <bgColor rgb="FFECECEC"/>
      </patternFill>
    </fill>
    <fill>
      <patternFill patternType="solid">
        <fgColor rgb="FFF2F2F2"/>
        <bgColor rgb="FFF2F2F2"/>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right style="hair">
        <color indexed="64"/>
      </right>
      <top style="medium">
        <color indexed="64"/>
      </top>
      <bottom/>
      <diagonal/>
    </border>
    <border>
      <left/>
      <right style="hair">
        <color indexed="64"/>
      </right>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auto="1"/>
      </right>
      <top style="medium">
        <color auto="1"/>
      </top>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bottom/>
      <diagonal/>
    </border>
    <border>
      <left style="dotted">
        <color rgb="FF000000"/>
      </left>
      <right style="dotted">
        <color rgb="FF000000"/>
      </right>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diagonal/>
    </border>
    <border>
      <left style="thin">
        <color rgb="FF000000"/>
      </left>
      <right style="dotted">
        <color rgb="FF000000"/>
      </right>
      <top style="dotted">
        <color rgb="FF000000"/>
      </top>
      <bottom style="dotted">
        <color rgb="FF000000"/>
      </bottom>
      <diagonal/>
    </border>
    <border>
      <left style="thin">
        <color rgb="FF000000"/>
      </left>
      <right style="dotted">
        <color rgb="FF000000"/>
      </right>
      <top style="dotted">
        <color rgb="FF000000"/>
      </top>
      <bottom/>
      <diagonal/>
    </border>
    <border>
      <left style="thin">
        <color rgb="FF000000"/>
      </left>
      <right style="dotted">
        <color rgb="FF000000"/>
      </right>
      <top/>
      <bottom style="dotted">
        <color rgb="FF000000"/>
      </bottom>
      <diagonal/>
    </border>
  </borders>
  <cellStyleXfs count="95">
    <xf numFmtId="0" fontId="0"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30" fillId="0" borderId="0"/>
  </cellStyleXfs>
  <cellXfs count="295">
    <xf numFmtId="0" fontId="0" fillId="0" borderId="0" xfId="0"/>
    <xf numFmtId="0" fontId="2" fillId="2" borderId="0" xfId="0" applyFont="1" applyFill="1"/>
    <xf numFmtId="0" fontId="5" fillId="2" borderId="0" xfId="0" applyFont="1" applyFill="1"/>
    <xf numFmtId="0" fontId="6" fillId="2" borderId="0" xfId="0" applyFont="1" applyFill="1" applyAlignment="1">
      <alignment horizontal="center" vertical="center"/>
    </xf>
    <xf numFmtId="0" fontId="6" fillId="0" borderId="0" xfId="0" applyFont="1" applyAlignment="1">
      <alignment horizontal="center" vertical="center"/>
    </xf>
    <xf numFmtId="0" fontId="7" fillId="3" borderId="7" xfId="0" applyFont="1" applyFill="1" applyBorder="1" applyAlignment="1">
      <alignment vertical="center"/>
    </xf>
    <xf numFmtId="164" fontId="2" fillId="2" borderId="0" xfId="0" applyNumberFormat="1" applyFont="1" applyFill="1" applyAlignment="1">
      <alignment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Alignment="1">
      <alignment horizontal="center" vertical="center"/>
    </xf>
    <xf numFmtId="0" fontId="2" fillId="2" borderId="0" xfId="0" applyFont="1" applyFill="1" applyAlignment="1">
      <alignment horizontal="center"/>
    </xf>
    <xf numFmtId="0" fontId="5" fillId="0" borderId="3" xfId="0" applyFont="1" applyBorder="1" applyAlignment="1">
      <alignment horizontal="center" vertical="center" wrapText="1"/>
    </xf>
    <xf numFmtId="0" fontId="5" fillId="0" borderId="3" xfId="0" quotePrefix="1" applyFont="1" applyBorder="1" applyAlignment="1">
      <alignment horizontal="center" vertical="center" wrapText="1"/>
    </xf>
    <xf numFmtId="9" fontId="5"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164" fontId="2" fillId="0" borderId="3" xfId="2" applyNumberFormat="1" applyFont="1" applyFill="1" applyBorder="1" applyAlignment="1">
      <alignment horizontal="center" vertical="center" wrapText="1"/>
    </xf>
    <xf numFmtId="0" fontId="2" fillId="0" borderId="3" xfId="0" applyFont="1" applyBorder="1" applyAlignment="1">
      <alignment horizontal="center" vertical="center"/>
    </xf>
    <xf numFmtId="9"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9" fillId="4" borderId="1" xfId="0" applyFont="1" applyFill="1" applyBorder="1" applyAlignment="1">
      <alignment horizontal="center" vertical="center" wrapText="1"/>
    </xf>
    <xf numFmtId="20" fontId="5" fillId="0" borderId="3" xfId="0" quotePrefix="1" applyNumberFormat="1" applyFont="1" applyBorder="1" applyAlignment="1">
      <alignment horizontal="center" vertical="center" wrapText="1"/>
    </xf>
    <xf numFmtId="9" fontId="2" fillId="0" borderId="3" xfId="0" applyNumberFormat="1" applyFont="1" applyBorder="1" applyAlignment="1">
      <alignment horizontal="center" vertical="center"/>
    </xf>
    <xf numFmtId="0" fontId="2" fillId="2" borderId="3" xfId="0" applyFont="1" applyFill="1" applyBorder="1" applyAlignment="1">
      <alignment vertical="center" wrapText="1"/>
    </xf>
    <xf numFmtId="4" fontId="2" fillId="0" borderId="3" xfId="0" applyNumberFormat="1" applyFont="1" applyBorder="1" applyAlignment="1">
      <alignment horizontal="center" vertical="center" wrapText="1"/>
    </xf>
    <xf numFmtId="3" fontId="2" fillId="0" borderId="3" xfId="0" applyNumberFormat="1" applyFont="1" applyBorder="1" applyAlignment="1">
      <alignment horizontal="center" vertical="center"/>
    </xf>
    <xf numFmtId="0" fontId="2" fillId="2" borderId="7" xfId="0" applyFont="1" applyFill="1" applyBorder="1" applyAlignment="1">
      <alignment vertical="center" wrapText="1"/>
    </xf>
    <xf numFmtId="0" fontId="5" fillId="2" borderId="0" xfId="0" applyFont="1" applyFill="1" applyAlignment="1">
      <alignment horizontal="right" vertical="center"/>
    </xf>
    <xf numFmtId="0" fontId="5" fillId="0" borderId="0" xfId="0" applyFont="1" applyAlignment="1">
      <alignment horizontal="right" vertical="center"/>
    </xf>
    <xf numFmtId="0" fontId="2" fillId="2" borderId="0" xfId="0" applyFont="1" applyFill="1" applyAlignment="1">
      <alignment horizontal="right" vertical="center"/>
    </xf>
    <xf numFmtId="0" fontId="6" fillId="2" borderId="0" xfId="0" applyFont="1" applyFill="1" applyAlignment="1">
      <alignment horizontal="right" vertical="center"/>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2" fillId="0" borderId="0" xfId="0" applyFont="1" applyAlignment="1">
      <alignment horizontal="right" vertical="center"/>
    </xf>
    <xf numFmtId="0" fontId="4" fillId="2" borderId="0" xfId="0" applyFont="1" applyFill="1" applyAlignment="1">
      <alignment horizontal="right" vertical="center"/>
    </xf>
    <xf numFmtId="0" fontId="2" fillId="2" borderId="0" xfId="0" applyFont="1" applyFill="1" applyAlignment="1">
      <alignment horizontal="justify" vertical="center" wrapText="1"/>
    </xf>
    <xf numFmtId="0" fontId="4" fillId="0" borderId="0" xfId="0" applyFont="1" applyAlignment="1">
      <alignment horizontal="right"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15" fillId="5" borderId="19"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2" borderId="21"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0" fillId="0" borderId="20" xfId="0" applyBorder="1" applyAlignment="1">
      <alignment horizontal="justify" vertical="center" wrapText="1"/>
    </xf>
    <xf numFmtId="0" fontId="16" fillId="5" borderId="19" xfId="0" applyFont="1" applyFill="1" applyBorder="1" applyAlignment="1">
      <alignment horizontal="center" vertical="center" wrapText="1"/>
    </xf>
    <xf numFmtId="0" fontId="2" fillId="0" borderId="26" xfId="0" applyFont="1" applyBorder="1" applyAlignment="1">
      <alignment horizontal="center" vertical="center" wrapText="1"/>
    </xf>
    <xf numFmtId="166" fontId="2" fillId="0" borderId="18" xfId="3" quotePrefix="1" applyNumberFormat="1" applyFont="1" applyFill="1" applyBorder="1" applyAlignment="1">
      <alignment horizontal="center" vertical="center" wrapText="1"/>
    </xf>
    <xf numFmtId="166" fontId="2" fillId="6" borderId="18" xfId="3" quotePrefix="1" applyNumberFormat="1" applyFont="1" applyFill="1" applyBorder="1" applyAlignment="1">
      <alignment horizontal="center" vertical="center" wrapText="1"/>
    </xf>
    <xf numFmtId="166" fontId="2" fillId="6" borderId="29" xfId="3" quotePrefix="1" applyNumberFormat="1" applyFont="1" applyFill="1" applyBorder="1" applyAlignment="1">
      <alignment horizontal="center" vertical="center" wrapText="1"/>
    </xf>
    <xf numFmtId="9" fontId="2" fillId="0" borderId="25" xfId="3" quotePrefix="1" applyFont="1" applyFill="1" applyBorder="1" applyAlignment="1">
      <alignment horizontal="center" vertical="center" wrapText="1"/>
    </xf>
    <xf numFmtId="3" fontId="2" fillId="0" borderId="26" xfId="0" applyNumberFormat="1" applyFont="1" applyBorder="1" applyAlignment="1">
      <alignment horizontal="center" vertical="center" wrapText="1"/>
    </xf>
    <xf numFmtId="0" fontId="2" fillId="2" borderId="26" xfId="0" applyFont="1" applyFill="1" applyBorder="1" applyAlignment="1">
      <alignment horizontal="center" vertical="center" wrapText="1"/>
    </xf>
    <xf numFmtId="168" fontId="2" fillId="0" borderId="38" xfId="0" quotePrefix="1" applyNumberFormat="1" applyFont="1" applyBorder="1" applyAlignment="1">
      <alignment horizontal="center" vertical="center" wrapText="1"/>
    </xf>
    <xf numFmtId="0" fontId="2" fillId="2" borderId="40" xfId="0" applyFont="1" applyFill="1" applyBorder="1" applyAlignment="1">
      <alignment horizontal="center" vertical="center"/>
    </xf>
    <xf numFmtId="166" fontId="2" fillId="0" borderId="20" xfId="3" quotePrefix="1" applyNumberFormat="1" applyFont="1" applyFill="1" applyBorder="1" applyAlignment="1">
      <alignment horizontal="center" vertical="center" wrapText="1"/>
    </xf>
    <xf numFmtId="0" fontId="0" fillId="0" borderId="25" xfId="0" applyBorder="1" applyAlignment="1">
      <alignment horizontal="justify" vertical="center" wrapText="1"/>
    </xf>
    <xf numFmtId="167" fontId="2" fillId="6" borderId="29" xfId="3" quotePrefix="1" applyNumberFormat="1" applyFont="1" applyFill="1" applyBorder="1" applyAlignment="1">
      <alignment horizontal="center" vertical="center" wrapText="1"/>
    </xf>
    <xf numFmtId="0" fontId="2" fillId="0" borderId="25" xfId="3" quotePrefix="1" applyNumberFormat="1" applyFont="1" applyFill="1" applyBorder="1" applyAlignment="1">
      <alignment horizontal="center" vertical="center" wrapText="1"/>
    </xf>
    <xf numFmtId="0" fontId="2" fillId="2" borderId="27" xfId="3" quotePrefix="1" applyNumberFormat="1" applyFont="1" applyFill="1" applyBorder="1" applyAlignment="1">
      <alignment horizontal="center" vertical="center" wrapText="1"/>
    </xf>
    <xf numFmtId="0" fontId="2" fillId="0" borderId="26" xfId="3" applyNumberFormat="1" applyFont="1" applyFill="1" applyBorder="1" applyAlignment="1">
      <alignment horizontal="center" vertical="center" wrapText="1"/>
    </xf>
    <xf numFmtId="0" fontId="2" fillId="0" borderId="36" xfId="3" applyNumberFormat="1" applyFont="1" applyFill="1" applyBorder="1" applyAlignment="1">
      <alignment horizontal="center" vertical="center" wrapText="1"/>
    </xf>
    <xf numFmtId="0" fontId="2" fillId="6" borderId="18" xfId="3" quotePrefix="1" applyNumberFormat="1" applyFont="1" applyFill="1" applyBorder="1" applyAlignment="1">
      <alignment horizontal="center" vertical="center" wrapText="1"/>
    </xf>
    <xf numFmtId="0" fontId="2" fillId="6" borderId="29" xfId="3" quotePrefix="1" applyNumberFormat="1" applyFont="1" applyFill="1" applyBorder="1" applyAlignment="1">
      <alignment horizontal="center" vertical="center" wrapText="1"/>
    </xf>
    <xf numFmtId="166" fontId="2" fillId="0" borderId="19" xfId="3" quotePrefix="1" applyNumberFormat="1" applyFont="1" applyFill="1" applyBorder="1" applyAlignment="1">
      <alignment horizontal="center" vertical="center" wrapText="1"/>
    </xf>
    <xf numFmtId="166" fontId="2" fillId="0" borderId="33" xfId="3" quotePrefix="1" applyNumberFormat="1" applyFont="1" applyFill="1" applyBorder="1" applyAlignment="1">
      <alignment horizontal="center" vertical="center" wrapText="1"/>
    </xf>
    <xf numFmtId="0" fontId="2" fillId="2" borderId="40" xfId="0" applyFont="1" applyFill="1" applyBorder="1" applyAlignment="1">
      <alignment horizontal="right" vertical="center"/>
    </xf>
    <xf numFmtId="0" fontId="2" fillId="2" borderId="20" xfId="0" applyFont="1" applyFill="1" applyBorder="1" applyAlignment="1">
      <alignment horizontal="center" vertical="center" wrapText="1"/>
    </xf>
    <xf numFmtId="1" fontId="2" fillId="0" borderId="20" xfId="3" quotePrefix="1" applyNumberFormat="1" applyFont="1" applyFill="1" applyBorder="1" applyAlignment="1">
      <alignment horizontal="center" vertical="center" wrapText="1"/>
    </xf>
    <xf numFmtId="1" fontId="2" fillId="0" borderId="36" xfId="3" quotePrefix="1" applyNumberFormat="1" applyFont="1" applyFill="1" applyBorder="1" applyAlignment="1">
      <alignment horizontal="center" vertical="center" wrapText="1"/>
    </xf>
    <xf numFmtId="10" fontId="10" fillId="2" borderId="0" xfId="3" quotePrefix="1" applyNumberFormat="1" applyFont="1" applyFill="1" applyBorder="1" applyAlignment="1">
      <alignment horizontal="center" vertical="center" wrapText="1"/>
    </xf>
    <xf numFmtId="1" fontId="2" fillId="0" borderId="26" xfId="3" quotePrefix="1"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2" borderId="0" xfId="0" applyFill="1"/>
    <xf numFmtId="0" fontId="0" fillId="2" borderId="41" xfId="0" applyFill="1" applyBorder="1"/>
    <xf numFmtId="0" fontId="0" fillId="2" borderId="40" xfId="0" applyFill="1" applyBorder="1"/>
    <xf numFmtId="0" fontId="0" fillId="2" borderId="44" xfId="0" applyFill="1" applyBorder="1"/>
    <xf numFmtId="0" fontId="0" fillId="2" borderId="42" xfId="0" applyFill="1" applyBorder="1"/>
    <xf numFmtId="0" fontId="0" fillId="2" borderId="45" xfId="0" applyFill="1" applyBorder="1"/>
    <xf numFmtId="0" fontId="0" fillId="2" borderId="43" xfId="0" applyFill="1" applyBorder="1"/>
    <xf numFmtId="0" fontId="0" fillId="2" borderId="6" xfId="0" applyFill="1" applyBorder="1"/>
    <xf numFmtId="0" fontId="0" fillId="2" borderId="46" xfId="0" applyFill="1" applyBorder="1"/>
    <xf numFmtId="10" fontId="10" fillId="2" borderId="35" xfId="3" quotePrefix="1" applyNumberFormat="1" applyFont="1" applyFill="1" applyBorder="1" applyAlignment="1">
      <alignment horizontal="center" vertical="center" wrapText="1"/>
    </xf>
    <xf numFmtId="9" fontId="2" fillId="0" borderId="26" xfId="3" applyFont="1" applyBorder="1" applyAlignment="1">
      <alignment horizontal="center" vertical="center" wrapText="1"/>
    </xf>
    <xf numFmtId="9" fontId="2" fillId="2" borderId="27" xfId="3" quotePrefix="1" applyFont="1" applyFill="1" applyBorder="1" applyAlignment="1">
      <alignment horizontal="center" vertical="center" wrapText="1"/>
    </xf>
    <xf numFmtId="10" fontId="2" fillId="0" borderId="26" xfId="3" applyNumberFormat="1" applyFont="1" applyBorder="1" applyAlignment="1">
      <alignment horizontal="center" vertical="center" wrapText="1"/>
    </xf>
    <xf numFmtId="10" fontId="2" fillId="2" borderId="26" xfId="3" applyNumberFormat="1" applyFont="1" applyFill="1" applyBorder="1" applyAlignment="1">
      <alignment horizontal="center" vertical="center"/>
    </xf>
    <xf numFmtId="10" fontId="2" fillId="0" borderId="36" xfId="3" applyNumberFormat="1" applyFont="1" applyBorder="1" applyAlignment="1">
      <alignment horizontal="center" vertical="center" wrapText="1"/>
    </xf>
    <xf numFmtId="0" fontId="2" fillId="6" borderId="51" xfId="0" applyFont="1" applyFill="1" applyBorder="1" applyAlignment="1">
      <alignment horizontal="center" vertical="center" wrapText="1"/>
    </xf>
    <xf numFmtId="166" fontId="2" fillId="6" borderId="51" xfId="3" quotePrefix="1" applyNumberFormat="1" applyFont="1" applyFill="1" applyBorder="1" applyAlignment="1">
      <alignment horizontal="center" vertical="center" wrapText="1"/>
    </xf>
    <xf numFmtId="0" fontId="4" fillId="2" borderId="40" xfId="0" applyFont="1" applyFill="1" applyBorder="1" applyAlignment="1">
      <alignment horizontal="right" vertical="center"/>
    </xf>
    <xf numFmtId="0" fontId="2" fillId="2" borderId="40" xfId="0" applyFont="1" applyFill="1" applyBorder="1" applyAlignment="1">
      <alignment horizontal="center" vertical="center" wrapText="1"/>
    </xf>
    <xf numFmtId="166" fontId="2" fillId="0" borderId="51" xfId="3" quotePrefix="1" applyNumberFormat="1" applyFont="1" applyFill="1" applyBorder="1" applyAlignment="1">
      <alignment horizontal="center" vertical="center" wrapText="1"/>
    </xf>
    <xf numFmtId="166" fontId="2" fillId="6" borderId="37" xfId="3" quotePrefix="1" applyNumberFormat="1" applyFont="1" applyFill="1" applyBorder="1" applyAlignment="1">
      <alignment horizontal="center" vertical="center" wrapText="1"/>
    </xf>
    <xf numFmtId="0" fontId="25" fillId="2" borderId="0" xfId="0" applyFont="1" applyFill="1" applyAlignment="1">
      <alignment horizontal="center" vertical="center" wrapText="1"/>
    </xf>
    <xf numFmtId="0" fontId="26" fillId="2" borderId="3" xfId="0" applyFont="1" applyFill="1" applyBorder="1" applyAlignment="1">
      <alignment horizontal="center" vertical="center" wrapText="1"/>
    </xf>
    <xf numFmtId="0" fontId="14" fillId="2" borderId="0" xfId="0" applyFont="1" applyFill="1" applyAlignment="1">
      <alignment wrapText="1"/>
    </xf>
    <xf numFmtId="0" fontId="23" fillId="2" borderId="0" xfId="0" applyFont="1" applyFill="1" applyAlignment="1">
      <alignment horizontal="center"/>
    </xf>
    <xf numFmtId="0" fontId="28" fillId="8" borderId="3" xfId="0" applyFont="1" applyFill="1" applyBorder="1" applyAlignment="1">
      <alignment horizontal="center" vertical="center" wrapText="1"/>
    </xf>
    <xf numFmtId="0" fontId="28" fillId="9"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4" fillId="2" borderId="3" xfId="0" applyNumberFormat="1" applyFont="1" applyFill="1" applyBorder="1" applyAlignment="1">
      <alignment horizontal="center" vertical="center" wrapText="1"/>
    </xf>
    <xf numFmtId="0" fontId="14" fillId="0" borderId="3" xfId="0" applyFont="1" applyBorder="1" applyAlignment="1">
      <alignment horizontal="center" vertical="center" wrapText="1"/>
    </xf>
    <xf numFmtId="9" fontId="14" fillId="0" borderId="3" xfId="0" applyNumberFormat="1" applyFont="1" applyBorder="1" applyAlignment="1">
      <alignment horizontal="center" vertical="center" wrapText="1"/>
    </xf>
    <xf numFmtId="10" fontId="14" fillId="0" borderId="3" xfId="3" applyNumberFormat="1" applyFont="1" applyBorder="1" applyAlignment="1">
      <alignment horizontal="center" vertical="center" wrapText="1"/>
    </xf>
    <xf numFmtId="0" fontId="14" fillId="0" borderId="3" xfId="0" applyFont="1" applyBorder="1" applyAlignment="1">
      <alignment vertical="center" wrapText="1"/>
    </xf>
    <xf numFmtId="3" fontId="14" fillId="2" borderId="3" xfId="0" applyNumberFormat="1" applyFont="1" applyFill="1" applyBorder="1" applyAlignment="1">
      <alignment horizontal="center" vertical="center" wrapText="1"/>
    </xf>
    <xf numFmtId="0" fontId="31" fillId="10" borderId="0" xfId="94" applyFont="1" applyFill="1" applyAlignment="1">
      <alignment wrapText="1"/>
    </xf>
    <xf numFmtId="0" fontId="30" fillId="0" borderId="0" xfId="94"/>
    <xf numFmtId="0" fontId="26" fillId="0" borderId="56" xfId="94" applyFont="1" applyBorder="1" applyAlignment="1">
      <alignment horizontal="center" vertical="center" wrapText="1"/>
    </xf>
    <xf numFmtId="0" fontId="26" fillId="10" borderId="0" xfId="94" applyFont="1" applyFill="1" applyAlignment="1">
      <alignment horizontal="center"/>
    </xf>
    <xf numFmtId="0" fontId="34" fillId="13" borderId="68" xfId="94" applyFont="1" applyFill="1" applyBorder="1" applyAlignment="1">
      <alignment horizontal="center" vertical="center" wrapText="1"/>
    </xf>
    <xf numFmtId="0" fontId="31" fillId="10" borderId="65" xfId="94" applyFont="1" applyFill="1" applyBorder="1" applyAlignment="1">
      <alignment horizontal="center" vertical="center" wrapText="1"/>
    </xf>
    <xf numFmtId="0" fontId="31" fillId="10" borderId="68" xfId="94" applyFont="1" applyFill="1" applyBorder="1" applyAlignment="1">
      <alignment horizontal="center" vertical="center" wrapText="1"/>
    </xf>
    <xf numFmtId="0" fontId="31" fillId="13" borderId="68" xfId="94" applyFont="1" applyFill="1" applyBorder="1" applyAlignment="1">
      <alignment horizontal="center" vertical="center" wrapText="1"/>
    </xf>
    <xf numFmtId="9" fontId="31" fillId="10" borderId="68" xfId="94" applyNumberFormat="1" applyFont="1" applyFill="1" applyBorder="1" applyAlignment="1">
      <alignment horizontal="center" vertical="center" wrapText="1"/>
    </xf>
    <xf numFmtId="0" fontId="31" fillId="10" borderId="68" xfId="94" applyFont="1" applyFill="1" applyBorder="1" applyAlignment="1">
      <alignment wrapText="1"/>
    </xf>
    <xf numFmtId="9" fontId="31" fillId="13" borderId="68" xfId="94" applyNumberFormat="1" applyFont="1" applyFill="1" applyBorder="1" applyAlignment="1">
      <alignment horizontal="center" vertical="center" wrapText="1"/>
    </xf>
    <xf numFmtId="0" fontId="31" fillId="10" borderId="62" xfId="94" applyFont="1" applyFill="1" applyBorder="1" applyAlignment="1">
      <alignment horizontal="center" vertical="center" wrapText="1"/>
    </xf>
    <xf numFmtId="0" fontId="31" fillId="13" borderId="65" xfId="94" applyFont="1" applyFill="1" applyBorder="1" applyAlignment="1">
      <alignment horizontal="center" vertical="center" wrapText="1"/>
    </xf>
    <xf numFmtId="0" fontId="31" fillId="10" borderId="69" xfId="94" applyFont="1" applyFill="1" applyBorder="1" applyAlignment="1">
      <alignment horizontal="center" vertical="center" wrapText="1"/>
    </xf>
    <xf numFmtId="0" fontId="31" fillId="0" borderId="68" xfId="94" applyFont="1" applyBorder="1" applyAlignment="1">
      <alignment horizontal="center" vertical="center" wrapText="1"/>
    </xf>
    <xf numFmtId="9" fontId="31" fillId="0" borderId="68" xfId="94" applyNumberFormat="1" applyFont="1" applyBorder="1" applyAlignment="1">
      <alignment horizontal="center" vertical="center" wrapText="1"/>
    </xf>
    <xf numFmtId="9" fontId="31" fillId="0" borderId="62" xfId="94" applyNumberFormat="1" applyFont="1" applyBorder="1" applyAlignment="1">
      <alignment horizontal="center" vertical="center" wrapText="1"/>
    </xf>
    <xf numFmtId="0" fontId="31" fillId="0" borderId="65" xfId="94" applyFont="1" applyBorder="1" applyAlignment="1">
      <alignment horizontal="center" vertical="center" wrapText="1"/>
    </xf>
    <xf numFmtId="9" fontId="31" fillId="0" borderId="65" xfId="94" applyNumberFormat="1" applyFont="1" applyBorder="1" applyAlignment="1">
      <alignment horizontal="center" vertical="center" wrapText="1"/>
    </xf>
    <xf numFmtId="0" fontId="31" fillId="10" borderId="70" xfId="94" applyFont="1" applyFill="1" applyBorder="1" applyAlignment="1">
      <alignment horizontal="center" vertical="center" wrapText="1"/>
    </xf>
    <xf numFmtId="0" fontId="31" fillId="10" borderId="67" xfId="94" applyFont="1" applyFill="1" applyBorder="1" applyAlignment="1">
      <alignment horizontal="center" vertical="center" wrapText="1"/>
    </xf>
    <xf numFmtId="10" fontId="31" fillId="0" borderId="62" xfId="94" applyNumberFormat="1" applyFont="1" applyBorder="1" applyAlignment="1">
      <alignment horizontal="center" vertical="center" wrapText="1"/>
    </xf>
    <xf numFmtId="10" fontId="31" fillId="0" borderId="68" xfId="94" applyNumberFormat="1" applyFont="1" applyBorder="1" applyAlignment="1">
      <alignment horizontal="center" vertical="center" wrapText="1"/>
    </xf>
    <xf numFmtId="3" fontId="31" fillId="10" borderId="69" xfId="94" applyNumberFormat="1" applyFont="1" applyFill="1" applyBorder="1" applyAlignment="1">
      <alignment horizontal="center" vertical="center" wrapText="1"/>
    </xf>
    <xf numFmtId="3" fontId="31" fillId="10" borderId="68" xfId="94" applyNumberFormat="1" applyFont="1" applyFill="1" applyBorder="1" applyAlignment="1">
      <alignment horizontal="center" vertical="center" wrapText="1"/>
    </xf>
    <xf numFmtId="3" fontId="31" fillId="10" borderId="62" xfId="94" applyNumberFormat="1" applyFont="1" applyFill="1" applyBorder="1" applyAlignment="1">
      <alignment horizontal="center" vertical="center" wrapText="1"/>
    </xf>
    <xf numFmtId="0" fontId="36" fillId="0" borderId="0" xfId="94" applyFont="1"/>
    <xf numFmtId="1" fontId="2" fillId="6" borderId="18" xfId="3" quotePrefix="1" applyNumberFormat="1" applyFont="1" applyFill="1" applyBorder="1" applyAlignment="1">
      <alignment horizontal="center" vertical="center" wrapText="1"/>
    </xf>
    <xf numFmtId="1" fontId="2" fillId="6" borderId="29" xfId="3" quotePrefix="1" applyNumberFormat="1" applyFont="1" applyFill="1" applyBorder="1" applyAlignment="1">
      <alignment horizontal="center" vertical="center" wrapText="1"/>
    </xf>
    <xf numFmtId="9" fontId="2" fillId="6" borderId="18" xfId="3" quotePrefix="1" applyFont="1" applyFill="1" applyBorder="1" applyAlignment="1">
      <alignment horizontal="center" vertical="center" wrapText="1"/>
    </xf>
    <xf numFmtId="1" fontId="2" fillId="6" borderId="52" xfId="3" quotePrefix="1"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4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6"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0" xfId="0" applyFont="1" applyAlignment="1">
      <alignment horizontal="center" vertical="center" wrapText="1"/>
    </xf>
    <xf numFmtId="0" fontId="27" fillId="0" borderId="15" xfId="0" applyFont="1" applyBorder="1" applyAlignment="1">
      <alignment horizontal="center" vertical="center" wrapText="1"/>
    </xf>
    <xf numFmtId="0" fontId="21" fillId="8" borderId="3" xfId="0" applyFont="1" applyFill="1" applyBorder="1" applyAlignment="1">
      <alignment horizontal="center" vertical="center" wrapText="1"/>
    </xf>
    <xf numFmtId="0" fontId="21" fillId="9" borderId="3" xfId="0" applyFont="1" applyFill="1" applyBorder="1" applyAlignment="1">
      <alignment horizontal="center" vertical="center" wrapText="1"/>
    </xf>
    <xf numFmtId="0" fontId="31" fillId="0" borderId="71" xfId="94" applyFont="1" applyBorder="1" applyAlignment="1">
      <alignment horizontal="center" vertical="center" wrapText="1"/>
    </xf>
    <xf numFmtId="0" fontId="32" fillId="0" borderId="72" xfId="94" applyFont="1" applyBorder="1"/>
    <xf numFmtId="0" fontId="34" fillId="12" borderId="65" xfId="94" applyFont="1" applyFill="1" applyBorder="1" applyAlignment="1">
      <alignment horizontal="center" vertical="center" wrapText="1"/>
    </xf>
    <xf numFmtId="0" fontId="32" fillId="0" borderId="67" xfId="94" applyFont="1" applyBorder="1"/>
    <xf numFmtId="0" fontId="31" fillId="10" borderId="65" xfId="94" applyFont="1" applyFill="1" applyBorder="1" applyAlignment="1">
      <alignment horizontal="center" vertical="center" wrapText="1"/>
    </xf>
    <xf numFmtId="0" fontId="32" fillId="0" borderId="66" xfId="94" applyFont="1" applyBorder="1"/>
    <xf numFmtId="0" fontId="33" fillId="13" borderId="62" xfId="94" applyFont="1" applyFill="1" applyBorder="1" applyAlignment="1">
      <alignment horizontal="center" vertical="center" wrapText="1"/>
    </xf>
    <xf numFmtId="0" fontId="32" fillId="0" borderId="63" xfId="94" applyFont="1" applyBorder="1"/>
    <xf numFmtId="0" fontId="32" fillId="0" borderId="64" xfId="94" applyFont="1" applyBorder="1"/>
    <xf numFmtId="0" fontId="34" fillId="13" borderId="65" xfId="94" applyFont="1" applyFill="1" applyBorder="1" applyAlignment="1">
      <alignment horizontal="center" vertical="center" wrapText="1"/>
    </xf>
    <xf numFmtId="0" fontId="27" fillId="0" borderId="53" xfId="94" applyFont="1" applyBorder="1" applyAlignment="1">
      <alignment horizontal="center" vertical="center" wrapText="1"/>
    </xf>
    <xf numFmtId="0" fontId="32" fillId="0" borderId="54" xfId="94" applyFont="1" applyBorder="1"/>
    <xf numFmtId="0" fontId="32" fillId="0" borderId="55" xfId="94" applyFont="1" applyBorder="1"/>
    <xf numFmtId="0" fontId="32" fillId="0" borderId="57" xfId="94" applyFont="1" applyBorder="1"/>
    <xf numFmtId="0" fontId="30" fillId="0" borderId="0" xfId="94"/>
    <xf numFmtId="0" fontId="32" fillId="0" borderId="58" xfId="94" applyFont="1" applyBorder="1"/>
    <xf numFmtId="0" fontId="32" fillId="0" borderId="59" xfId="94" applyFont="1" applyBorder="1"/>
    <xf numFmtId="0" fontId="32" fillId="0" borderId="60" xfId="94" applyFont="1" applyBorder="1"/>
    <xf numFmtId="0" fontId="32" fillId="0" borderId="61" xfId="94" applyFont="1" applyBorder="1"/>
    <xf numFmtId="0" fontId="26" fillId="10" borderId="54" xfId="94" applyFont="1" applyFill="1" applyBorder="1" applyAlignment="1">
      <alignment horizontal="center"/>
    </xf>
    <xf numFmtId="0" fontId="33" fillId="11" borderId="0" xfId="94" applyFont="1" applyFill="1" applyAlignment="1">
      <alignment horizontal="center" vertical="center"/>
    </xf>
    <xf numFmtId="0" fontId="32" fillId="0" borderId="0" xfId="94" applyFont="1"/>
    <xf numFmtId="0" fontId="33" fillId="12" borderId="62" xfId="94" applyFont="1" applyFill="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1" xfId="0" applyFont="1" applyBorder="1" applyAlignment="1">
      <alignment horizontal="center" vertical="center" wrapText="1"/>
    </xf>
    <xf numFmtId="165" fontId="13" fillId="0" borderId="41" xfId="0" applyNumberFormat="1" applyFont="1" applyBorder="1" applyAlignment="1">
      <alignment horizontal="center" vertical="center" wrapText="1"/>
    </xf>
    <xf numFmtId="165" fontId="13" fillId="0" borderId="42"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5" xfId="0" applyFont="1" applyBorder="1" applyAlignment="1">
      <alignment horizontal="center" vertical="center" wrapText="1"/>
    </xf>
    <xf numFmtId="165" fontId="17" fillId="0" borderId="41" xfId="0" applyNumberFormat="1" applyFont="1" applyBorder="1" applyAlignment="1">
      <alignment horizontal="center" vertical="center" wrapText="1"/>
    </xf>
    <xf numFmtId="165" fontId="17" fillId="0" borderId="42" xfId="0" applyNumberFormat="1" applyFont="1" applyBorder="1" applyAlignment="1">
      <alignment horizontal="center" vertical="center" wrapText="1"/>
    </xf>
    <xf numFmtId="165" fontId="17" fillId="0" borderId="43" xfId="0" applyNumberFormat="1"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0" fillId="0" borderId="25" xfId="0" applyBorder="1" applyAlignment="1">
      <alignment horizontal="center"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35" xfId="0" applyBorder="1" applyAlignment="1">
      <alignment horizontal="center" vertical="center" wrapText="1"/>
    </xf>
    <xf numFmtId="165" fontId="2" fillId="0" borderId="32" xfId="0" applyNumberFormat="1" applyFont="1" applyBorder="1" applyAlignment="1">
      <alignment horizontal="center" vertical="center" wrapText="1"/>
    </xf>
    <xf numFmtId="165" fontId="2" fillId="0" borderId="33" xfId="0" applyNumberFormat="1" applyFont="1" applyBorder="1" applyAlignment="1">
      <alignment horizontal="center" vertical="center" wrapText="1"/>
    </xf>
    <xf numFmtId="0" fontId="0" fillId="0" borderId="33" xfId="0" applyBorder="1" applyAlignment="1">
      <alignment horizontal="center" vertical="center" wrapText="1"/>
    </xf>
    <xf numFmtId="0" fontId="2" fillId="2" borderId="24"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5" fillId="7" borderId="48" xfId="0" applyFont="1" applyFill="1" applyBorder="1" applyAlignment="1">
      <alignment horizontal="center" vertical="center" wrapText="1"/>
    </xf>
    <xf numFmtId="0" fontId="15" fillId="7" borderId="49" xfId="0" applyFont="1" applyFill="1" applyBorder="1" applyAlignment="1">
      <alignment horizontal="center" vertical="center" wrapText="1"/>
    </xf>
    <xf numFmtId="0" fontId="15" fillId="5" borderId="22" xfId="0" applyFont="1" applyFill="1" applyBorder="1" applyAlignment="1">
      <alignment horizontal="center" vertical="center" wrapText="1"/>
    </xf>
    <xf numFmtId="0" fontId="15" fillId="5" borderId="23" xfId="0" applyFont="1" applyFill="1" applyBorder="1" applyAlignment="1">
      <alignment horizontal="center" vertical="center" wrapText="1"/>
    </xf>
    <xf numFmtId="0" fontId="2" fillId="0" borderId="25" xfId="0" applyFont="1" applyBorder="1" applyAlignment="1">
      <alignment horizontal="justify" vertical="center" wrapText="1"/>
    </xf>
    <xf numFmtId="0" fontId="0" fillId="0" borderId="20" xfId="0" applyBorder="1" applyAlignment="1">
      <alignment horizontal="justify"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15" fillId="5" borderId="19" xfId="0" applyFont="1" applyFill="1" applyBorder="1" applyAlignment="1">
      <alignment horizontal="center" vertical="center" wrapText="1"/>
    </xf>
    <xf numFmtId="0" fontId="15" fillId="5" borderId="31"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5" xfId="0" applyFont="1" applyBorder="1" applyAlignment="1">
      <alignment horizontal="center" vertical="center" wrapText="1"/>
    </xf>
    <xf numFmtId="0" fontId="22" fillId="2" borderId="4" xfId="0" applyFont="1" applyFill="1" applyBorder="1" applyAlignment="1">
      <alignment horizontal="justify" vertical="center" wrapText="1"/>
    </xf>
    <xf numFmtId="0" fontId="22" fillId="2" borderId="39"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0" xfId="0" applyFont="1" applyFill="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15" fillId="5" borderId="18"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165" fontId="17" fillId="0" borderId="32" xfId="0" applyNumberFormat="1" applyFont="1" applyBorder="1" applyAlignment="1">
      <alignment horizontal="center" vertical="center" wrapText="1"/>
    </xf>
    <xf numFmtId="165" fontId="17" fillId="0" borderId="33" xfId="0" applyNumberFormat="1"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0" xfId="0" applyFont="1" applyBorder="1" applyAlignment="1">
      <alignment horizontal="center" vertical="center" wrapText="1"/>
    </xf>
    <xf numFmtId="0" fontId="4" fillId="0" borderId="35" xfId="0" applyFont="1" applyBorder="1" applyAlignment="1">
      <alignment horizontal="center" vertical="center" wrapText="1"/>
    </xf>
    <xf numFmtId="3" fontId="2" fillId="0" borderId="4" xfId="0" applyNumberFormat="1" applyFont="1" applyBorder="1" applyAlignment="1">
      <alignment horizontal="center" vertical="center" wrapText="1"/>
    </xf>
    <xf numFmtId="3" fontId="18" fillId="0" borderId="39" xfId="0" applyNumberFormat="1" applyFont="1" applyBorder="1" applyAlignment="1">
      <alignment horizontal="center" vertical="center" wrapText="1"/>
    </xf>
    <xf numFmtId="3" fontId="18" fillId="0" borderId="5"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13" fillId="0" borderId="28" xfId="0" applyFont="1" applyBorder="1" applyAlignment="1">
      <alignment horizontal="center" vertical="center" wrapText="1"/>
    </xf>
    <xf numFmtId="0" fontId="4" fillId="0" borderId="3" xfId="0" applyFont="1" applyBorder="1" applyAlignment="1">
      <alignment horizontal="center" vertical="center" wrapText="1"/>
    </xf>
    <xf numFmtId="0" fontId="9" fillId="4" borderId="11"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7"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2" borderId="3" xfId="0" applyFont="1" applyFill="1" applyBorder="1" applyAlignment="1">
      <alignment horizont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9" fillId="4"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2" fillId="0" borderId="3" xfId="0" applyFont="1" applyBorder="1" applyAlignment="1">
      <alignment horizontal="center" vertical="center" wrapText="1"/>
    </xf>
    <xf numFmtId="9" fontId="2" fillId="0" borderId="3" xfId="0" applyNumberFormat="1" applyFont="1" applyBorder="1" applyAlignment="1">
      <alignment horizontal="center" vertical="center" wrapText="1"/>
    </xf>
  </cellXfs>
  <cellStyles count="95">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Millares" xfId="1" builtinId="3"/>
    <cellStyle name="Millares 3" xfId="2" xr:uid="{00000000-0005-0000-0000-00005B000000}"/>
    <cellStyle name="Normal" xfId="0" builtinId="0"/>
    <cellStyle name="Normal 2" xfId="94" xr:uid="{B66489F3-C085-41B9-99D5-CE49418BCA3B}"/>
    <cellStyle name="Porcentaje" xfId="3" builtinId="5"/>
  </cellStyles>
  <dxfs count="0"/>
  <tableStyles count="0" defaultTableStyle="TableStyleMedium2" defaultPivotStyle="PivotStyleLight16"/>
  <colors>
    <mruColors>
      <color rgb="FF0033CC"/>
      <color rgb="FFFF40FF"/>
      <color rgb="FF0597AB"/>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a:extLst>
            <a:ext uri="{FF2B5EF4-FFF2-40B4-BE49-F238E27FC236}">
              <a16:creationId xmlns:a16="http://schemas.microsoft.com/office/drawing/2014/main" id="{AA0EFBEC-5263-45C0-A90A-1F5C0F8DA223}"/>
            </a:ext>
          </a:extLst>
        </xdr:cNvPr>
        <xdr:cNvCxnSpPr>
          <a:cxnSpLocks noChangeShapeType="1"/>
        </xdr:cNvCxnSpPr>
      </xdr:nvCxnSpPr>
      <xdr:spPr bwMode="auto">
        <a:xfrm>
          <a:off x="5695950" y="1038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AA86906F-0F58-4F7A-853E-9605333B4A6C}"/>
            </a:ext>
          </a:extLst>
        </xdr:cNvPr>
        <xdr:cNvSpPr txBox="1">
          <a:spLocks noChangeArrowheads="1"/>
        </xdr:cNvSpPr>
      </xdr:nvSpPr>
      <xdr:spPr bwMode="auto">
        <a:xfrm>
          <a:off x="3009900" y="81438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a:extLst>
            <a:ext uri="{FF2B5EF4-FFF2-40B4-BE49-F238E27FC236}">
              <a16:creationId xmlns:a16="http://schemas.microsoft.com/office/drawing/2014/main" id="{024F8CE1-8439-44BB-A538-A9B2DB3E3340}"/>
            </a:ext>
          </a:extLst>
        </xdr:cNvPr>
        <xdr:cNvSpPr txBox="1">
          <a:spLocks noChangeArrowheads="1"/>
        </xdr:cNvSpPr>
      </xdr:nvSpPr>
      <xdr:spPr bwMode="auto">
        <a:xfrm>
          <a:off x="3980888" y="804581"/>
          <a:ext cx="1343027" cy="80010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2023</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5" name="AutoShape 10">
          <a:extLst>
            <a:ext uri="{FF2B5EF4-FFF2-40B4-BE49-F238E27FC236}">
              <a16:creationId xmlns:a16="http://schemas.microsoft.com/office/drawing/2014/main" id="{536AF884-8B2F-4F4F-A56E-B27E054EE10E}"/>
            </a:ext>
          </a:extLst>
        </xdr:cNvPr>
        <xdr:cNvCxnSpPr>
          <a:cxnSpLocks noChangeShapeType="1"/>
        </xdr:cNvCxnSpPr>
      </xdr:nvCxnSpPr>
      <xdr:spPr bwMode="auto">
        <a:xfrm flipH="1">
          <a:off x="657225" y="2771775"/>
          <a:ext cx="5038725" cy="0"/>
        </a:xfrm>
        <a:prstGeom prst="straightConnector1">
          <a:avLst/>
        </a:prstGeom>
        <a:noFill/>
        <a:ln w="9525">
          <a:solidFill>
            <a:srgbClr val="000000"/>
          </a:solidFill>
          <a:round/>
          <a:headEnd/>
          <a:tailEnd/>
        </a:ln>
      </xdr:spPr>
    </xdr:cxnSp>
    <xdr:clientData/>
  </xdr:twoCellAnchor>
  <xdr:twoCellAnchor>
    <xdr:from>
      <xdr:col>1</xdr:col>
      <xdr:colOff>294575</xdr:colOff>
      <xdr:row>17</xdr:row>
      <xdr:rowOff>125506</xdr:rowOff>
    </xdr:from>
    <xdr:to>
      <xdr:col>9</xdr:col>
      <xdr:colOff>565198</xdr:colOff>
      <xdr:row>26</xdr:row>
      <xdr:rowOff>64434</xdr:rowOff>
    </xdr:to>
    <xdr:sp macro="" textlink="">
      <xdr:nvSpPr>
        <xdr:cNvPr id="6" name="Rectangle 11">
          <a:extLst>
            <a:ext uri="{FF2B5EF4-FFF2-40B4-BE49-F238E27FC236}">
              <a16:creationId xmlns:a16="http://schemas.microsoft.com/office/drawing/2014/main" id="{45B954DA-E14A-4F90-AF73-21508262920A}"/>
            </a:ext>
          </a:extLst>
        </xdr:cNvPr>
        <xdr:cNvSpPr>
          <a:spLocks noChangeArrowheads="1"/>
        </xdr:cNvSpPr>
      </xdr:nvSpPr>
      <xdr:spPr bwMode="auto">
        <a:xfrm>
          <a:off x="466025" y="3144931"/>
          <a:ext cx="5395073" cy="1653428"/>
        </a:xfrm>
        <a:prstGeom prst="rect">
          <a:avLst/>
        </a:prstGeom>
        <a:solidFill>
          <a:schemeClr val="bg2"/>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PLAN ESTRATÉGICO SECTORIAL - PLAN DE ACCIÓN INSTITUCIONAL</a:t>
          </a:r>
        </a:p>
        <a:p>
          <a:pPr algn="ctr" rtl="0">
            <a:defRPr sz="1000"/>
          </a:pPr>
          <a:r>
            <a:rPr lang="en-US" sz="2000" b="1" i="0" u="none" strike="noStrike" baseline="0">
              <a:solidFill>
                <a:sysClr val="windowText" lastClr="000000"/>
              </a:solidFill>
              <a:latin typeface="Arial" panose="020B0604020202020204" pitchFamily="34" charset="0"/>
              <a:cs typeface="Arial" panose="020B0604020202020204" pitchFamily="34" charset="0"/>
            </a:rPr>
            <a:t>2023-2026</a:t>
          </a:r>
        </a:p>
        <a:p>
          <a:pPr algn="ctr" rtl="0">
            <a:defRPr sz="1000"/>
          </a:pPr>
          <a:endParaRPr lang="en-US" sz="2400" b="0" i="0" u="none" strike="noStrike" baseline="0">
            <a:solidFill>
              <a:sysClr val="windowText" lastClr="000000"/>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7" name="AutoShape 12">
          <a:extLst>
            <a:ext uri="{FF2B5EF4-FFF2-40B4-BE49-F238E27FC236}">
              <a16:creationId xmlns:a16="http://schemas.microsoft.com/office/drawing/2014/main" id="{C20EA498-2155-4FD6-A5C8-8C06E4AA18CB}"/>
            </a:ext>
          </a:extLst>
        </xdr:cNvPr>
        <xdr:cNvCxnSpPr>
          <a:cxnSpLocks noChangeShapeType="1"/>
        </xdr:cNvCxnSpPr>
      </xdr:nvCxnSpPr>
      <xdr:spPr bwMode="auto">
        <a:xfrm>
          <a:off x="5695950" y="61722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8" name="AutoShape 13">
          <a:extLst>
            <a:ext uri="{FF2B5EF4-FFF2-40B4-BE49-F238E27FC236}">
              <a16:creationId xmlns:a16="http://schemas.microsoft.com/office/drawing/2014/main" id="{ACA1CBD6-A860-4DD7-A6B1-81B165814589}"/>
            </a:ext>
          </a:extLst>
        </xdr:cNvPr>
        <xdr:cNvCxnSpPr>
          <a:cxnSpLocks noChangeShapeType="1"/>
        </xdr:cNvCxnSpPr>
      </xdr:nvCxnSpPr>
      <xdr:spPr bwMode="auto">
        <a:xfrm flipH="1">
          <a:off x="657225" y="5400675"/>
          <a:ext cx="5038725"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9" name="AutoShape 14">
          <a:extLst>
            <a:ext uri="{FF2B5EF4-FFF2-40B4-BE49-F238E27FC236}">
              <a16:creationId xmlns:a16="http://schemas.microsoft.com/office/drawing/2014/main" id="{F4A57776-7F42-4980-A49E-9DEB1FEBB308}"/>
            </a:ext>
          </a:extLst>
        </xdr:cNvPr>
        <xdr:cNvCxnSpPr>
          <a:cxnSpLocks noChangeShapeType="1"/>
        </xdr:cNvCxnSpPr>
      </xdr:nvCxnSpPr>
      <xdr:spPr bwMode="auto">
        <a:xfrm>
          <a:off x="5695950" y="5400675"/>
          <a:ext cx="0" cy="252412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86389</xdr:rowOff>
    </xdr:from>
    <xdr:to>
      <xdr:col>1</xdr:col>
      <xdr:colOff>2311937</xdr:colOff>
      <xdr:row>3</xdr:row>
      <xdr:rowOff>152400</xdr:rowOff>
    </xdr:to>
    <xdr:pic>
      <xdr:nvPicPr>
        <xdr:cNvPr id="2" name="Imagen 1">
          <a:extLst>
            <a:ext uri="{FF2B5EF4-FFF2-40B4-BE49-F238E27FC236}">
              <a16:creationId xmlns:a16="http://schemas.microsoft.com/office/drawing/2014/main" id="{7A4A2A61-08FF-4165-8740-210D30595C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6414"/>
          <a:ext cx="3721637" cy="6470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219075</xdr:colOff>
      <xdr:row>1</xdr:row>
      <xdr:rowOff>47625</xdr:rowOff>
    </xdr:from>
    <xdr:ext cx="5524500" cy="790575"/>
    <xdr:pic>
      <xdr:nvPicPr>
        <xdr:cNvPr id="2" name="image2.jpg">
          <a:extLst>
            <a:ext uri="{FF2B5EF4-FFF2-40B4-BE49-F238E27FC236}">
              <a16:creationId xmlns:a16="http://schemas.microsoft.com/office/drawing/2014/main" id="{40FDD7B6-E771-4645-B0A2-7207C08D69CE}"/>
            </a:ext>
          </a:extLst>
        </xdr:cNvPr>
        <xdr:cNvPicPr preferRelativeResize="0"/>
      </xdr:nvPicPr>
      <xdr:blipFill>
        <a:blip xmlns:r="http://schemas.openxmlformats.org/officeDocument/2006/relationships" r:embed="rId1" cstate="print"/>
        <a:stretch>
          <a:fillRect/>
        </a:stretch>
      </xdr:blipFill>
      <xdr:spPr>
        <a:xfrm>
          <a:off x="219075" y="247650"/>
          <a:ext cx="5524500" cy="7905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6</xdr:col>
      <xdr:colOff>17971</xdr:colOff>
      <xdr:row>24</xdr:row>
      <xdr:rowOff>26958</xdr:rowOff>
    </xdr:from>
    <xdr:to>
      <xdr:col>6</xdr:col>
      <xdr:colOff>322771</xdr:colOff>
      <xdr:row>24</xdr:row>
      <xdr:rowOff>211108</xdr:rowOff>
    </xdr:to>
    <xdr:sp macro="" textlink="">
      <xdr:nvSpPr>
        <xdr:cNvPr id="2" name="AutoShape 2" descr="Inicio Colciencias">
          <a:extLst>
            <a:ext uri="{FF2B5EF4-FFF2-40B4-BE49-F238E27FC236}">
              <a16:creationId xmlns:a16="http://schemas.microsoft.com/office/drawing/2014/main" id="{1CA623E4-FB8E-E54F-B6C2-E1B7D9DFD23B}"/>
            </a:ext>
          </a:extLst>
        </xdr:cNvPr>
        <xdr:cNvSpPr>
          <a:spLocks noChangeAspect="1" noChangeArrowheads="1"/>
        </xdr:cNvSpPr>
      </xdr:nvSpPr>
      <xdr:spPr bwMode="auto">
        <a:xfrm>
          <a:off x="13810171" y="437035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304800</xdr:colOff>
      <xdr:row>27</xdr:row>
      <xdr:rowOff>298450</xdr:rowOff>
    </xdr:to>
    <xdr:sp macro="" textlink="">
      <xdr:nvSpPr>
        <xdr:cNvPr id="3" name="AutoShape 3" descr="Inicio Colciencias">
          <a:extLst>
            <a:ext uri="{FF2B5EF4-FFF2-40B4-BE49-F238E27FC236}">
              <a16:creationId xmlns:a16="http://schemas.microsoft.com/office/drawing/2014/main" id="{3E7A5B20-1936-304E-85D8-318C0B8D75B0}"/>
            </a:ext>
          </a:extLst>
        </xdr:cNvPr>
        <xdr:cNvSpPr>
          <a:spLocks noChangeAspect="1" noChangeArrowheads="1"/>
        </xdr:cNvSpPr>
      </xdr:nvSpPr>
      <xdr:spPr bwMode="auto">
        <a:xfrm>
          <a:off x="2946400" y="5994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460375</xdr:colOff>
      <xdr:row>0</xdr:row>
      <xdr:rowOff>127000</xdr:rowOff>
    </xdr:from>
    <xdr:to>
      <xdr:col>1</xdr:col>
      <xdr:colOff>1007313</xdr:colOff>
      <xdr:row>2</xdr:row>
      <xdr:rowOff>238125</xdr:rowOff>
    </xdr:to>
    <xdr:pic>
      <xdr:nvPicPr>
        <xdr:cNvPr id="4" name="Imagen 1">
          <a:extLst>
            <a:ext uri="{FF2B5EF4-FFF2-40B4-BE49-F238E27FC236}">
              <a16:creationId xmlns:a16="http://schemas.microsoft.com/office/drawing/2014/main" id="{865ACF44-67EB-94AA-6A56-6A9DB479C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0375" y="127000"/>
          <a:ext cx="2769438"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1228725</xdr:colOff>
      <xdr:row>0</xdr:row>
      <xdr:rowOff>215900</xdr:rowOff>
    </xdr:from>
    <xdr:to>
      <xdr:col>17</xdr:col>
      <xdr:colOff>2132915</xdr:colOff>
      <xdr:row>2</xdr:row>
      <xdr:rowOff>111125</xdr:rowOff>
    </xdr:to>
    <xdr:pic>
      <xdr:nvPicPr>
        <xdr:cNvPr id="6" name="Imagen 2">
          <a:extLst>
            <a:ext uri="{FF2B5EF4-FFF2-40B4-BE49-F238E27FC236}">
              <a16:creationId xmlns:a16="http://schemas.microsoft.com/office/drawing/2014/main" id="{8FD3BA1B-1855-9E8C-5CBC-4076C7DB13F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103850" y="215900"/>
          <a:ext cx="222181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297656</xdr:colOff>
      <xdr:row>0</xdr:row>
      <xdr:rowOff>54430</xdr:rowOff>
    </xdr:from>
    <xdr:to>
      <xdr:col>1</xdr:col>
      <xdr:colOff>2346807</xdr:colOff>
      <xdr:row>2</xdr:row>
      <xdr:rowOff>244929</xdr:rowOff>
    </xdr:to>
    <xdr:pic>
      <xdr:nvPicPr>
        <xdr:cNvPr id="2" name="Imagen 1" descr="Departamento Administrativo de Ciencia, Tecnología e Innovación. COLCIENCIAS">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656" y="54430"/>
          <a:ext cx="4154176" cy="83819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304800</xdr:colOff>
      <xdr:row>9</xdr:row>
      <xdr:rowOff>307975</xdr:rowOff>
    </xdr:to>
    <xdr:sp macro="" textlink="">
      <xdr:nvSpPr>
        <xdr:cNvPr id="3" name="AutoShape 3" descr="Inicio Colciencias">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twoCellAnchor editAs="oneCell">
    <xdr:from>
      <xdr:col>1</xdr:col>
      <xdr:colOff>0</xdr:colOff>
      <xdr:row>8</xdr:row>
      <xdr:rowOff>0</xdr:rowOff>
    </xdr:from>
    <xdr:to>
      <xdr:col>1</xdr:col>
      <xdr:colOff>304800</xdr:colOff>
      <xdr:row>9</xdr:row>
      <xdr:rowOff>85725</xdr:rowOff>
    </xdr:to>
    <xdr:sp macro="" textlink="">
      <xdr:nvSpPr>
        <xdr:cNvPr id="4" name="AutoShape 2" descr="Inicio Colciencias">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608B5-3E73-45B0-8234-B74607064DFC}">
  <sheetPr>
    <tabColor rgb="FFFFFF00"/>
  </sheetPr>
  <dimension ref="B2:J48"/>
  <sheetViews>
    <sheetView workbookViewId="0">
      <selection activeCell="P4" sqref="P4"/>
    </sheetView>
  </sheetViews>
  <sheetFormatPr baseColWidth="10" defaultColWidth="11.42578125" defaultRowHeight="15" x14ac:dyDescent="0.25"/>
  <cols>
    <col min="1" max="1" width="2.5703125" style="75" customWidth="1"/>
    <col min="2" max="2" width="8.140625" style="75" customWidth="1"/>
    <col min="3" max="5" width="8" style="75" customWidth="1"/>
    <col min="6" max="6" width="15.28515625" style="75" customWidth="1"/>
    <col min="7" max="8" width="9" style="75" customWidth="1"/>
    <col min="9" max="16384" width="11.42578125" style="75"/>
  </cols>
  <sheetData>
    <row r="2" spans="2:10" ht="15.75" thickBot="1" x14ac:dyDescent="0.3"/>
    <row r="3" spans="2:10" x14ac:dyDescent="0.25">
      <c r="B3" s="76"/>
      <c r="C3" s="77"/>
      <c r="D3" s="77"/>
      <c r="E3" s="77"/>
      <c r="F3" s="77"/>
      <c r="G3" s="77"/>
      <c r="H3" s="77"/>
      <c r="I3" s="77"/>
      <c r="J3" s="78"/>
    </row>
    <row r="4" spans="2:10" x14ac:dyDescent="0.25">
      <c r="B4" s="79"/>
      <c r="J4" s="80"/>
    </row>
    <row r="5" spans="2:10" x14ac:dyDescent="0.25">
      <c r="B5" s="79"/>
      <c r="J5" s="80"/>
    </row>
    <row r="6" spans="2:10" x14ac:dyDescent="0.25">
      <c r="B6" s="79"/>
      <c r="J6" s="80"/>
    </row>
    <row r="7" spans="2:10" x14ac:dyDescent="0.25">
      <c r="B7" s="79"/>
      <c r="J7" s="80"/>
    </row>
    <row r="8" spans="2:10" x14ac:dyDescent="0.25">
      <c r="B8" s="79"/>
      <c r="J8" s="80"/>
    </row>
    <row r="9" spans="2:10" x14ac:dyDescent="0.25">
      <c r="B9" s="79"/>
      <c r="J9" s="80"/>
    </row>
    <row r="10" spans="2:10" x14ac:dyDescent="0.25">
      <c r="B10" s="79"/>
      <c r="J10" s="80"/>
    </row>
    <row r="11" spans="2:10" x14ac:dyDescent="0.25">
      <c r="B11" s="79"/>
      <c r="J11" s="80"/>
    </row>
    <row r="12" spans="2:10" x14ac:dyDescent="0.25">
      <c r="B12" s="79"/>
      <c r="J12" s="80"/>
    </row>
    <row r="13" spans="2:10" x14ac:dyDescent="0.25">
      <c r="B13" s="79"/>
      <c r="J13" s="80"/>
    </row>
    <row r="14" spans="2:10" x14ac:dyDescent="0.25">
      <c r="B14" s="79"/>
      <c r="J14" s="80"/>
    </row>
    <row r="15" spans="2:10" x14ac:dyDescent="0.25">
      <c r="B15" s="79"/>
      <c r="J15" s="80"/>
    </row>
    <row r="16" spans="2:10" ht="6" customHeight="1" x14ac:dyDescent="0.25">
      <c r="B16" s="79"/>
      <c r="J16" s="80"/>
    </row>
    <row r="17" spans="2:10" ht="6" customHeight="1" x14ac:dyDescent="0.25">
      <c r="B17" s="79"/>
      <c r="J17" s="80"/>
    </row>
    <row r="18" spans="2:10" x14ac:dyDescent="0.25">
      <c r="B18" s="79"/>
      <c r="J18" s="80"/>
    </row>
    <row r="19" spans="2:10" x14ac:dyDescent="0.25">
      <c r="B19" s="79"/>
      <c r="J19" s="80"/>
    </row>
    <row r="20" spans="2:10" x14ac:dyDescent="0.25">
      <c r="B20" s="79"/>
      <c r="J20" s="80"/>
    </row>
    <row r="21" spans="2:10" x14ac:dyDescent="0.25">
      <c r="B21" s="79"/>
      <c r="J21" s="80"/>
    </row>
    <row r="22" spans="2:10" x14ac:dyDescent="0.25">
      <c r="B22" s="79"/>
      <c r="J22" s="80"/>
    </row>
    <row r="23" spans="2:10" x14ac:dyDescent="0.25">
      <c r="B23" s="79"/>
      <c r="J23" s="80"/>
    </row>
    <row r="24" spans="2:10" x14ac:dyDescent="0.25">
      <c r="B24" s="79"/>
      <c r="J24" s="80"/>
    </row>
    <row r="25" spans="2:10" x14ac:dyDescent="0.25">
      <c r="B25" s="79"/>
      <c r="J25" s="80"/>
    </row>
    <row r="26" spans="2:10" x14ac:dyDescent="0.25">
      <c r="B26" s="79"/>
      <c r="J26" s="80"/>
    </row>
    <row r="27" spans="2:10" x14ac:dyDescent="0.25">
      <c r="B27" s="79"/>
      <c r="J27" s="80"/>
    </row>
    <row r="28" spans="2:10" x14ac:dyDescent="0.25">
      <c r="B28" s="79"/>
      <c r="J28" s="80"/>
    </row>
    <row r="29" spans="2:10" ht="7.5" customHeight="1" x14ac:dyDescent="0.25">
      <c r="B29" s="79"/>
      <c r="J29" s="80"/>
    </row>
    <row r="30" spans="2:10" ht="7.5" customHeight="1" x14ac:dyDescent="0.25">
      <c r="B30" s="79"/>
      <c r="J30" s="80"/>
    </row>
    <row r="31" spans="2:10" x14ac:dyDescent="0.25">
      <c r="B31" s="79"/>
      <c r="J31" s="80"/>
    </row>
    <row r="32" spans="2:10" ht="33" x14ac:dyDescent="0.25">
      <c r="B32" s="79"/>
      <c r="F32" s="96" t="s">
        <v>135</v>
      </c>
      <c r="J32" s="80"/>
    </row>
    <row r="33" spans="2:10" x14ac:dyDescent="0.25">
      <c r="B33" s="79"/>
      <c r="J33" s="80"/>
    </row>
    <row r="34" spans="2:10" x14ac:dyDescent="0.25">
      <c r="B34" s="79"/>
      <c r="J34" s="80"/>
    </row>
    <row r="35" spans="2:10" x14ac:dyDescent="0.25">
      <c r="B35" s="79"/>
      <c r="J35" s="80"/>
    </row>
    <row r="36" spans="2:10" x14ac:dyDescent="0.25">
      <c r="B36" s="79"/>
      <c r="J36" s="80"/>
    </row>
    <row r="37" spans="2:10" x14ac:dyDescent="0.25">
      <c r="B37" s="79"/>
      <c r="J37" s="80"/>
    </row>
    <row r="38" spans="2:10" x14ac:dyDescent="0.25">
      <c r="B38" s="79"/>
      <c r="J38" s="80"/>
    </row>
    <row r="39" spans="2:10" x14ac:dyDescent="0.25">
      <c r="B39" s="79"/>
      <c r="J39" s="80"/>
    </row>
    <row r="40" spans="2:10" ht="7.5" customHeight="1" x14ac:dyDescent="0.25">
      <c r="B40" s="79"/>
      <c r="J40" s="80"/>
    </row>
    <row r="41" spans="2:10" ht="7.5" customHeight="1" x14ac:dyDescent="0.25">
      <c r="B41" s="79"/>
      <c r="J41" s="80"/>
    </row>
    <row r="42" spans="2:10" x14ac:dyDescent="0.25">
      <c r="B42" s="79"/>
      <c r="J42" s="80"/>
    </row>
    <row r="43" spans="2:10" x14ac:dyDescent="0.25">
      <c r="B43" s="79"/>
      <c r="J43" s="80"/>
    </row>
    <row r="44" spans="2:10" x14ac:dyDescent="0.25">
      <c r="B44" s="79"/>
      <c r="J44" s="80"/>
    </row>
    <row r="45" spans="2:10" x14ac:dyDescent="0.25">
      <c r="B45" s="79"/>
      <c r="J45" s="80"/>
    </row>
    <row r="46" spans="2:10" x14ac:dyDescent="0.25">
      <c r="B46" s="79"/>
      <c r="J46" s="80"/>
    </row>
    <row r="47" spans="2:10" x14ac:dyDescent="0.25">
      <c r="B47" s="79"/>
      <c r="J47" s="80"/>
    </row>
    <row r="48" spans="2:10" ht="15.75" thickBot="1" x14ac:dyDescent="0.3">
      <c r="B48" s="81"/>
      <c r="C48" s="82"/>
      <c r="D48" s="82"/>
      <c r="E48" s="82"/>
      <c r="F48" s="82"/>
      <c r="G48" s="82"/>
      <c r="H48" s="82"/>
      <c r="I48" s="82"/>
      <c r="J48" s="8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B011C-33FF-4792-AF9F-CB57B6C294C9}">
  <sheetPr>
    <tabColor rgb="FF00B0F0"/>
    <pageSetUpPr fitToPage="1"/>
  </sheetPr>
  <dimension ref="A2:N21"/>
  <sheetViews>
    <sheetView zoomScale="55" zoomScaleNormal="55" workbookViewId="0">
      <selection activeCell="N21" sqref="N21"/>
    </sheetView>
  </sheetViews>
  <sheetFormatPr baseColWidth="10" defaultColWidth="8.42578125" defaultRowHeight="15.75" x14ac:dyDescent="0.25"/>
  <cols>
    <col min="1" max="1" width="21.140625" style="98" customWidth="1"/>
    <col min="2" max="2" width="35.42578125" style="98" customWidth="1"/>
    <col min="3" max="3" width="33" style="98" customWidth="1"/>
    <col min="4" max="4" width="34.7109375" style="98" customWidth="1"/>
    <col min="5" max="8" width="25.85546875" style="98" customWidth="1"/>
    <col min="9" max="9" width="10.5703125" style="98" customWidth="1"/>
    <col min="10" max="10" width="10.7109375" style="98" customWidth="1"/>
    <col min="11" max="11" width="9.5703125" style="98" customWidth="1"/>
    <col min="12" max="12" width="8.7109375" style="98" customWidth="1"/>
    <col min="13" max="13" width="14" style="98" customWidth="1"/>
    <col min="14" max="14" width="32.5703125" style="98" customWidth="1"/>
    <col min="15" max="16384" width="8.42578125" style="98"/>
  </cols>
  <sheetData>
    <row r="2" spans="1:14" ht="20.25" customHeight="1" x14ac:dyDescent="0.25">
      <c r="A2" s="146"/>
      <c r="B2" s="147"/>
      <c r="C2" s="152" t="s">
        <v>136</v>
      </c>
      <c r="D2" s="152"/>
      <c r="E2" s="152"/>
      <c r="F2" s="152"/>
      <c r="G2" s="152"/>
      <c r="H2" s="152"/>
      <c r="I2" s="152"/>
      <c r="J2" s="152"/>
      <c r="K2" s="152"/>
      <c r="L2" s="152"/>
      <c r="M2" s="152"/>
      <c r="N2" s="97" t="s">
        <v>80</v>
      </c>
    </row>
    <row r="3" spans="1:14" ht="25.5" customHeight="1" x14ac:dyDescent="0.25">
      <c r="A3" s="148"/>
      <c r="B3" s="149"/>
      <c r="C3" s="153"/>
      <c r="D3" s="153"/>
      <c r="E3" s="153"/>
      <c r="F3" s="153"/>
      <c r="G3" s="153"/>
      <c r="H3" s="153"/>
      <c r="I3" s="153"/>
      <c r="J3" s="153"/>
      <c r="K3" s="153"/>
      <c r="L3" s="153"/>
      <c r="M3" s="153"/>
      <c r="N3" s="97" t="s">
        <v>137</v>
      </c>
    </row>
    <row r="4" spans="1:14" ht="20.25" customHeight="1" x14ac:dyDescent="0.25">
      <c r="A4" s="150"/>
      <c r="B4" s="151"/>
      <c r="C4" s="154"/>
      <c r="D4" s="154"/>
      <c r="E4" s="154"/>
      <c r="F4" s="154"/>
      <c r="G4" s="154"/>
      <c r="H4" s="154"/>
      <c r="I4" s="154"/>
      <c r="J4" s="154"/>
      <c r="K4" s="154"/>
      <c r="L4" s="154"/>
      <c r="M4" s="154"/>
      <c r="N4" s="97" t="s">
        <v>138</v>
      </c>
    </row>
    <row r="5" spans="1:14" x14ac:dyDescent="0.25">
      <c r="A5" s="99"/>
      <c r="B5" s="99"/>
      <c r="C5" s="99"/>
      <c r="D5" s="99"/>
      <c r="E5" s="99"/>
      <c r="F5" s="99"/>
      <c r="G5" s="99"/>
      <c r="H5" s="99"/>
      <c r="I5" s="99"/>
      <c r="J5" s="99"/>
      <c r="K5" s="99"/>
      <c r="L5" s="99"/>
      <c r="M5" s="99"/>
      <c r="N5" s="99"/>
    </row>
    <row r="6" spans="1:14" x14ac:dyDescent="0.25">
      <c r="A6" s="99"/>
      <c r="B6" s="99"/>
      <c r="C6" s="99"/>
      <c r="D6" s="99"/>
      <c r="E6" s="99"/>
      <c r="F6" s="99"/>
      <c r="G6" s="99"/>
      <c r="H6" s="99"/>
      <c r="I6" s="99"/>
      <c r="J6" s="99"/>
      <c r="K6" s="99"/>
      <c r="L6" s="99"/>
      <c r="M6" s="99"/>
      <c r="N6" s="99"/>
    </row>
    <row r="7" spans="1:14" x14ac:dyDescent="0.25">
      <c r="A7" s="99"/>
      <c r="B7" s="99"/>
      <c r="C7" s="99"/>
      <c r="D7" s="99"/>
      <c r="E7" s="99"/>
      <c r="F7" s="99"/>
      <c r="G7" s="99"/>
      <c r="H7" s="99"/>
      <c r="I7" s="99"/>
      <c r="J7" s="99"/>
      <c r="K7" s="99"/>
      <c r="L7" s="99"/>
      <c r="M7" s="99"/>
      <c r="N7" s="99"/>
    </row>
    <row r="8" spans="1:14" x14ac:dyDescent="0.25">
      <c r="A8" s="99"/>
      <c r="B8" s="99"/>
      <c r="C8" s="99"/>
      <c r="D8" s="99"/>
      <c r="E8" s="99"/>
      <c r="F8" s="99"/>
      <c r="G8" s="99"/>
      <c r="H8" s="99"/>
      <c r="I8" s="99"/>
      <c r="J8" s="99"/>
      <c r="K8" s="99"/>
      <c r="L8" s="99"/>
      <c r="M8" s="99"/>
      <c r="N8" s="99"/>
    </row>
    <row r="9" spans="1:14" ht="48" customHeight="1" x14ac:dyDescent="0.25">
      <c r="A9" s="155" t="s">
        <v>139</v>
      </c>
      <c r="B9" s="155"/>
      <c r="C9" s="155"/>
      <c r="D9" s="155"/>
      <c r="E9" s="156" t="s">
        <v>140</v>
      </c>
      <c r="F9" s="156"/>
      <c r="G9" s="156"/>
      <c r="H9" s="156"/>
      <c r="I9" s="156"/>
      <c r="J9" s="156"/>
      <c r="K9" s="156"/>
      <c r="L9" s="156"/>
      <c r="M9" s="156"/>
      <c r="N9" s="156"/>
    </row>
    <row r="10" spans="1:14" ht="109.5" customHeight="1" x14ac:dyDescent="0.25">
      <c r="A10" s="100" t="s">
        <v>88</v>
      </c>
      <c r="B10" s="100" t="s">
        <v>89</v>
      </c>
      <c r="C10" s="100" t="s">
        <v>90</v>
      </c>
      <c r="D10" s="100" t="s">
        <v>91</v>
      </c>
      <c r="E10" s="101" t="s">
        <v>141</v>
      </c>
      <c r="F10" s="101" t="s">
        <v>142</v>
      </c>
      <c r="G10" s="101" t="s">
        <v>94</v>
      </c>
      <c r="H10" s="101" t="s">
        <v>79</v>
      </c>
      <c r="I10" s="101" t="s">
        <v>95</v>
      </c>
      <c r="J10" s="101" t="s">
        <v>96</v>
      </c>
      <c r="K10" s="101" t="s">
        <v>97</v>
      </c>
      <c r="L10" s="101" t="s">
        <v>98</v>
      </c>
      <c r="M10" s="101" t="s">
        <v>143</v>
      </c>
      <c r="N10" s="101" t="s">
        <v>144</v>
      </c>
    </row>
    <row r="11" spans="1:14" ht="222.75" customHeight="1" x14ac:dyDescent="0.25">
      <c r="A11" s="140" t="s">
        <v>100</v>
      </c>
      <c r="B11" s="140" t="s">
        <v>145</v>
      </c>
      <c r="C11" s="142" t="s">
        <v>102</v>
      </c>
      <c r="D11" s="142" t="s">
        <v>146</v>
      </c>
      <c r="E11" s="74" t="s">
        <v>104</v>
      </c>
      <c r="F11" s="74" t="s">
        <v>82</v>
      </c>
      <c r="G11" s="74" t="s">
        <v>78</v>
      </c>
      <c r="H11" s="74" t="s">
        <v>69</v>
      </c>
      <c r="I11" s="74">
        <v>0</v>
      </c>
      <c r="J11" s="74">
        <v>1</v>
      </c>
      <c r="K11" s="74">
        <v>2</v>
      </c>
      <c r="L11" s="74">
        <v>2</v>
      </c>
      <c r="M11" s="74">
        <v>5</v>
      </c>
      <c r="N11" s="74" t="s">
        <v>113</v>
      </c>
    </row>
    <row r="12" spans="1:14" ht="111" customHeight="1" x14ac:dyDescent="0.25">
      <c r="A12" s="141"/>
      <c r="B12" s="141"/>
      <c r="C12" s="142"/>
      <c r="D12" s="142"/>
      <c r="E12" s="74" t="s">
        <v>108</v>
      </c>
      <c r="F12" s="74" t="s">
        <v>82</v>
      </c>
      <c r="G12" s="74" t="s">
        <v>77</v>
      </c>
      <c r="H12" s="74" t="s">
        <v>69</v>
      </c>
      <c r="I12" s="74">
        <v>5</v>
      </c>
      <c r="J12" s="74">
        <v>39</v>
      </c>
      <c r="K12" s="74">
        <v>39</v>
      </c>
      <c r="L12" s="74">
        <v>39</v>
      </c>
      <c r="M12" s="74">
        <f>+L12+K12+J12+I12</f>
        <v>122</v>
      </c>
      <c r="N12" s="140" t="s">
        <v>86</v>
      </c>
    </row>
    <row r="13" spans="1:14" ht="96" customHeight="1" x14ac:dyDescent="0.25">
      <c r="A13" s="141"/>
      <c r="B13" s="141"/>
      <c r="C13" s="142"/>
      <c r="D13" s="142"/>
      <c r="E13" s="74" t="s">
        <v>110</v>
      </c>
      <c r="F13" s="74" t="s">
        <v>81</v>
      </c>
      <c r="G13" s="74" t="s">
        <v>77</v>
      </c>
      <c r="H13" s="74" t="s">
        <v>69</v>
      </c>
      <c r="I13" s="103">
        <v>0.1</v>
      </c>
      <c r="J13" s="103">
        <v>0.25</v>
      </c>
      <c r="K13" s="103">
        <v>0.75</v>
      </c>
      <c r="L13" s="103">
        <v>1</v>
      </c>
      <c r="M13" s="103">
        <v>1</v>
      </c>
      <c r="N13" s="141"/>
    </row>
    <row r="14" spans="1:14" ht="96" customHeight="1" x14ac:dyDescent="0.25">
      <c r="A14" s="141"/>
      <c r="B14" s="141"/>
      <c r="C14" s="142"/>
      <c r="D14" s="142"/>
      <c r="E14" s="74" t="s">
        <v>111</v>
      </c>
      <c r="F14" s="74" t="s">
        <v>82</v>
      </c>
      <c r="G14" s="74" t="s">
        <v>77</v>
      </c>
      <c r="H14" s="74" t="s">
        <v>69</v>
      </c>
      <c r="I14" s="74">
        <v>4</v>
      </c>
      <c r="J14" s="74">
        <v>16</v>
      </c>
      <c r="K14" s="74">
        <v>16</v>
      </c>
      <c r="L14" s="74">
        <v>16</v>
      </c>
      <c r="M14" s="74">
        <f>+L14+K14+J14+I14</f>
        <v>52</v>
      </c>
      <c r="N14" s="141"/>
    </row>
    <row r="15" spans="1:14" ht="151.5" customHeight="1" x14ac:dyDescent="0.25">
      <c r="A15" s="143"/>
      <c r="B15" s="143"/>
      <c r="C15" s="142"/>
      <c r="D15" s="142"/>
      <c r="E15" s="74" t="s">
        <v>112</v>
      </c>
      <c r="F15" s="74" t="s">
        <v>82</v>
      </c>
      <c r="G15" s="74" t="s">
        <v>77</v>
      </c>
      <c r="H15" s="74" t="s">
        <v>69</v>
      </c>
      <c r="I15" s="74">
        <v>5</v>
      </c>
      <c r="J15" s="74">
        <v>5</v>
      </c>
      <c r="K15" s="74">
        <v>10</v>
      </c>
      <c r="L15" s="74">
        <v>10</v>
      </c>
      <c r="M15" s="74">
        <v>30</v>
      </c>
      <c r="N15" s="74" t="s">
        <v>85</v>
      </c>
    </row>
    <row r="16" spans="1:14" ht="132.75" customHeight="1" x14ac:dyDescent="0.25">
      <c r="A16" s="140" t="s">
        <v>100</v>
      </c>
      <c r="B16" s="140" t="s">
        <v>114</v>
      </c>
      <c r="C16" s="142" t="s">
        <v>102</v>
      </c>
      <c r="D16" s="142" t="s">
        <v>115</v>
      </c>
      <c r="E16" s="104" t="s">
        <v>116</v>
      </c>
      <c r="F16" s="104" t="s">
        <v>81</v>
      </c>
      <c r="G16" s="104" t="s">
        <v>77</v>
      </c>
      <c r="H16" s="104" t="s">
        <v>67</v>
      </c>
      <c r="I16" s="105">
        <v>1</v>
      </c>
      <c r="J16" s="105">
        <v>1</v>
      </c>
      <c r="K16" s="105">
        <v>1</v>
      </c>
      <c r="L16" s="105">
        <v>1</v>
      </c>
      <c r="M16" s="105">
        <v>1</v>
      </c>
      <c r="N16" s="140" t="s">
        <v>118</v>
      </c>
    </row>
    <row r="17" spans="1:14" ht="191.25" customHeight="1" x14ac:dyDescent="0.25">
      <c r="A17" s="141"/>
      <c r="B17" s="141"/>
      <c r="C17" s="142"/>
      <c r="D17" s="142"/>
      <c r="E17" s="104" t="s">
        <v>117</v>
      </c>
      <c r="F17" s="104" t="s">
        <v>81</v>
      </c>
      <c r="G17" s="104" t="s">
        <v>77</v>
      </c>
      <c r="H17" s="104" t="s">
        <v>67</v>
      </c>
      <c r="I17" s="105">
        <v>1</v>
      </c>
      <c r="J17" s="105">
        <v>1</v>
      </c>
      <c r="K17" s="105">
        <v>1</v>
      </c>
      <c r="L17" s="105">
        <v>1</v>
      </c>
      <c r="M17" s="105">
        <v>1</v>
      </c>
      <c r="N17" s="143"/>
    </row>
    <row r="18" spans="1:14" ht="248.25" customHeight="1" x14ac:dyDescent="0.25">
      <c r="A18" s="102" t="s">
        <v>119</v>
      </c>
      <c r="B18" s="102" t="s">
        <v>120</v>
      </c>
      <c r="C18" s="74" t="s">
        <v>102</v>
      </c>
      <c r="D18" s="74" t="s">
        <v>121</v>
      </c>
      <c r="E18" s="74" t="s">
        <v>147</v>
      </c>
      <c r="F18" s="74" t="s">
        <v>82</v>
      </c>
      <c r="G18" s="74" t="s">
        <v>77</v>
      </c>
      <c r="H18" s="74" t="s">
        <v>69</v>
      </c>
      <c r="I18" s="74">
        <v>12</v>
      </c>
      <c r="J18" s="74">
        <v>12</v>
      </c>
      <c r="K18" s="74">
        <v>12</v>
      </c>
      <c r="L18" s="74">
        <v>12</v>
      </c>
      <c r="M18" s="74">
        <v>48</v>
      </c>
      <c r="N18" s="74" t="s">
        <v>85</v>
      </c>
    </row>
    <row r="19" spans="1:14" ht="111" customHeight="1" x14ac:dyDescent="0.25">
      <c r="A19" s="140" t="s">
        <v>100</v>
      </c>
      <c r="B19" s="140" t="s">
        <v>123</v>
      </c>
      <c r="C19" s="140" t="s">
        <v>102</v>
      </c>
      <c r="D19" s="144" t="s">
        <v>124</v>
      </c>
      <c r="E19" s="104" t="s">
        <v>125</v>
      </c>
      <c r="F19" s="104" t="s">
        <v>81</v>
      </c>
      <c r="G19" s="104" t="s">
        <v>78</v>
      </c>
      <c r="H19" s="104" t="s">
        <v>67</v>
      </c>
      <c r="I19" s="106">
        <v>3.3999999999999998E-3</v>
      </c>
      <c r="J19" s="106">
        <v>3.8999999999999998E-3</v>
      </c>
      <c r="K19" s="106">
        <v>4.4999999999999997E-3</v>
      </c>
      <c r="L19" s="106">
        <v>5.0000000000000001E-3</v>
      </c>
      <c r="M19" s="106">
        <v>5.0000000000000001E-3</v>
      </c>
      <c r="N19" s="140" t="s">
        <v>130</v>
      </c>
    </row>
    <row r="20" spans="1:14" ht="111" customHeight="1" x14ac:dyDescent="0.25">
      <c r="A20" s="143"/>
      <c r="B20" s="143"/>
      <c r="C20" s="143"/>
      <c r="D20" s="145"/>
      <c r="E20" s="107" t="s">
        <v>126</v>
      </c>
      <c r="F20" s="74" t="s">
        <v>82</v>
      </c>
      <c r="G20" s="74" t="s">
        <v>78</v>
      </c>
      <c r="H20" s="74" t="s">
        <v>69</v>
      </c>
      <c r="I20" s="108">
        <v>107000</v>
      </c>
      <c r="J20" s="108">
        <v>125000</v>
      </c>
      <c r="K20" s="108">
        <v>143000</v>
      </c>
      <c r="L20" s="108">
        <v>161000</v>
      </c>
      <c r="M20" s="108">
        <f>+L20+K20+J20+I20</f>
        <v>536000</v>
      </c>
      <c r="N20" s="143"/>
    </row>
    <row r="21" spans="1:14" ht="296.25" customHeight="1" x14ac:dyDescent="0.25">
      <c r="A21" s="74" t="s">
        <v>148</v>
      </c>
      <c r="B21" s="74" t="s">
        <v>128</v>
      </c>
      <c r="C21" s="74" t="s">
        <v>102</v>
      </c>
      <c r="D21" s="74" t="s">
        <v>129</v>
      </c>
      <c r="E21" s="74" t="s">
        <v>131</v>
      </c>
      <c r="F21" s="74" t="s">
        <v>82</v>
      </c>
      <c r="G21" s="74" t="s">
        <v>78</v>
      </c>
      <c r="H21" s="74" t="s">
        <v>67</v>
      </c>
      <c r="I21" s="74" t="s">
        <v>132</v>
      </c>
      <c r="J21" s="74" t="s">
        <v>133</v>
      </c>
      <c r="K21" s="74" t="s">
        <v>134</v>
      </c>
      <c r="L21" s="74" t="s">
        <v>134</v>
      </c>
      <c r="M21" s="74" t="s">
        <v>134</v>
      </c>
      <c r="N21" s="74" t="s">
        <v>149</v>
      </c>
    </row>
  </sheetData>
  <mergeCells count="19">
    <mergeCell ref="A2:B4"/>
    <mergeCell ref="C2:M4"/>
    <mergeCell ref="A9:D9"/>
    <mergeCell ref="E9:N9"/>
    <mergeCell ref="A11:A15"/>
    <mergeCell ref="B11:B15"/>
    <mergeCell ref="C11:C15"/>
    <mergeCell ref="D11:D15"/>
    <mergeCell ref="N12:N14"/>
    <mergeCell ref="A19:A20"/>
    <mergeCell ref="B19:B20"/>
    <mergeCell ref="C19:C20"/>
    <mergeCell ref="D19:D20"/>
    <mergeCell ref="N19:N20"/>
    <mergeCell ref="A16:A17"/>
    <mergeCell ref="B16:B17"/>
    <mergeCell ref="C16:C17"/>
    <mergeCell ref="D16:D17"/>
    <mergeCell ref="N16:N17"/>
  </mergeCells>
  <printOptions horizontalCentered="1" verticalCentered="1"/>
  <pageMargins left="0.23622047244094491" right="0.23622047244094491" top="0.74803149606299213" bottom="0.74803149606299213" header="0.31496062992125984" footer="0.31496062992125984"/>
  <pageSetup scale="46"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908A-4794-45AD-AB3F-C7BE9588D6F3}">
  <sheetPr>
    <tabColor theme="9"/>
    <pageSetUpPr fitToPage="1"/>
  </sheetPr>
  <dimension ref="A1:Z1000"/>
  <sheetViews>
    <sheetView topLeftCell="H1" zoomScale="70" zoomScaleNormal="70" workbookViewId="0">
      <pane ySplit="11" topLeftCell="A13" activePane="bottomLeft" state="frozen"/>
      <selection pane="bottomLeft" activeCell="S14" sqref="S14"/>
    </sheetView>
  </sheetViews>
  <sheetFormatPr baseColWidth="10" defaultColWidth="14.42578125" defaultRowHeight="15" customHeight="1" x14ac:dyDescent="0.25"/>
  <cols>
    <col min="1" max="1" width="34.7109375" style="110" customWidth="1"/>
    <col min="2" max="2" width="37.5703125" style="110" customWidth="1"/>
    <col min="3" max="10" width="25.85546875" style="110" customWidth="1"/>
    <col min="11" max="12" width="21.140625" style="110" customWidth="1"/>
    <col min="13" max="13" width="14.140625" style="110" customWidth="1"/>
    <col min="14" max="14" width="15.5703125" style="110" customWidth="1"/>
    <col min="15" max="15" width="15" style="110" customWidth="1"/>
    <col min="16" max="16" width="18.28515625" style="110" customWidth="1"/>
    <col min="17" max="17" width="35.42578125" style="110" customWidth="1"/>
    <col min="18" max="18" width="73.85546875" style="110" customWidth="1"/>
    <col min="19" max="19" width="72.5703125" style="110" customWidth="1"/>
    <col min="20" max="16384" width="14.42578125" style="110"/>
  </cols>
  <sheetData>
    <row r="1" spans="1:19" ht="15.75" x14ac:dyDescent="0.25">
      <c r="A1" s="109"/>
      <c r="B1" s="109"/>
      <c r="C1" s="109"/>
      <c r="D1" s="109"/>
      <c r="E1" s="109"/>
      <c r="F1" s="109"/>
      <c r="G1" s="109"/>
      <c r="H1" s="109"/>
      <c r="I1" s="109"/>
      <c r="J1" s="109"/>
      <c r="K1" s="109"/>
      <c r="L1" s="109"/>
      <c r="M1" s="109"/>
      <c r="N1" s="109"/>
      <c r="O1" s="109"/>
      <c r="P1" s="109"/>
      <c r="Q1" s="109"/>
      <c r="R1" s="109"/>
      <c r="S1" s="109"/>
    </row>
    <row r="2" spans="1:19" ht="15.75" x14ac:dyDescent="0.25">
      <c r="A2" s="167"/>
      <c r="B2" s="168"/>
      <c r="C2" s="168"/>
      <c r="D2" s="168"/>
      <c r="E2" s="168"/>
      <c r="F2" s="168"/>
      <c r="G2" s="168"/>
      <c r="H2" s="168"/>
      <c r="I2" s="168"/>
      <c r="J2" s="168"/>
      <c r="K2" s="168"/>
      <c r="L2" s="168"/>
      <c r="M2" s="168"/>
      <c r="N2" s="168"/>
      <c r="O2" s="168"/>
      <c r="P2" s="168"/>
      <c r="Q2" s="168"/>
      <c r="R2" s="169"/>
      <c r="S2" s="111" t="s">
        <v>150</v>
      </c>
    </row>
    <row r="3" spans="1:19" ht="15.75" x14ac:dyDescent="0.25">
      <c r="A3" s="170"/>
      <c r="B3" s="171"/>
      <c r="C3" s="171"/>
      <c r="D3" s="171"/>
      <c r="E3" s="171"/>
      <c r="F3" s="171"/>
      <c r="G3" s="171"/>
      <c r="H3" s="171"/>
      <c r="I3" s="171"/>
      <c r="J3" s="171"/>
      <c r="K3" s="171"/>
      <c r="L3" s="171"/>
      <c r="M3" s="171"/>
      <c r="N3" s="171"/>
      <c r="O3" s="171"/>
      <c r="P3" s="171"/>
      <c r="Q3" s="171"/>
      <c r="R3" s="172"/>
      <c r="S3" s="111" t="s">
        <v>151</v>
      </c>
    </row>
    <row r="4" spans="1:19" ht="15.75" x14ac:dyDescent="0.25">
      <c r="A4" s="173"/>
      <c r="B4" s="174"/>
      <c r="C4" s="174"/>
      <c r="D4" s="174"/>
      <c r="E4" s="174"/>
      <c r="F4" s="174"/>
      <c r="G4" s="174"/>
      <c r="H4" s="174"/>
      <c r="I4" s="174"/>
      <c r="J4" s="174"/>
      <c r="K4" s="174"/>
      <c r="L4" s="174"/>
      <c r="M4" s="174"/>
      <c r="N4" s="174"/>
      <c r="O4" s="174"/>
      <c r="P4" s="174"/>
      <c r="Q4" s="174"/>
      <c r="R4" s="175"/>
      <c r="S4" s="111" t="s">
        <v>152</v>
      </c>
    </row>
    <row r="5" spans="1:19" ht="15.75" x14ac:dyDescent="0.25">
      <c r="A5" s="176"/>
      <c r="B5" s="168"/>
      <c r="C5" s="168"/>
      <c r="D5" s="168"/>
      <c r="E5" s="168"/>
      <c r="F5" s="168"/>
      <c r="G5" s="168"/>
      <c r="H5" s="168"/>
      <c r="I5" s="168"/>
      <c r="J5" s="168"/>
      <c r="K5" s="168"/>
      <c r="L5" s="168"/>
      <c r="M5" s="168"/>
      <c r="N5" s="168"/>
      <c r="O5" s="168"/>
      <c r="P5" s="168"/>
      <c r="Q5" s="168"/>
      <c r="R5" s="168"/>
      <c r="S5" s="168"/>
    </row>
    <row r="6" spans="1:19" ht="15.75" x14ac:dyDescent="0.25">
      <c r="A6" s="112"/>
      <c r="B6" s="112"/>
      <c r="C6" s="112"/>
      <c r="D6" s="112"/>
      <c r="E6" s="112"/>
      <c r="F6" s="112"/>
      <c r="G6" s="112"/>
      <c r="H6" s="112"/>
      <c r="I6" s="112"/>
      <c r="J6" s="112"/>
      <c r="K6" s="112"/>
      <c r="L6" s="112"/>
      <c r="M6" s="112"/>
      <c r="N6" s="112"/>
      <c r="O6" s="112"/>
      <c r="P6" s="112"/>
      <c r="Q6" s="112"/>
      <c r="R6" s="109"/>
      <c r="S6" s="109"/>
    </row>
    <row r="7" spans="1:19" ht="20.25" x14ac:dyDescent="0.25">
      <c r="A7" s="177" t="s">
        <v>153</v>
      </c>
      <c r="B7" s="178"/>
      <c r="C7" s="178"/>
      <c r="D7" s="178"/>
      <c r="E7" s="178"/>
      <c r="F7" s="178"/>
      <c r="G7" s="178"/>
      <c r="H7" s="178"/>
      <c r="I7" s="178"/>
      <c r="J7" s="178"/>
      <c r="K7" s="178"/>
      <c r="L7" s="178"/>
      <c r="M7" s="178"/>
      <c r="N7" s="178"/>
      <c r="O7" s="178"/>
      <c r="P7" s="178"/>
      <c r="Q7" s="178"/>
      <c r="R7" s="178"/>
      <c r="S7" s="178"/>
    </row>
    <row r="8" spans="1:19" ht="15.75" x14ac:dyDescent="0.25">
      <c r="A8" s="112"/>
      <c r="B8" s="112"/>
      <c r="C8" s="112"/>
      <c r="D8" s="112"/>
      <c r="E8" s="112"/>
      <c r="F8" s="112"/>
      <c r="G8" s="112"/>
      <c r="H8" s="112"/>
      <c r="I8" s="112"/>
      <c r="J8" s="112"/>
      <c r="K8" s="112"/>
      <c r="L8" s="112"/>
      <c r="M8" s="112"/>
      <c r="N8" s="112"/>
      <c r="O8" s="112"/>
      <c r="P8" s="112"/>
      <c r="Q8" s="112"/>
      <c r="R8" s="109"/>
      <c r="S8" s="109"/>
    </row>
    <row r="9" spans="1:19" x14ac:dyDescent="0.25">
      <c r="A9" s="179" t="s">
        <v>140</v>
      </c>
      <c r="B9" s="164"/>
      <c r="C9" s="164"/>
      <c r="D9" s="164"/>
      <c r="E9" s="164"/>
      <c r="F9" s="164"/>
      <c r="G9" s="164"/>
      <c r="H9" s="164"/>
      <c r="I9" s="164"/>
      <c r="J9" s="164"/>
      <c r="K9" s="164"/>
      <c r="L9" s="164"/>
      <c r="M9" s="164"/>
      <c r="N9" s="164"/>
      <c r="O9" s="164"/>
      <c r="P9" s="164"/>
      <c r="Q9" s="165"/>
      <c r="R9" s="159" t="s">
        <v>154</v>
      </c>
      <c r="S9" s="159" t="s">
        <v>155</v>
      </c>
    </row>
    <row r="10" spans="1:19" x14ac:dyDescent="0.25">
      <c r="A10" s="159" t="s">
        <v>91</v>
      </c>
      <c r="B10" s="159" t="s">
        <v>141</v>
      </c>
      <c r="C10" s="159" t="s">
        <v>142</v>
      </c>
      <c r="D10" s="159" t="s">
        <v>94</v>
      </c>
      <c r="E10" s="159" t="s">
        <v>79</v>
      </c>
      <c r="F10" s="159" t="s">
        <v>95</v>
      </c>
      <c r="G10" s="163" t="s">
        <v>156</v>
      </c>
      <c r="H10" s="164"/>
      <c r="I10" s="164"/>
      <c r="J10" s="165"/>
      <c r="K10" s="166" t="s">
        <v>157</v>
      </c>
      <c r="L10" s="166" t="s">
        <v>158</v>
      </c>
      <c r="M10" s="159" t="s">
        <v>96</v>
      </c>
      <c r="N10" s="159" t="s">
        <v>97</v>
      </c>
      <c r="O10" s="159" t="s">
        <v>98</v>
      </c>
      <c r="P10" s="159" t="s">
        <v>143</v>
      </c>
      <c r="Q10" s="159" t="s">
        <v>10</v>
      </c>
      <c r="R10" s="162"/>
      <c r="S10" s="162"/>
    </row>
    <row r="11" spans="1:19" ht="18" x14ac:dyDescent="0.25">
      <c r="A11" s="160"/>
      <c r="B11" s="160"/>
      <c r="C11" s="160"/>
      <c r="D11" s="160"/>
      <c r="E11" s="160"/>
      <c r="F11" s="160"/>
      <c r="G11" s="113" t="s">
        <v>13</v>
      </c>
      <c r="H11" s="113" t="s">
        <v>14</v>
      </c>
      <c r="I11" s="113" t="s">
        <v>15</v>
      </c>
      <c r="J11" s="113" t="s">
        <v>16</v>
      </c>
      <c r="K11" s="160"/>
      <c r="L11" s="160"/>
      <c r="M11" s="160"/>
      <c r="N11" s="160"/>
      <c r="O11" s="160"/>
      <c r="P11" s="160"/>
      <c r="Q11" s="160"/>
      <c r="R11" s="160"/>
      <c r="S11" s="160"/>
    </row>
    <row r="12" spans="1:19" ht="94.5" customHeight="1" x14ac:dyDescent="0.25">
      <c r="A12" s="161" t="s">
        <v>146</v>
      </c>
      <c r="B12" s="115" t="s">
        <v>104</v>
      </c>
      <c r="C12" s="115" t="s">
        <v>82</v>
      </c>
      <c r="D12" s="115" t="s">
        <v>78</v>
      </c>
      <c r="E12" s="115" t="s">
        <v>69</v>
      </c>
      <c r="F12" s="115">
        <v>0</v>
      </c>
      <c r="G12" s="116" t="s">
        <v>159</v>
      </c>
      <c r="H12" s="115"/>
      <c r="I12" s="115"/>
      <c r="J12" s="115"/>
      <c r="K12" s="116" t="str">
        <f t="shared" ref="K12:K22" si="0">G12</f>
        <v>No aplica</v>
      </c>
      <c r="L12" s="116" t="s">
        <v>159</v>
      </c>
      <c r="M12" s="115">
        <v>1</v>
      </c>
      <c r="N12" s="115">
        <v>2</v>
      </c>
      <c r="O12" s="115">
        <v>2</v>
      </c>
      <c r="P12" s="115">
        <f t="shared" ref="P12:P13" si="1">F12+M12+N12+O12</f>
        <v>5</v>
      </c>
      <c r="Q12" s="117" t="s">
        <v>159</v>
      </c>
      <c r="R12" s="118" t="s">
        <v>160</v>
      </c>
      <c r="S12" s="118" t="s">
        <v>160</v>
      </c>
    </row>
    <row r="13" spans="1:19" ht="106.5" customHeight="1" x14ac:dyDescent="0.25">
      <c r="A13" s="162"/>
      <c r="B13" s="115" t="s">
        <v>108</v>
      </c>
      <c r="C13" s="115" t="s">
        <v>82</v>
      </c>
      <c r="D13" s="115" t="s">
        <v>77</v>
      </c>
      <c r="E13" s="115" t="s">
        <v>69</v>
      </c>
      <c r="F13" s="115">
        <v>5</v>
      </c>
      <c r="G13" s="116">
        <v>0</v>
      </c>
      <c r="H13" s="115"/>
      <c r="I13" s="115"/>
      <c r="J13" s="115"/>
      <c r="K13" s="116">
        <f t="shared" si="0"/>
        <v>0</v>
      </c>
      <c r="L13" s="119">
        <f>IF(K13/F13&gt;1,1,K13/F13)</f>
        <v>0</v>
      </c>
      <c r="M13" s="115">
        <v>39</v>
      </c>
      <c r="N13" s="115">
        <v>39</v>
      </c>
      <c r="O13" s="115">
        <v>39</v>
      </c>
      <c r="P13" s="115">
        <f t="shared" si="1"/>
        <v>122</v>
      </c>
      <c r="Q13" s="117">
        <f>G13/P13</f>
        <v>0</v>
      </c>
      <c r="R13" s="118" t="s">
        <v>161</v>
      </c>
      <c r="S13" s="118" t="s">
        <v>162</v>
      </c>
    </row>
    <row r="14" spans="1:19" ht="96.75" customHeight="1" x14ac:dyDescent="0.25">
      <c r="A14" s="162"/>
      <c r="B14" s="115" t="s">
        <v>110</v>
      </c>
      <c r="C14" s="115" t="s">
        <v>81</v>
      </c>
      <c r="D14" s="115" t="s">
        <v>77</v>
      </c>
      <c r="E14" s="115" t="s">
        <v>69</v>
      </c>
      <c r="F14" s="117">
        <v>0.1</v>
      </c>
      <c r="G14" s="116" t="s">
        <v>159</v>
      </c>
      <c r="H14" s="117"/>
      <c r="I14" s="117"/>
      <c r="J14" s="117"/>
      <c r="K14" s="116" t="str">
        <f t="shared" si="0"/>
        <v>No aplica</v>
      </c>
      <c r="L14" s="116" t="s">
        <v>159</v>
      </c>
      <c r="M14" s="117">
        <v>0.25</v>
      </c>
      <c r="N14" s="117">
        <v>0.75</v>
      </c>
      <c r="O14" s="117">
        <v>1</v>
      </c>
      <c r="P14" s="117">
        <v>1</v>
      </c>
      <c r="Q14" s="117" t="s">
        <v>159</v>
      </c>
      <c r="R14" s="118" t="s">
        <v>163</v>
      </c>
      <c r="S14" s="118" t="s">
        <v>163</v>
      </c>
    </row>
    <row r="15" spans="1:19" ht="99" customHeight="1" x14ac:dyDescent="0.25">
      <c r="A15" s="162"/>
      <c r="B15" s="115" t="s">
        <v>111</v>
      </c>
      <c r="C15" s="115" t="s">
        <v>82</v>
      </c>
      <c r="D15" s="115" t="s">
        <v>77</v>
      </c>
      <c r="E15" s="115" t="s">
        <v>69</v>
      </c>
      <c r="F15" s="115">
        <v>4</v>
      </c>
      <c r="G15" s="116">
        <v>0</v>
      </c>
      <c r="H15" s="115"/>
      <c r="I15" s="115"/>
      <c r="J15" s="115"/>
      <c r="K15" s="116">
        <f t="shared" si="0"/>
        <v>0</v>
      </c>
      <c r="L15" s="119">
        <f t="shared" ref="L15:L16" si="2">IF(K15/F15&gt;1,1,K15/F15)</f>
        <v>0</v>
      </c>
      <c r="M15" s="115">
        <v>16</v>
      </c>
      <c r="N15" s="115">
        <v>16</v>
      </c>
      <c r="O15" s="115">
        <v>16</v>
      </c>
      <c r="P15" s="120">
        <f t="shared" ref="P15:P16" si="3">F15+M15+N15+O15</f>
        <v>52</v>
      </c>
      <c r="Q15" s="117">
        <f t="shared" ref="Q15:Q16" si="4">G15/P15</f>
        <v>0</v>
      </c>
      <c r="R15" s="118" t="s">
        <v>164</v>
      </c>
      <c r="S15" s="118" t="s">
        <v>162</v>
      </c>
    </row>
    <row r="16" spans="1:19" ht="143.25" customHeight="1" x14ac:dyDescent="0.25">
      <c r="A16" s="162"/>
      <c r="B16" s="114" t="s">
        <v>112</v>
      </c>
      <c r="C16" s="114" t="s">
        <v>82</v>
      </c>
      <c r="D16" s="114" t="s">
        <v>77</v>
      </c>
      <c r="E16" s="114" t="s">
        <v>69</v>
      </c>
      <c r="F16" s="114">
        <v>5</v>
      </c>
      <c r="G16" s="121">
        <v>0</v>
      </c>
      <c r="H16" s="114"/>
      <c r="I16" s="114"/>
      <c r="J16" s="114"/>
      <c r="K16" s="116">
        <f t="shared" si="0"/>
        <v>0</v>
      </c>
      <c r="L16" s="119">
        <f t="shared" si="2"/>
        <v>0</v>
      </c>
      <c r="M16" s="114">
        <v>5</v>
      </c>
      <c r="N16" s="114">
        <v>10</v>
      </c>
      <c r="O16" s="114">
        <v>10</v>
      </c>
      <c r="P16" s="122">
        <f t="shared" si="3"/>
        <v>30</v>
      </c>
      <c r="Q16" s="117">
        <f t="shared" si="4"/>
        <v>0</v>
      </c>
      <c r="R16" s="118" t="s">
        <v>165</v>
      </c>
      <c r="S16" s="118" t="s">
        <v>162</v>
      </c>
    </row>
    <row r="17" spans="1:26" ht="111.75" customHeight="1" x14ac:dyDescent="0.25">
      <c r="A17" s="161" t="s">
        <v>115</v>
      </c>
      <c r="B17" s="123" t="s">
        <v>116</v>
      </c>
      <c r="C17" s="123" t="s">
        <v>81</v>
      </c>
      <c r="D17" s="123" t="s">
        <v>77</v>
      </c>
      <c r="E17" s="123" t="s">
        <v>67</v>
      </c>
      <c r="F17" s="124">
        <v>1</v>
      </c>
      <c r="G17" s="116" t="s">
        <v>159</v>
      </c>
      <c r="H17" s="124"/>
      <c r="I17" s="124"/>
      <c r="J17" s="124"/>
      <c r="K17" s="116" t="str">
        <f t="shared" si="0"/>
        <v>No aplica</v>
      </c>
      <c r="L17" s="116" t="s">
        <v>159</v>
      </c>
      <c r="M17" s="124">
        <v>1</v>
      </c>
      <c r="N17" s="124">
        <v>1</v>
      </c>
      <c r="O17" s="124">
        <v>1</v>
      </c>
      <c r="P17" s="125">
        <v>1</v>
      </c>
      <c r="Q17" s="117" t="s">
        <v>159</v>
      </c>
      <c r="R17" s="118" t="s">
        <v>163</v>
      </c>
      <c r="S17" s="118" t="s">
        <v>163</v>
      </c>
    </row>
    <row r="18" spans="1:26" ht="99" customHeight="1" x14ac:dyDescent="0.25">
      <c r="A18" s="162"/>
      <c r="B18" s="126" t="s">
        <v>117</v>
      </c>
      <c r="C18" s="126" t="s">
        <v>81</v>
      </c>
      <c r="D18" s="126" t="s">
        <v>77</v>
      </c>
      <c r="E18" s="126" t="s">
        <v>67</v>
      </c>
      <c r="F18" s="127">
        <v>1</v>
      </c>
      <c r="G18" s="116" t="s">
        <v>159</v>
      </c>
      <c r="H18" s="124"/>
      <c r="I18" s="124"/>
      <c r="J18" s="124"/>
      <c r="K18" s="116" t="str">
        <f t="shared" si="0"/>
        <v>No aplica</v>
      </c>
      <c r="L18" s="116" t="s">
        <v>159</v>
      </c>
      <c r="M18" s="124">
        <v>1</v>
      </c>
      <c r="N18" s="124">
        <v>1</v>
      </c>
      <c r="O18" s="124">
        <v>1</v>
      </c>
      <c r="P18" s="125">
        <v>1</v>
      </c>
      <c r="Q18" s="117" t="s">
        <v>159</v>
      </c>
      <c r="R18" s="118" t="s">
        <v>163</v>
      </c>
      <c r="S18" s="118" t="s">
        <v>163</v>
      </c>
    </row>
    <row r="19" spans="1:26" ht="63" x14ac:dyDescent="0.25">
      <c r="A19" s="128" t="s">
        <v>121</v>
      </c>
      <c r="B19" s="115" t="s">
        <v>166</v>
      </c>
      <c r="C19" s="115" t="s">
        <v>82</v>
      </c>
      <c r="D19" s="115" t="s">
        <v>77</v>
      </c>
      <c r="E19" s="115" t="s">
        <v>69</v>
      </c>
      <c r="F19" s="120">
        <v>12</v>
      </c>
      <c r="G19" s="116" t="s">
        <v>159</v>
      </c>
      <c r="H19" s="129"/>
      <c r="I19" s="129"/>
      <c r="J19" s="129"/>
      <c r="K19" s="116" t="str">
        <f t="shared" si="0"/>
        <v>No aplica</v>
      </c>
      <c r="L19" s="116" t="s">
        <v>159</v>
      </c>
      <c r="M19" s="115">
        <v>12</v>
      </c>
      <c r="N19" s="115">
        <v>12</v>
      </c>
      <c r="O19" s="115">
        <v>12</v>
      </c>
      <c r="P19" s="120">
        <f>F19+M19+N19+O19</f>
        <v>48</v>
      </c>
      <c r="Q19" s="117" t="s">
        <v>159</v>
      </c>
      <c r="R19" s="118" t="s">
        <v>163</v>
      </c>
      <c r="S19" s="118" t="s">
        <v>163</v>
      </c>
    </row>
    <row r="20" spans="1:26" ht="42" customHeight="1" x14ac:dyDescent="0.25">
      <c r="A20" s="157" t="s">
        <v>124</v>
      </c>
      <c r="B20" s="123" t="s">
        <v>125</v>
      </c>
      <c r="C20" s="123" t="s">
        <v>81</v>
      </c>
      <c r="D20" s="123" t="s">
        <v>78</v>
      </c>
      <c r="E20" s="123" t="s">
        <v>67</v>
      </c>
      <c r="F20" s="130">
        <v>3.3999999999999998E-3</v>
      </c>
      <c r="G20" s="116" t="s">
        <v>159</v>
      </c>
      <c r="H20" s="131"/>
      <c r="I20" s="131"/>
      <c r="J20" s="131"/>
      <c r="K20" s="116" t="str">
        <f t="shared" si="0"/>
        <v>No aplica</v>
      </c>
      <c r="L20" s="116" t="s">
        <v>159</v>
      </c>
      <c r="M20" s="131">
        <v>3.8999999999999998E-3</v>
      </c>
      <c r="N20" s="131">
        <v>4.4999999999999997E-3</v>
      </c>
      <c r="O20" s="131">
        <v>5.0000000000000001E-3</v>
      </c>
      <c r="P20" s="130">
        <v>5.0000000000000001E-3</v>
      </c>
      <c r="Q20" s="117" t="s">
        <v>159</v>
      </c>
      <c r="R20" s="118" t="s">
        <v>163</v>
      </c>
      <c r="S20" s="118" t="s">
        <v>163</v>
      </c>
    </row>
    <row r="21" spans="1:26" ht="52.5" customHeight="1" x14ac:dyDescent="0.25">
      <c r="A21" s="158"/>
      <c r="B21" s="126" t="s">
        <v>126</v>
      </c>
      <c r="C21" s="114" t="s">
        <v>82</v>
      </c>
      <c r="D21" s="114" t="s">
        <v>78</v>
      </c>
      <c r="E21" s="114" t="s">
        <v>69</v>
      </c>
      <c r="F21" s="132">
        <v>107000</v>
      </c>
      <c r="G21" s="116">
        <v>0</v>
      </c>
      <c r="H21" s="115"/>
      <c r="I21" s="115"/>
      <c r="J21" s="115"/>
      <c r="K21" s="116">
        <f t="shared" si="0"/>
        <v>0</v>
      </c>
      <c r="L21" s="119">
        <f>IF(K21/F21&gt;1,1,K21/F21)</f>
        <v>0</v>
      </c>
      <c r="M21" s="133">
        <v>125000</v>
      </c>
      <c r="N21" s="133">
        <v>143000</v>
      </c>
      <c r="O21" s="133">
        <v>161000</v>
      </c>
      <c r="P21" s="134">
        <f>F21+M21+N21+O21</f>
        <v>536000</v>
      </c>
      <c r="Q21" s="117">
        <f>G21/P21</f>
        <v>0</v>
      </c>
      <c r="R21" s="118" t="s">
        <v>163</v>
      </c>
      <c r="S21" s="118" t="s">
        <v>163</v>
      </c>
    </row>
    <row r="22" spans="1:26" ht="99.75" customHeight="1" x14ac:dyDescent="0.25">
      <c r="A22" s="115" t="s">
        <v>129</v>
      </c>
      <c r="B22" s="115" t="s">
        <v>131</v>
      </c>
      <c r="C22" s="115" t="s">
        <v>82</v>
      </c>
      <c r="D22" s="115" t="s">
        <v>78</v>
      </c>
      <c r="E22" s="115" t="s">
        <v>67</v>
      </c>
      <c r="F22" s="115" t="s">
        <v>132</v>
      </c>
      <c r="G22" s="116" t="s">
        <v>159</v>
      </c>
      <c r="H22" s="115"/>
      <c r="I22" s="115"/>
      <c r="J22" s="115"/>
      <c r="K22" s="116" t="str">
        <f t="shared" si="0"/>
        <v>No aplica</v>
      </c>
      <c r="L22" s="116" t="s">
        <v>159</v>
      </c>
      <c r="M22" s="115" t="s">
        <v>133</v>
      </c>
      <c r="N22" s="115" t="s">
        <v>134</v>
      </c>
      <c r="O22" s="115" t="s">
        <v>134</v>
      </c>
      <c r="P22" s="115" t="s">
        <v>134</v>
      </c>
      <c r="Q22" s="117" t="s">
        <v>159</v>
      </c>
      <c r="R22" s="118" t="s">
        <v>167</v>
      </c>
      <c r="S22" s="118" t="s">
        <v>167</v>
      </c>
      <c r="T22" s="135"/>
      <c r="U22" s="135"/>
      <c r="V22" s="135"/>
      <c r="W22" s="135"/>
      <c r="X22" s="135"/>
      <c r="Y22" s="135"/>
      <c r="Z22" s="135"/>
    </row>
    <row r="23" spans="1:26" ht="15.75" customHeight="1" x14ac:dyDescent="0.25">
      <c r="A23" s="135"/>
      <c r="B23" s="135"/>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row>
    <row r="24" spans="1:26" ht="15.75" customHeight="1" x14ac:dyDescent="0.25">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5.75" customHeight="1" x14ac:dyDescent="0.25">
      <c r="A25" s="135"/>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row>
    <row r="26" spans="1:26" ht="15.75" customHeight="1" x14ac:dyDescent="0.25">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row>
    <row r="27" spans="1:26" ht="15.75" customHeight="1" x14ac:dyDescent="0.25">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row>
    <row r="28" spans="1:26" ht="15.75" customHeight="1" x14ac:dyDescent="0.25">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row>
    <row r="29" spans="1:26" ht="15.75" customHeight="1" x14ac:dyDescent="0.25">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row>
    <row r="30" spans="1:26" ht="15.75" customHeight="1" x14ac:dyDescent="0.25">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row>
    <row r="31" spans="1:26" ht="15.75" customHeight="1" x14ac:dyDescent="0.25">
      <c r="A31" s="135"/>
      <c r="B31" s="135"/>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row>
    <row r="32" spans="1:26" ht="15.75" customHeight="1" x14ac:dyDescent="0.25">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row>
    <row r="33" spans="1:26" ht="15.75" customHeight="1" x14ac:dyDescent="0.25">
      <c r="A33" s="135"/>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row>
    <row r="34" spans="1:26" ht="15.75" customHeight="1" x14ac:dyDescent="0.25">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row>
    <row r="35" spans="1:26" ht="15.75" customHeight="1" x14ac:dyDescent="0.25">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5.75" customHeight="1" x14ac:dyDescent="0.25">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26" ht="15.75" customHeight="1" x14ac:dyDescent="0.25">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row>
    <row r="38" spans="1:26" ht="15.75" customHeight="1" x14ac:dyDescent="0.25">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row>
    <row r="39" spans="1:26" ht="15.75" customHeight="1" x14ac:dyDescent="0.25">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row>
    <row r="40" spans="1:26" ht="15.75" customHeight="1" x14ac:dyDescent="0.25">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row>
    <row r="41" spans="1:26" ht="15.75" customHeight="1" x14ac:dyDescent="0.25">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row>
    <row r="42" spans="1:26" ht="15.75" customHeight="1" x14ac:dyDescent="0.25">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row>
    <row r="43" spans="1:26" ht="15.75" customHeight="1" x14ac:dyDescent="0.25">
      <c r="A43" s="135"/>
      <c r="B43" s="13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row>
    <row r="44" spans="1:26" ht="15.75" customHeight="1" x14ac:dyDescent="0.25">
      <c r="A44" s="135"/>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row>
    <row r="45" spans="1:26" ht="15.75" customHeight="1" x14ac:dyDescent="0.25">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row>
    <row r="46" spans="1:26" ht="15.75" customHeight="1" x14ac:dyDescent="0.25">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row>
    <row r="47" spans="1:26" ht="15.75" customHeight="1" x14ac:dyDescent="0.25">
      <c r="A47" s="135"/>
      <c r="B47" s="135"/>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row>
    <row r="48" spans="1:26" ht="15.75" customHeight="1" x14ac:dyDescent="0.25">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5.75" customHeight="1" x14ac:dyDescent="0.2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5.75" customHeight="1" x14ac:dyDescent="0.2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5.75" customHeight="1" x14ac:dyDescent="0.25">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5.75" customHeight="1" x14ac:dyDescent="0.25">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5.75" customHeight="1" x14ac:dyDescent="0.25">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5.75" customHeight="1" x14ac:dyDescent="0.25">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5.75" customHeight="1" x14ac:dyDescent="0.25">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5.75" customHeight="1" x14ac:dyDescent="0.25">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5.75" customHeight="1" x14ac:dyDescent="0.25">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5.75" customHeight="1" x14ac:dyDescent="0.25">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5.75" customHeight="1" x14ac:dyDescent="0.2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5.75" customHeight="1" x14ac:dyDescent="0.25">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5.75" customHeight="1" x14ac:dyDescent="0.25">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5.75" customHeight="1" x14ac:dyDescent="0.25">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5.75" customHeight="1" x14ac:dyDescent="0.25">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5.75" customHeight="1" x14ac:dyDescent="0.25">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5.75" customHeight="1" x14ac:dyDescent="0.25">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5.75" customHeight="1" x14ac:dyDescent="0.25">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5.75" customHeight="1" x14ac:dyDescent="0.25">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5.75" customHeight="1" x14ac:dyDescent="0.25">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5.75" customHeight="1" x14ac:dyDescent="0.25">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5.75" customHeight="1" x14ac:dyDescent="0.25">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5.75" customHeight="1" x14ac:dyDescent="0.25">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5.75" customHeight="1" x14ac:dyDescent="0.25">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5.75" customHeight="1" x14ac:dyDescent="0.25">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5.75" customHeight="1" x14ac:dyDescent="0.25">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5.75" customHeight="1" x14ac:dyDescent="0.25">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5.75" customHeight="1" x14ac:dyDescent="0.25">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5.75" customHeight="1" x14ac:dyDescent="0.25">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5.75" customHeight="1" x14ac:dyDescent="0.25">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5.75" customHeight="1" x14ac:dyDescent="0.25">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5.75" customHeight="1" x14ac:dyDescent="0.25">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5.75" customHeight="1" x14ac:dyDescent="0.25">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5.75" customHeight="1" x14ac:dyDescent="0.25">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5.75" customHeight="1" x14ac:dyDescent="0.25">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5.75" customHeight="1" x14ac:dyDescent="0.25">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5.75" customHeight="1" x14ac:dyDescent="0.25">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5.75" customHeight="1" x14ac:dyDescent="0.25">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5.75" customHeight="1" x14ac:dyDescent="0.25">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5.75" customHeight="1" x14ac:dyDescent="0.25">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5.75" customHeight="1" x14ac:dyDescent="0.25">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5.75" customHeight="1" x14ac:dyDescent="0.25">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5.75" customHeight="1" x14ac:dyDescent="0.25">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5.75" customHeight="1" x14ac:dyDescent="0.25">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5.75" customHeight="1" x14ac:dyDescent="0.25">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5.75" customHeight="1" x14ac:dyDescent="0.25">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5.75" customHeight="1" x14ac:dyDescent="0.25">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5.75" customHeight="1" x14ac:dyDescent="0.25">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5.75" customHeight="1" x14ac:dyDescent="0.25">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5.75" customHeight="1" x14ac:dyDescent="0.25">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5.75" customHeight="1" x14ac:dyDescent="0.25">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5.75" customHeight="1" x14ac:dyDescent="0.25">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5.75" customHeight="1" x14ac:dyDescent="0.25">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5.75" customHeight="1" x14ac:dyDescent="0.25">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5.75" customHeight="1" x14ac:dyDescent="0.25">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5.75" customHeight="1" x14ac:dyDescent="0.25">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5.75" customHeight="1" x14ac:dyDescent="0.25">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5.75" customHeight="1" x14ac:dyDescent="0.25">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5.75" customHeight="1" x14ac:dyDescent="0.25">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5.75" customHeight="1" x14ac:dyDescent="0.25">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5.75" customHeight="1" x14ac:dyDescent="0.25">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5.75" customHeight="1" x14ac:dyDescent="0.25">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5.75" customHeight="1" x14ac:dyDescent="0.25">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5.75" customHeight="1" x14ac:dyDescent="0.25">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5.75" customHeight="1" x14ac:dyDescent="0.25">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5.75" customHeight="1" x14ac:dyDescent="0.25">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5.75" customHeight="1" x14ac:dyDescent="0.25">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5.75" customHeight="1" x14ac:dyDescent="0.25">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5.75" customHeight="1" x14ac:dyDescent="0.25">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5.75" customHeight="1" x14ac:dyDescent="0.25">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5.75" customHeight="1" x14ac:dyDescent="0.25">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5.75" customHeight="1" x14ac:dyDescent="0.25">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5.75" customHeight="1" x14ac:dyDescent="0.25">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5.75" customHeight="1" x14ac:dyDescent="0.25">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5.75" customHeight="1" x14ac:dyDescent="0.25">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5.75" customHeight="1" x14ac:dyDescent="0.25">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5.75" customHeight="1" x14ac:dyDescent="0.25">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5.75" customHeight="1" x14ac:dyDescent="0.25">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5.75" customHeight="1" x14ac:dyDescent="0.25">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5.75" customHeight="1" x14ac:dyDescent="0.25">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5.75" customHeight="1" x14ac:dyDescent="0.25">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5.75" customHeight="1" x14ac:dyDescent="0.25">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5.75" customHeight="1" x14ac:dyDescent="0.25">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5.75" customHeight="1" x14ac:dyDescent="0.25">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5.75" customHeight="1" x14ac:dyDescent="0.25">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5.75" customHeight="1" x14ac:dyDescent="0.25">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5.75" customHeight="1" x14ac:dyDescent="0.25">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5.75" customHeight="1" x14ac:dyDescent="0.25">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5.75" customHeight="1" x14ac:dyDescent="0.25">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5.75" customHeight="1" x14ac:dyDescent="0.25">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5.75" customHeight="1" x14ac:dyDescent="0.25">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5.75" customHeight="1" x14ac:dyDescent="0.25">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5.75" customHeight="1" x14ac:dyDescent="0.25">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5.75" customHeight="1" x14ac:dyDescent="0.25">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5.75" customHeight="1" x14ac:dyDescent="0.25">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5.75" customHeight="1" x14ac:dyDescent="0.25">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5.75" customHeight="1" x14ac:dyDescent="0.25">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5.75" customHeight="1" x14ac:dyDescent="0.25">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5.75" customHeight="1" x14ac:dyDescent="0.25">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5.75" customHeight="1" x14ac:dyDescent="0.25">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5.75" customHeight="1" x14ac:dyDescent="0.25">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5.75" customHeight="1" x14ac:dyDescent="0.25">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5.75" customHeight="1" x14ac:dyDescent="0.25">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5.75" customHeight="1" x14ac:dyDescent="0.25">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5.75" customHeight="1" x14ac:dyDescent="0.25">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5.75" customHeight="1" x14ac:dyDescent="0.25">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5.75" customHeight="1" x14ac:dyDescent="0.25">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5.75" customHeight="1" x14ac:dyDescent="0.25">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5.75" customHeight="1" x14ac:dyDescent="0.25">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5.75" customHeight="1" x14ac:dyDescent="0.25">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5.75" customHeight="1" x14ac:dyDescent="0.2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5.75" customHeight="1" x14ac:dyDescent="0.25">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5.75" customHeight="1" x14ac:dyDescent="0.25">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5.75" customHeight="1" x14ac:dyDescent="0.25">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5.75" customHeight="1" x14ac:dyDescent="0.25">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5.75" customHeight="1" x14ac:dyDescent="0.25">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5.75" customHeight="1" x14ac:dyDescent="0.25">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5.75" customHeight="1" x14ac:dyDescent="0.25">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5.75" customHeight="1" x14ac:dyDescent="0.25">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5.75" customHeight="1" x14ac:dyDescent="0.25">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5.75" customHeight="1" x14ac:dyDescent="0.25">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5.75" customHeight="1" x14ac:dyDescent="0.25">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5.75" customHeight="1" x14ac:dyDescent="0.25">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5.75" customHeight="1" x14ac:dyDescent="0.25">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5.75" customHeight="1" x14ac:dyDescent="0.25">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5.75" customHeight="1" x14ac:dyDescent="0.25">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5.75" customHeight="1" x14ac:dyDescent="0.25">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5.75" customHeight="1" x14ac:dyDescent="0.25">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5.75" customHeight="1" x14ac:dyDescent="0.25">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5.75" customHeight="1" x14ac:dyDescent="0.25">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5.75" customHeight="1" x14ac:dyDescent="0.25">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5.75" customHeight="1" x14ac:dyDescent="0.25">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5.75" customHeight="1" x14ac:dyDescent="0.25">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5.75" customHeight="1" x14ac:dyDescent="0.25">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5.75" customHeight="1" x14ac:dyDescent="0.25">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5.75" customHeight="1" x14ac:dyDescent="0.25">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5.75" customHeight="1" x14ac:dyDescent="0.25">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5.75" customHeight="1" x14ac:dyDescent="0.25">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5.75" customHeight="1" x14ac:dyDescent="0.25">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5.75" customHeight="1" x14ac:dyDescent="0.25">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5.75" customHeight="1" x14ac:dyDescent="0.25">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5.75" customHeight="1" x14ac:dyDescent="0.25">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5.75" customHeight="1" x14ac:dyDescent="0.25">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5.75" customHeight="1" x14ac:dyDescent="0.25">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5.75" customHeight="1" x14ac:dyDescent="0.25">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5.75" customHeight="1" x14ac:dyDescent="0.25">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5.75" customHeight="1" x14ac:dyDescent="0.25">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5.75" customHeight="1" x14ac:dyDescent="0.25">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5.75" customHeight="1" x14ac:dyDescent="0.25">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5.75" customHeight="1" x14ac:dyDescent="0.25">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5.75" customHeight="1" x14ac:dyDescent="0.25">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5.75" customHeight="1" x14ac:dyDescent="0.25">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5.75" customHeight="1" x14ac:dyDescent="0.25">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5.75" customHeight="1" x14ac:dyDescent="0.25">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5.75" customHeight="1" x14ac:dyDescent="0.25">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5.75" customHeight="1" x14ac:dyDescent="0.25">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5.75" customHeight="1" x14ac:dyDescent="0.25">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5.75" customHeight="1" x14ac:dyDescent="0.25">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5.75" customHeight="1" x14ac:dyDescent="0.25">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5.75" customHeight="1" x14ac:dyDescent="0.25">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5.75" customHeight="1" x14ac:dyDescent="0.25">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5.75" customHeight="1" x14ac:dyDescent="0.25">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5.75" customHeight="1" x14ac:dyDescent="0.25">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5.75" customHeight="1" x14ac:dyDescent="0.25">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5.75" customHeight="1" x14ac:dyDescent="0.25">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5.75" customHeight="1" x14ac:dyDescent="0.25">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5.75" customHeight="1" x14ac:dyDescent="0.25">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5.75" customHeight="1" x14ac:dyDescent="0.25">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5.75" customHeight="1" x14ac:dyDescent="0.25">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5.75" customHeight="1" x14ac:dyDescent="0.25">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5.75" customHeight="1" x14ac:dyDescent="0.25">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5.75" customHeight="1" x14ac:dyDescent="0.25">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5.75" customHeight="1" x14ac:dyDescent="0.25">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5.75" customHeight="1" x14ac:dyDescent="0.25">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5.75" customHeight="1" x14ac:dyDescent="0.25">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5.75" customHeight="1" x14ac:dyDescent="0.25">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5.75" customHeight="1" x14ac:dyDescent="0.25">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5.75" customHeight="1" x14ac:dyDescent="0.25">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5.75" customHeight="1" x14ac:dyDescent="0.25">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5.75" customHeight="1" x14ac:dyDescent="0.25">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5.75" customHeight="1" x14ac:dyDescent="0.25">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5.75" customHeight="1" x14ac:dyDescent="0.25">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5.75" customHeight="1" x14ac:dyDescent="0.25">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5.75" customHeight="1" x14ac:dyDescent="0.25">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5.75" customHeight="1" x14ac:dyDescent="0.25">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5.75" customHeight="1" x14ac:dyDescent="0.25">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5.75" customHeight="1" x14ac:dyDescent="0.25">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5.75" customHeight="1" x14ac:dyDescent="0.25">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5.75" customHeight="1" x14ac:dyDescent="0.25">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5.75" customHeight="1" x14ac:dyDescent="0.25">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5.75" customHeight="1" x14ac:dyDescent="0.25">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5.75" customHeight="1" x14ac:dyDescent="0.25">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5.75" customHeight="1" x14ac:dyDescent="0.25">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5.75" customHeight="1" x14ac:dyDescent="0.25">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5.75" customHeight="1" x14ac:dyDescent="0.25">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5.75" customHeight="1" x14ac:dyDescent="0.25">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5.75" customHeight="1" x14ac:dyDescent="0.25">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5.75" customHeight="1" x14ac:dyDescent="0.25">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5.75" customHeight="1" x14ac:dyDescent="0.25">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5.75" customHeight="1" x14ac:dyDescent="0.25">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row>
    <row r="249" spans="1:26" ht="15.75" customHeight="1" x14ac:dyDescent="0.25">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row>
    <row r="250" spans="1:26" ht="15.75" customHeight="1" x14ac:dyDescent="0.25">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row>
    <row r="251" spans="1:26" ht="15.75" customHeight="1" x14ac:dyDescent="0.25">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row>
    <row r="252" spans="1:26" ht="15.75" customHeight="1" x14ac:dyDescent="0.25">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row>
    <row r="253" spans="1:26" ht="15.75" customHeight="1" x14ac:dyDescent="0.25">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row>
    <row r="254" spans="1:26" ht="15.75" customHeight="1" x14ac:dyDescent="0.25">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row>
    <row r="255" spans="1:26" ht="15.75" customHeight="1" x14ac:dyDescent="0.25">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row>
    <row r="256" spans="1:26" ht="15.75" customHeight="1" x14ac:dyDescent="0.25">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row>
    <row r="257" spans="1:26" ht="15.75" customHeight="1" x14ac:dyDescent="0.25">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row>
    <row r="258" spans="1:26" ht="15.75" customHeight="1" x14ac:dyDescent="0.25">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row>
    <row r="259" spans="1:26" ht="15.75" customHeight="1" x14ac:dyDescent="0.25">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row>
    <row r="260" spans="1:26" ht="15.75" customHeight="1" x14ac:dyDescent="0.25">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row>
    <row r="261" spans="1:26" ht="15.75" customHeight="1" x14ac:dyDescent="0.25">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row>
    <row r="262" spans="1:26" ht="15.75" customHeight="1" x14ac:dyDescent="0.25">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row>
    <row r="263" spans="1:26" ht="15.75" customHeight="1" x14ac:dyDescent="0.25">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row>
    <row r="264" spans="1:26" ht="15.75" customHeight="1" x14ac:dyDescent="0.25">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row>
    <row r="265" spans="1:26" ht="15.75" customHeight="1" x14ac:dyDescent="0.25">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row>
    <row r="266" spans="1:26" ht="15.75" customHeight="1" x14ac:dyDescent="0.25">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row>
    <row r="267" spans="1:26" ht="15.75" customHeight="1" x14ac:dyDescent="0.25">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row>
    <row r="268" spans="1:26" ht="15.75" customHeight="1" x14ac:dyDescent="0.25">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row>
    <row r="269" spans="1:26" ht="15.75" customHeight="1" x14ac:dyDescent="0.25">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row>
    <row r="270" spans="1:26" ht="15.75" customHeight="1" x14ac:dyDescent="0.25">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row>
    <row r="271" spans="1:26" ht="15.75" customHeight="1" x14ac:dyDescent="0.25">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row>
    <row r="272" spans="1:26" ht="15.75" customHeight="1" x14ac:dyDescent="0.25">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row>
    <row r="273" spans="1:26" ht="15.75" customHeight="1" x14ac:dyDescent="0.25">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row>
    <row r="274" spans="1:26" ht="15.75" customHeight="1" x14ac:dyDescent="0.25">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row>
    <row r="275" spans="1:26" ht="15.75" customHeight="1" x14ac:dyDescent="0.25">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row>
    <row r="276" spans="1:26" ht="15.75" customHeight="1" x14ac:dyDescent="0.25">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row>
    <row r="277" spans="1:26" ht="15.75" customHeight="1" x14ac:dyDescent="0.25">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row>
    <row r="278" spans="1:26" ht="15.75" customHeight="1" x14ac:dyDescent="0.25">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row>
    <row r="279" spans="1:26" ht="15.75" customHeight="1" x14ac:dyDescent="0.25">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row>
    <row r="280" spans="1:26" ht="15.75" customHeight="1" x14ac:dyDescent="0.25">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row>
    <row r="281" spans="1:26" ht="15.75" customHeight="1" x14ac:dyDescent="0.25">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row>
    <row r="282" spans="1:26" ht="15.75" customHeight="1" x14ac:dyDescent="0.25">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row>
    <row r="283" spans="1:26" ht="15.75" customHeight="1" x14ac:dyDescent="0.25">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row>
    <row r="284" spans="1:26" ht="15.75" customHeight="1" x14ac:dyDescent="0.25">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row>
    <row r="285" spans="1:26" ht="15.75" customHeight="1" x14ac:dyDescent="0.25">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row>
    <row r="286" spans="1:26" ht="15.75" customHeight="1" x14ac:dyDescent="0.25">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row>
    <row r="287" spans="1:26" ht="15.75" customHeight="1" x14ac:dyDescent="0.25">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row>
    <row r="288" spans="1:26" ht="15.75" customHeight="1" x14ac:dyDescent="0.25">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row>
    <row r="289" spans="1:26" ht="15.75" customHeight="1" x14ac:dyDescent="0.25">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row>
    <row r="290" spans="1:26" ht="15.75" customHeight="1" x14ac:dyDescent="0.25">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row>
    <row r="291" spans="1:26" ht="15.75" customHeight="1" x14ac:dyDescent="0.25">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row>
    <row r="292" spans="1:26" ht="15.75" customHeight="1" x14ac:dyDescent="0.25">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row>
    <row r="293" spans="1:26" ht="15.75" customHeight="1" x14ac:dyDescent="0.25">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row>
    <row r="294" spans="1:26" ht="15.75" customHeight="1" x14ac:dyDescent="0.25">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row>
    <row r="295" spans="1:26" ht="15.75" customHeight="1" x14ac:dyDescent="0.25">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row>
    <row r="296" spans="1:26" ht="15.75" customHeight="1" x14ac:dyDescent="0.25">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row>
    <row r="297" spans="1:26" ht="15.75" customHeight="1" x14ac:dyDescent="0.25">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row>
    <row r="298" spans="1:26" ht="15.75" customHeight="1" x14ac:dyDescent="0.25">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row>
    <row r="299" spans="1:26" ht="15.75" customHeight="1" x14ac:dyDescent="0.25">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row>
    <row r="300" spans="1:26" ht="15.75" customHeight="1" x14ac:dyDescent="0.25">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row>
    <row r="301" spans="1:26" ht="15.75" customHeight="1" x14ac:dyDescent="0.25">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row>
    <row r="302" spans="1:26" ht="15.75" customHeight="1" x14ac:dyDescent="0.25">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row>
    <row r="303" spans="1:26" ht="15.75" customHeight="1" x14ac:dyDescent="0.25">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row>
    <row r="304" spans="1:26" ht="15.75" customHeight="1" x14ac:dyDescent="0.25">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row>
    <row r="305" spans="1:26" ht="15.75" customHeight="1" x14ac:dyDescent="0.25">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row>
    <row r="306" spans="1:26" ht="15.75" customHeight="1" x14ac:dyDescent="0.25">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row>
    <row r="307" spans="1:26" ht="15.75" customHeight="1" x14ac:dyDescent="0.25">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row>
    <row r="308" spans="1:26" ht="15.75" customHeight="1" x14ac:dyDescent="0.25">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row>
    <row r="309" spans="1:26" ht="15.75" customHeight="1" x14ac:dyDescent="0.25">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row>
    <row r="310" spans="1:26" ht="15.75" customHeight="1" x14ac:dyDescent="0.25">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row>
    <row r="311" spans="1:26" ht="15.75" customHeight="1" x14ac:dyDescent="0.25">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row>
    <row r="312" spans="1:26" ht="15.75" customHeight="1" x14ac:dyDescent="0.25">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row>
    <row r="313" spans="1:26" ht="15.75" customHeight="1" x14ac:dyDescent="0.25">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row>
    <row r="314" spans="1:26" ht="15.75" customHeight="1" x14ac:dyDescent="0.25">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row>
    <row r="315" spans="1:26" ht="15.75" customHeight="1" x14ac:dyDescent="0.25">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row>
    <row r="316" spans="1:26" ht="15.75" customHeight="1" x14ac:dyDescent="0.25">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row>
    <row r="317" spans="1:26" ht="15.75" customHeight="1" x14ac:dyDescent="0.25">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row>
    <row r="318" spans="1:26" ht="15.75" customHeight="1" x14ac:dyDescent="0.25">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row>
    <row r="319" spans="1:26" ht="15.75" customHeight="1" x14ac:dyDescent="0.25">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row>
    <row r="320" spans="1:26" ht="15.75" customHeight="1" x14ac:dyDescent="0.25">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row>
    <row r="321" spans="1:26" ht="15.75" customHeight="1" x14ac:dyDescent="0.25">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row>
    <row r="322" spans="1:26" ht="15.75" customHeight="1" x14ac:dyDescent="0.25">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row>
    <row r="323" spans="1:26" ht="15.75" customHeight="1" x14ac:dyDescent="0.25">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row>
    <row r="324" spans="1:26" ht="15.75" customHeight="1" x14ac:dyDescent="0.25">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row>
    <row r="325" spans="1:26" ht="15.75" customHeight="1" x14ac:dyDescent="0.25">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row>
    <row r="326" spans="1:26" ht="15.75" customHeight="1" x14ac:dyDescent="0.25">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row>
    <row r="327" spans="1:26" ht="15.75" customHeight="1" x14ac:dyDescent="0.25">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row>
    <row r="328" spans="1:26" ht="15.75" customHeight="1" x14ac:dyDescent="0.25">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row>
    <row r="329" spans="1:26" ht="15.75" customHeight="1" x14ac:dyDescent="0.25">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row>
    <row r="330" spans="1:26" ht="15.75" customHeight="1" x14ac:dyDescent="0.25">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row>
    <row r="331" spans="1:26" ht="15.75" customHeight="1" x14ac:dyDescent="0.25">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row>
    <row r="332" spans="1:26" ht="15.75" customHeight="1" x14ac:dyDescent="0.25">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row>
    <row r="333" spans="1:26" ht="15.75" customHeight="1" x14ac:dyDescent="0.25">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row>
    <row r="334" spans="1:26" ht="15.75" customHeight="1" x14ac:dyDescent="0.25">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row>
    <row r="335" spans="1:26" ht="15.75" customHeight="1" x14ac:dyDescent="0.25">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row>
    <row r="336" spans="1:26" ht="15.75" customHeight="1" x14ac:dyDescent="0.25">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row>
    <row r="337" spans="1:26" ht="15.75" customHeight="1" x14ac:dyDescent="0.25">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row>
    <row r="338" spans="1:26" ht="15.75" customHeight="1" x14ac:dyDescent="0.25">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row>
    <row r="339" spans="1:26" ht="15.75" customHeight="1" x14ac:dyDescent="0.25">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row>
    <row r="340" spans="1:26" ht="15.75" customHeight="1" x14ac:dyDescent="0.25">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row>
    <row r="341" spans="1:26" ht="15.75" customHeight="1" x14ac:dyDescent="0.25">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row>
    <row r="342" spans="1:26" ht="15.75" customHeight="1" x14ac:dyDescent="0.25">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row>
    <row r="343" spans="1:26" ht="15.75" customHeight="1" x14ac:dyDescent="0.25">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row>
    <row r="344" spans="1:26" ht="15.75" customHeight="1" x14ac:dyDescent="0.25">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row>
    <row r="345" spans="1:26" ht="15.75" customHeight="1" x14ac:dyDescent="0.25">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row>
    <row r="346" spans="1:26" ht="15.75" customHeight="1" x14ac:dyDescent="0.25">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row>
    <row r="347" spans="1:26" ht="15.75" customHeight="1" x14ac:dyDescent="0.25">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row>
    <row r="348" spans="1:26" ht="15.75" customHeight="1" x14ac:dyDescent="0.25">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row>
    <row r="349" spans="1:26" ht="15.75" customHeight="1" x14ac:dyDescent="0.25">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row>
    <row r="350" spans="1:26" ht="15.75" customHeight="1" x14ac:dyDescent="0.25">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row>
    <row r="351" spans="1:26" ht="15.75" customHeight="1" x14ac:dyDescent="0.25">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row>
    <row r="352" spans="1:26" ht="15.75" customHeight="1" x14ac:dyDescent="0.25">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row>
    <row r="353" spans="1:26" ht="15.75" customHeight="1" x14ac:dyDescent="0.25">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row>
    <row r="354" spans="1:26" ht="15.75" customHeight="1" x14ac:dyDescent="0.25">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row>
    <row r="355" spans="1:26" ht="15.75" customHeight="1" x14ac:dyDescent="0.25">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row>
    <row r="356" spans="1:26" ht="15.75" customHeight="1" x14ac:dyDescent="0.25">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row>
    <row r="357" spans="1:26" ht="15.75" customHeight="1" x14ac:dyDescent="0.25">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row>
    <row r="358" spans="1:26" ht="15.75" customHeight="1" x14ac:dyDescent="0.25">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row>
    <row r="359" spans="1:26" ht="15.75" customHeight="1" x14ac:dyDescent="0.25">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row>
    <row r="360" spans="1:26" ht="15.75" customHeight="1" x14ac:dyDescent="0.25">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row>
    <row r="361" spans="1:26" ht="15.75" customHeight="1" x14ac:dyDescent="0.25">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row>
    <row r="362" spans="1:26" ht="15.75" customHeight="1" x14ac:dyDescent="0.25">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row>
    <row r="363" spans="1:26" ht="15.75" customHeight="1" x14ac:dyDescent="0.25">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row>
    <row r="364" spans="1:26" ht="15.75" customHeight="1" x14ac:dyDescent="0.25">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row>
    <row r="365" spans="1:26" ht="15.75" customHeight="1" x14ac:dyDescent="0.25">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row>
    <row r="366" spans="1:26" ht="15.75" customHeight="1" x14ac:dyDescent="0.25">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row>
    <row r="367" spans="1:26" ht="15.75" customHeight="1" x14ac:dyDescent="0.25">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row>
    <row r="368" spans="1:26" ht="15.75" customHeight="1" x14ac:dyDescent="0.25">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row>
    <row r="369" spans="1:26" ht="15.75" customHeight="1" x14ac:dyDescent="0.25">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row>
    <row r="370" spans="1:26" ht="15.75" customHeight="1" x14ac:dyDescent="0.25">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row>
    <row r="371" spans="1:26" ht="15.75" customHeight="1" x14ac:dyDescent="0.25">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row>
    <row r="372" spans="1:26" ht="15.75" customHeight="1" x14ac:dyDescent="0.25">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row>
    <row r="373" spans="1:26" ht="15.75" customHeight="1" x14ac:dyDescent="0.25">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row>
    <row r="374" spans="1:26" ht="15.75" customHeight="1" x14ac:dyDescent="0.25">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row>
    <row r="375" spans="1:26" ht="15.75" customHeight="1" x14ac:dyDescent="0.25">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row>
    <row r="376" spans="1:26" ht="15.75" customHeight="1" x14ac:dyDescent="0.25">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row>
    <row r="377" spans="1:26" ht="15.75" customHeight="1" x14ac:dyDescent="0.25">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row>
    <row r="378" spans="1:26" ht="15.75" customHeight="1" x14ac:dyDescent="0.25">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row>
    <row r="379" spans="1:26" ht="15.75" customHeight="1" x14ac:dyDescent="0.25">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row>
    <row r="380" spans="1:26" ht="15.75" customHeight="1" x14ac:dyDescent="0.25">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row>
    <row r="381" spans="1:26" ht="15.75" customHeight="1" x14ac:dyDescent="0.25">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row>
    <row r="382" spans="1:26" ht="15.75" customHeight="1" x14ac:dyDescent="0.25">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row>
    <row r="383" spans="1:26" ht="15.75" customHeight="1" x14ac:dyDescent="0.25">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row>
    <row r="384" spans="1:26" ht="15.75" customHeight="1" x14ac:dyDescent="0.25">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row>
    <row r="385" spans="1:26" ht="15.75" customHeight="1" x14ac:dyDescent="0.25">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row>
    <row r="386" spans="1:26" ht="15.75" customHeight="1" x14ac:dyDescent="0.25">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row>
    <row r="387" spans="1:26" ht="15.75" customHeight="1" x14ac:dyDescent="0.25">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row>
    <row r="388" spans="1:26" ht="15.75" customHeight="1" x14ac:dyDescent="0.25">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row>
    <row r="389" spans="1:26" ht="15.75" customHeight="1" x14ac:dyDescent="0.25">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row>
    <row r="390" spans="1:26" ht="15.75" customHeight="1" x14ac:dyDescent="0.25">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row>
    <row r="391" spans="1:26" ht="15.75" customHeight="1" x14ac:dyDescent="0.25">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row>
    <row r="392" spans="1:26" ht="15.75" customHeight="1" x14ac:dyDescent="0.25">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row>
    <row r="393" spans="1:26" ht="15.75" customHeight="1" x14ac:dyDescent="0.25">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row>
    <row r="394" spans="1:26" ht="15.75" customHeight="1" x14ac:dyDescent="0.25">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row>
    <row r="395" spans="1:26" ht="15.75" customHeight="1" x14ac:dyDescent="0.25">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row>
    <row r="396" spans="1:26" ht="15.75" customHeight="1" x14ac:dyDescent="0.25">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row>
    <row r="397" spans="1:26" ht="15.75" customHeight="1" x14ac:dyDescent="0.25">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row>
    <row r="398" spans="1:26" ht="15.75" customHeight="1" x14ac:dyDescent="0.25">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row>
    <row r="399" spans="1:26" ht="15.75" customHeight="1" x14ac:dyDescent="0.25">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row>
    <row r="400" spans="1:26" ht="15.75" customHeight="1" x14ac:dyDescent="0.25">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row>
    <row r="401" spans="1:26" ht="15.75" customHeight="1" x14ac:dyDescent="0.25">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row>
    <row r="402" spans="1:26" ht="15.75" customHeight="1" x14ac:dyDescent="0.25">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row>
    <row r="403" spans="1:26" ht="15.75" customHeight="1" x14ac:dyDescent="0.25">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row>
    <row r="404" spans="1:26" ht="15.75" customHeight="1" x14ac:dyDescent="0.25">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row>
    <row r="405" spans="1:26" ht="15.75" customHeight="1" x14ac:dyDescent="0.25">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row>
    <row r="406" spans="1:26" ht="15.75" customHeight="1" x14ac:dyDescent="0.25">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row>
    <row r="407" spans="1:26" ht="15.75" customHeight="1" x14ac:dyDescent="0.25">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row>
    <row r="408" spans="1:26" ht="15.75" customHeight="1" x14ac:dyDescent="0.25">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row>
    <row r="409" spans="1:26" ht="15.75" customHeight="1" x14ac:dyDescent="0.25">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row>
    <row r="410" spans="1:26" ht="15.75" customHeight="1" x14ac:dyDescent="0.25">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row>
    <row r="411" spans="1:26" ht="15.75" customHeight="1" x14ac:dyDescent="0.25">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row>
    <row r="412" spans="1:26" ht="15.75" customHeight="1" x14ac:dyDescent="0.25">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row>
    <row r="413" spans="1:26" ht="15.75" customHeight="1" x14ac:dyDescent="0.25">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row>
    <row r="414" spans="1:26" ht="15.75" customHeight="1" x14ac:dyDescent="0.25">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row>
    <row r="415" spans="1:26" ht="15.75" customHeight="1" x14ac:dyDescent="0.25">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row>
    <row r="416" spans="1:26" ht="15.75" customHeight="1" x14ac:dyDescent="0.25">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row>
    <row r="417" spans="1:26" ht="15.75" customHeight="1" x14ac:dyDescent="0.25">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row>
    <row r="418" spans="1:26" ht="15.75" customHeight="1" x14ac:dyDescent="0.25">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row>
    <row r="419" spans="1:26" ht="15.75" customHeight="1" x14ac:dyDescent="0.25">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row>
    <row r="420" spans="1:26" ht="15.75" customHeight="1" x14ac:dyDescent="0.25">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row>
    <row r="421" spans="1:26" ht="15.75" customHeight="1" x14ac:dyDescent="0.25">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row>
    <row r="422" spans="1:26" ht="15.75" customHeight="1" x14ac:dyDescent="0.25">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row>
    <row r="423" spans="1:26" ht="15.75" customHeight="1" x14ac:dyDescent="0.25">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row>
    <row r="424" spans="1:26" ht="15.75" customHeight="1" x14ac:dyDescent="0.25">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row>
    <row r="425" spans="1:26" ht="15.75" customHeight="1" x14ac:dyDescent="0.25">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row>
    <row r="426" spans="1:26" ht="15.75" customHeight="1" x14ac:dyDescent="0.25">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row>
    <row r="427" spans="1:26" ht="15.75" customHeight="1" x14ac:dyDescent="0.25">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row>
    <row r="428" spans="1:26" ht="15.75" customHeight="1" x14ac:dyDescent="0.25">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row>
    <row r="429" spans="1:26" ht="15.75" customHeight="1" x14ac:dyDescent="0.25">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row>
    <row r="430" spans="1:26" ht="15.75" customHeight="1" x14ac:dyDescent="0.25">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row>
    <row r="431" spans="1:26" ht="15.75" customHeight="1" x14ac:dyDescent="0.25">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row>
    <row r="432" spans="1:26" ht="15.75" customHeight="1" x14ac:dyDescent="0.25">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row>
    <row r="433" spans="1:26" ht="15.75" customHeight="1" x14ac:dyDescent="0.25">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row>
    <row r="434" spans="1:26" ht="15.75" customHeight="1" x14ac:dyDescent="0.25">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row>
    <row r="435" spans="1:26" ht="15.75" customHeight="1" x14ac:dyDescent="0.25">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row>
    <row r="436" spans="1:26" ht="15.75" customHeight="1" x14ac:dyDescent="0.25">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row>
    <row r="437" spans="1:26" ht="15.75" customHeight="1" x14ac:dyDescent="0.25">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row>
    <row r="438" spans="1:26" ht="15.75" customHeight="1" x14ac:dyDescent="0.25">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row>
    <row r="439" spans="1:26" ht="15.75" customHeight="1" x14ac:dyDescent="0.25">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row>
    <row r="440" spans="1:26" ht="15.75" customHeight="1" x14ac:dyDescent="0.25">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row>
    <row r="441" spans="1:26" ht="15.75" customHeight="1" x14ac:dyDescent="0.25">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row>
    <row r="442" spans="1:26" ht="15.75" customHeight="1" x14ac:dyDescent="0.25">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row>
    <row r="443" spans="1:26" ht="15.75" customHeight="1" x14ac:dyDescent="0.25">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row>
    <row r="444" spans="1:26" ht="15.75" customHeight="1" x14ac:dyDescent="0.25">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row>
    <row r="445" spans="1:26" ht="15.75" customHeight="1" x14ac:dyDescent="0.25">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row>
    <row r="446" spans="1:26" ht="15.75" customHeight="1" x14ac:dyDescent="0.25">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row>
    <row r="447" spans="1:26" ht="15.75" customHeight="1" x14ac:dyDescent="0.25">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row>
    <row r="448" spans="1:26" ht="15.75" customHeight="1" x14ac:dyDescent="0.25">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row>
    <row r="449" spans="1:26" ht="15.75" customHeight="1" x14ac:dyDescent="0.25">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row>
    <row r="450" spans="1:26" ht="15.75" customHeight="1" x14ac:dyDescent="0.25">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row>
    <row r="451" spans="1:26" ht="15.75" customHeight="1" x14ac:dyDescent="0.25">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row>
    <row r="452" spans="1:26" ht="15.75" customHeight="1" x14ac:dyDescent="0.25">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row>
    <row r="453" spans="1:26" ht="15.75" customHeight="1" x14ac:dyDescent="0.25">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row>
    <row r="454" spans="1:26" ht="15.75" customHeight="1" x14ac:dyDescent="0.25">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row>
    <row r="455" spans="1:26" ht="15.75" customHeight="1" x14ac:dyDescent="0.25">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row>
    <row r="456" spans="1:26" ht="15.75" customHeight="1" x14ac:dyDescent="0.25">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row>
    <row r="457" spans="1:26" ht="15.75" customHeight="1" x14ac:dyDescent="0.25">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row>
    <row r="458" spans="1:26" ht="15.75" customHeight="1" x14ac:dyDescent="0.25">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row>
    <row r="459" spans="1:26" ht="15.75" customHeight="1" x14ac:dyDescent="0.25">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row>
    <row r="460" spans="1:26" ht="15.75" customHeight="1" x14ac:dyDescent="0.25">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row>
    <row r="461" spans="1:26" ht="15.75" customHeight="1" x14ac:dyDescent="0.25">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row>
    <row r="462" spans="1:26" ht="15.75" customHeight="1" x14ac:dyDescent="0.25">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row>
    <row r="463" spans="1:26" ht="15.75" customHeight="1" x14ac:dyDescent="0.25">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row>
    <row r="464" spans="1:26" ht="15.75" customHeight="1" x14ac:dyDescent="0.25">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row>
    <row r="465" spans="1:26" ht="15.75" customHeight="1" x14ac:dyDescent="0.25">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row>
    <row r="466" spans="1:26" ht="15.75" customHeight="1" x14ac:dyDescent="0.25">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row>
    <row r="467" spans="1:26" ht="15.75" customHeight="1" x14ac:dyDescent="0.25">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row>
    <row r="468" spans="1:26" ht="15.75" customHeight="1" x14ac:dyDescent="0.25">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row>
    <row r="469" spans="1:26" ht="15.75" customHeight="1" x14ac:dyDescent="0.25">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row>
    <row r="470" spans="1:26" ht="15.75" customHeight="1" x14ac:dyDescent="0.25">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row>
    <row r="471" spans="1:26" ht="15.75" customHeight="1" x14ac:dyDescent="0.25">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row>
    <row r="472" spans="1:26" ht="15.75" customHeight="1" x14ac:dyDescent="0.25">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row>
    <row r="473" spans="1:26" ht="15.75" customHeight="1" x14ac:dyDescent="0.25">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row>
    <row r="474" spans="1:26" ht="15.75" customHeight="1" x14ac:dyDescent="0.25">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row>
    <row r="475" spans="1:26" ht="15.75" customHeight="1" x14ac:dyDescent="0.25">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row>
    <row r="476" spans="1:26" ht="15.75" customHeight="1" x14ac:dyDescent="0.25">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row>
    <row r="477" spans="1:26" ht="15.75" customHeight="1" x14ac:dyDescent="0.25">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row>
    <row r="478" spans="1:26" ht="15.75" customHeight="1" x14ac:dyDescent="0.25">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row>
    <row r="479" spans="1:26" ht="15.75" customHeight="1" x14ac:dyDescent="0.25">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row>
    <row r="480" spans="1:26" ht="15.75" customHeight="1" x14ac:dyDescent="0.25">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row>
    <row r="481" spans="1:26" ht="15.75" customHeight="1" x14ac:dyDescent="0.25">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row>
    <row r="482" spans="1:26" ht="15.75" customHeight="1" x14ac:dyDescent="0.25">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row>
    <row r="483" spans="1:26" ht="15.75" customHeight="1" x14ac:dyDescent="0.25">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row>
    <row r="484" spans="1:26" ht="15.75" customHeight="1" x14ac:dyDescent="0.25">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row>
    <row r="485" spans="1:26" ht="15.75" customHeight="1" x14ac:dyDescent="0.25">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row>
    <row r="486" spans="1:26" ht="15.75" customHeight="1" x14ac:dyDescent="0.25">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row>
    <row r="487" spans="1:26" ht="15.75" customHeight="1" x14ac:dyDescent="0.25">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row>
    <row r="488" spans="1:26" ht="15.75" customHeight="1" x14ac:dyDescent="0.25">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row>
    <row r="489" spans="1:26" ht="15.75" customHeight="1" x14ac:dyDescent="0.25">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row>
    <row r="490" spans="1:26" ht="15.75" customHeight="1" x14ac:dyDescent="0.25">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row>
    <row r="491" spans="1:26" ht="15.75" customHeight="1" x14ac:dyDescent="0.25">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row>
    <row r="492" spans="1:26" ht="15.75" customHeight="1" x14ac:dyDescent="0.25">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row>
    <row r="493" spans="1:26" ht="15.75" customHeight="1" x14ac:dyDescent="0.25">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row>
    <row r="494" spans="1:26" ht="15.75" customHeight="1" x14ac:dyDescent="0.25">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row>
    <row r="495" spans="1:26" ht="15.75" customHeight="1" x14ac:dyDescent="0.25">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row>
    <row r="496" spans="1:26" ht="15.75" customHeight="1" x14ac:dyDescent="0.25">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row>
    <row r="497" spans="1:26" ht="15.75" customHeight="1" x14ac:dyDescent="0.25">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row>
    <row r="498" spans="1:26" ht="15.75" customHeight="1" x14ac:dyDescent="0.25">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row>
    <row r="499" spans="1:26" ht="15.75" customHeight="1" x14ac:dyDescent="0.25">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row>
    <row r="500" spans="1:26" ht="15.75" customHeight="1" x14ac:dyDescent="0.25">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row>
    <row r="501" spans="1:26" ht="15.75" customHeight="1" x14ac:dyDescent="0.25">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row>
    <row r="502" spans="1:26" ht="15.75" customHeight="1" x14ac:dyDescent="0.25">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row>
    <row r="503" spans="1:26" ht="15.75" customHeight="1" x14ac:dyDescent="0.25">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row>
    <row r="504" spans="1:26" ht="15.75" customHeight="1" x14ac:dyDescent="0.25">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row>
    <row r="505" spans="1:26" ht="15.75" customHeight="1" x14ac:dyDescent="0.25">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row>
    <row r="506" spans="1:26" ht="15.75" customHeight="1" x14ac:dyDescent="0.25">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row>
    <row r="507" spans="1:26" ht="15.75" customHeight="1" x14ac:dyDescent="0.25">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row>
    <row r="508" spans="1:26" ht="15.75" customHeight="1" x14ac:dyDescent="0.25">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row>
    <row r="509" spans="1:26" ht="15.75" customHeight="1" x14ac:dyDescent="0.25">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row>
    <row r="510" spans="1:26" ht="15.75" customHeight="1" x14ac:dyDescent="0.25">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row>
    <row r="511" spans="1:26" ht="15.75" customHeight="1" x14ac:dyDescent="0.25">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row>
    <row r="512" spans="1:26" ht="15.75" customHeight="1" x14ac:dyDescent="0.25">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row>
    <row r="513" spans="1:26" ht="15.75" customHeight="1" x14ac:dyDescent="0.25">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row>
    <row r="514" spans="1:26" ht="15.75" customHeight="1" x14ac:dyDescent="0.25">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row>
    <row r="515" spans="1:26" ht="15.75" customHeight="1" x14ac:dyDescent="0.25">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row>
    <row r="516" spans="1:26" ht="15.75" customHeight="1" x14ac:dyDescent="0.25">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row>
    <row r="517" spans="1:26" ht="15.75" customHeight="1" x14ac:dyDescent="0.25">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row>
    <row r="518" spans="1:26" ht="15.75" customHeight="1" x14ac:dyDescent="0.25">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row>
    <row r="519" spans="1:26" ht="15.75" customHeight="1" x14ac:dyDescent="0.25">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row>
    <row r="520" spans="1:26" ht="15.75" customHeight="1" x14ac:dyDescent="0.25">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row>
    <row r="521" spans="1:26" ht="15.75" customHeight="1" x14ac:dyDescent="0.25">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row>
    <row r="522" spans="1:26" ht="15.75" customHeight="1" x14ac:dyDescent="0.25">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row>
    <row r="523" spans="1:26" ht="15.75" customHeight="1" x14ac:dyDescent="0.25">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row>
    <row r="524" spans="1:26" ht="15.75" customHeight="1" x14ac:dyDescent="0.25">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row>
    <row r="525" spans="1:26" ht="15.75" customHeight="1" x14ac:dyDescent="0.25">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row>
    <row r="526" spans="1:26" ht="15.75" customHeight="1" x14ac:dyDescent="0.25">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row>
    <row r="527" spans="1:26" ht="15.75" customHeight="1" x14ac:dyDescent="0.25">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row>
    <row r="528" spans="1:26" ht="15.75" customHeight="1" x14ac:dyDescent="0.25">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row>
    <row r="529" spans="1:26" ht="15.75" customHeight="1" x14ac:dyDescent="0.25">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row>
    <row r="530" spans="1:26" ht="15.75" customHeight="1" x14ac:dyDescent="0.25"/>
    <row r="531" spans="1:26" ht="15.75" customHeight="1" x14ac:dyDescent="0.25"/>
    <row r="532" spans="1:26" ht="15.75" customHeight="1" x14ac:dyDescent="0.25"/>
    <row r="533" spans="1:26" ht="15.75" customHeight="1" x14ac:dyDescent="0.25"/>
    <row r="534" spans="1:26" ht="15.75" customHeight="1" x14ac:dyDescent="0.25"/>
    <row r="535" spans="1:26" ht="15.75" customHeight="1" x14ac:dyDescent="0.25"/>
    <row r="536" spans="1:26" ht="15.75" customHeight="1" x14ac:dyDescent="0.25"/>
    <row r="537" spans="1:26" ht="15.75" customHeight="1" x14ac:dyDescent="0.25"/>
    <row r="538" spans="1:26" ht="15.75" customHeight="1" x14ac:dyDescent="0.25"/>
    <row r="539" spans="1:26" ht="15.75" customHeight="1" x14ac:dyDescent="0.25"/>
    <row r="540" spans="1:26" ht="15.75" customHeight="1" x14ac:dyDescent="0.25"/>
    <row r="541" spans="1:26" ht="15.75" customHeight="1" x14ac:dyDescent="0.25"/>
    <row r="542" spans="1:26" ht="15.75" customHeight="1" x14ac:dyDescent="0.25"/>
    <row r="543" spans="1:26" ht="15.75" customHeight="1" x14ac:dyDescent="0.25"/>
    <row r="544" spans="1:26"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3">
    <mergeCell ref="A2:R4"/>
    <mergeCell ref="A5:S5"/>
    <mergeCell ref="A7:S7"/>
    <mergeCell ref="A9:Q9"/>
    <mergeCell ref="R9:R11"/>
    <mergeCell ref="S9:S11"/>
    <mergeCell ref="A10:A11"/>
    <mergeCell ref="B10:B11"/>
    <mergeCell ref="C10:C11"/>
    <mergeCell ref="D10:D11"/>
    <mergeCell ref="A20:A21"/>
    <mergeCell ref="N10:N11"/>
    <mergeCell ref="O10:O11"/>
    <mergeCell ref="P10:P11"/>
    <mergeCell ref="Q10:Q11"/>
    <mergeCell ref="A12:A16"/>
    <mergeCell ref="A17:A18"/>
    <mergeCell ref="E10:E11"/>
    <mergeCell ref="F10:F11"/>
    <mergeCell ref="G10:J10"/>
    <mergeCell ref="K10:K11"/>
    <mergeCell ref="L10:L11"/>
    <mergeCell ref="M10:M11"/>
  </mergeCells>
  <printOptions horizontalCentered="1" verticalCentered="1"/>
  <pageMargins left="0.23622047244094491" right="0.23622047244094491" top="0.74803149606299213" bottom="0.74803149606299213"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53"/>
  <sheetViews>
    <sheetView tabSelected="1" topLeftCell="G1" zoomScale="60" zoomScaleNormal="60" zoomScalePageLayoutView="30" workbookViewId="0">
      <selection activeCell="S34" sqref="S34:S36"/>
    </sheetView>
  </sheetViews>
  <sheetFormatPr baseColWidth="10" defaultColWidth="11.42578125" defaultRowHeight="17.25" x14ac:dyDescent="0.25"/>
  <cols>
    <col min="1" max="1" width="33.42578125" style="36" customWidth="1"/>
    <col min="2" max="2" width="28" style="39" customWidth="1"/>
    <col min="3" max="4" width="37.42578125" style="39" hidden="1" customWidth="1"/>
    <col min="5" max="5" width="35.5703125" style="39" customWidth="1"/>
    <col min="6" max="6" width="24.7109375" style="13" customWidth="1"/>
    <col min="7" max="7" width="47.140625" style="40" customWidth="1"/>
    <col min="8" max="8" width="59.42578125" style="41" hidden="1" customWidth="1"/>
    <col min="9" max="9" width="23.7109375" style="40" customWidth="1"/>
    <col min="10" max="12" width="32.140625" style="40" customWidth="1"/>
    <col min="13" max="13" width="16.7109375" style="13" customWidth="1"/>
    <col min="14" max="15" width="16.5703125" style="13" customWidth="1"/>
    <col min="16" max="16" width="16.7109375" style="13" customWidth="1"/>
    <col min="17" max="17" width="19.28515625" style="13" customWidth="1"/>
    <col min="18" max="18" width="39.42578125" style="13" customWidth="1"/>
    <col min="19" max="19" width="146.85546875" style="32" customWidth="1"/>
    <col min="20" max="16384" width="11.42578125" style="36"/>
  </cols>
  <sheetData>
    <row r="1" spans="1:19" s="30" customFormat="1" ht="44.25" customHeight="1" x14ac:dyDescent="0.25">
      <c r="A1" s="232"/>
      <c r="B1" s="233"/>
      <c r="C1" s="234"/>
      <c r="D1" s="247" t="s">
        <v>87</v>
      </c>
      <c r="E1" s="248"/>
      <c r="F1" s="248"/>
      <c r="G1" s="248"/>
      <c r="H1" s="248"/>
      <c r="I1" s="248"/>
      <c r="J1" s="248"/>
      <c r="K1" s="248"/>
      <c r="L1" s="248"/>
      <c r="M1" s="248"/>
      <c r="N1" s="248"/>
      <c r="O1" s="248"/>
      <c r="P1" s="248"/>
      <c r="Q1" s="248"/>
      <c r="R1" s="249"/>
    </row>
    <row r="2" spans="1:19" s="30" customFormat="1" ht="30.75" customHeight="1" x14ac:dyDescent="0.25">
      <c r="A2" s="235"/>
      <c r="B2" s="236"/>
      <c r="C2" s="237"/>
      <c r="D2" s="250"/>
      <c r="E2" s="251"/>
      <c r="F2" s="251"/>
      <c r="G2" s="251"/>
      <c r="H2" s="251"/>
      <c r="I2" s="251"/>
      <c r="J2" s="251"/>
      <c r="K2" s="251"/>
      <c r="L2" s="251"/>
      <c r="M2" s="251"/>
      <c r="N2" s="251"/>
      <c r="O2" s="251"/>
      <c r="P2" s="251"/>
      <c r="Q2" s="251"/>
      <c r="R2" s="252"/>
    </row>
    <row r="3" spans="1:19" s="31" customFormat="1" ht="35.25" customHeight="1" x14ac:dyDescent="0.25">
      <c r="A3" s="238"/>
      <c r="B3" s="239"/>
      <c r="C3" s="240"/>
      <c r="D3" s="253"/>
      <c r="E3" s="254"/>
      <c r="F3" s="254"/>
      <c r="G3" s="254"/>
      <c r="H3" s="254"/>
      <c r="I3" s="254"/>
      <c r="J3" s="254"/>
      <c r="K3" s="254"/>
      <c r="L3" s="254"/>
      <c r="M3" s="254"/>
      <c r="N3" s="254"/>
      <c r="O3" s="254"/>
      <c r="P3" s="254"/>
      <c r="Q3" s="254"/>
      <c r="R3" s="255"/>
      <c r="S3" s="30"/>
    </row>
    <row r="4" spans="1:19" s="32" customFormat="1" ht="18" thickBot="1" x14ac:dyDescent="0.3">
      <c r="B4" s="33"/>
      <c r="C4" s="33"/>
      <c r="D4" s="33"/>
      <c r="E4" s="33"/>
      <c r="F4" s="3"/>
      <c r="G4" s="34"/>
      <c r="H4" s="35"/>
      <c r="I4" s="34"/>
      <c r="J4" s="34"/>
      <c r="K4" s="34"/>
      <c r="L4" s="34"/>
      <c r="M4" s="3"/>
      <c r="N4" s="3"/>
      <c r="O4" s="3"/>
      <c r="P4" s="3"/>
      <c r="Q4" s="3"/>
      <c r="R4" s="3"/>
    </row>
    <row r="5" spans="1:19" ht="50.25" customHeight="1" x14ac:dyDescent="0.25">
      <c r="A5" s="212" t="s">
        <v>88</v>
      </c>
      <c r="B5" s="241" t="s">
        <v>89</v>
      </c>
      <c r="C5" s="219" t="s">
        <v>60</v>
      </c>
      <c r="D5" s="219" t="s">
        <v>61</v>
      </c>
      <c r="E5" s="219" t="s">
        <v>90</v>
      </c>
      <c r="F5" s="241" t="s">
        <v>91</v>
      </c>
      <c r="G5" s="241" t="s">
        <v>92</v>
      </c>
      <c r="H5" s="219" t="s">
        <v>62</v>
      </c>
      <c r="I5" s="219" t="s">
        <v>83</v>
      </c>
      <c r="J5" s="219" t="s">
        <v>93</v>
      </c>
      <c r="K5" s="219" t="s">
        <v>79</v>
      </c>
      <c r="L5" s="219" t="s">
        <v>105</v>
      </c>
      <c r="M5" s="241" t="s">
        <v>63</v>
      </c>
      <c r="N5" s="241"/>
      <c r="O5" s="241"/>
      <c r="P5" s="241"/>
      <c r="Q5" s="241"/>
      <c r="R5" s="212" t="s">
        <v>0</v>
      </c>
      <c r="S5" s="210" t="s">
        <v>84</v>
      </c>
    </row>
    <row r="6" spans="1:19" ht="95.25" customHeight="1" thickBot="1" x14ac:dyDescent="0.3">
      <c r="A6" s="213"/>
      <c r="B6" s="219"/>
      <c r="C6" s="242"/>
      <c r="D6" s="242"/>
      <c r="E6" s="220"/>
      <c r="F6" s="219"/>
      <c r="G6" s="219"/>
      <c r="H6" s="242"/>
      <c r="I6" s="220"/>
      <c r="J6" s="220"/>
      <c r="K6" s="220"/>
      <c r="L6" s="220"/>
      <c r="M6" s="42" t="s">
        <v>95</v>
      </c>
      <c r="N6" s="42" t="s">
        <v>96</v>
      </c>
      <c r="O6" s="42" t="s">
        <v>97</v>
      </c>
      <c r="P6" s="42" t="s">
        <v>98</v>
      </c>
      <c r="Q6" s="47" t="s">
        <v>99</v>
      </c>
      <c r="R6" s="213"/>
      <c r="S6" s="211"/>
    </row>
    <row r="7" spans="1:19" ht="45.75" customHeight="1" x14ac:dyDescent="0.25">
      <c r="A7" s="180" t="s">
        <v>100</v>
      </c>
      <c r="B7" s="197" t="s">
        <v>101</v>
      </c>
      <c r="C7" s="202" t="s">
        <v>64</v>
      </c>
      <c r="D7" s="205" t="s">
        <v>65</v>
      </c>
      <c r="E7" s="183" t="s">
        <v>102</v>
      </c>
      <c r="F7" s="183" t="s">
        <v>103</v>
      </c>
      <c r="G7" s="216" t="s">
        <v>104</v>
      </c>
      <c r="H7" s="214" t="s">
        <v>66</v>
      </c>
      <c r="I7" s="256" t="s">
        <v>82</v>
      </c>
      <c r="J7" s="221" t="s">
        <v>78</v>
      </c>
      <c r="K7" s="221" t="s">
        <v>69</v>
      </c>
      <c r="L7" s="48" t="s">
        <v>107</v>
      </c>
      <c r="M7" s="73">
        <v>0</v>
      </c>
      <c r="N7" s="73">
        <v>1</v>
      </c>
      <c r="O7" s="73">
        <v>2</v>
      </c>
      <c r="P7" s="73">
        <v>2</v>
      </c>
      <c r="Q7" s="71">
        <v>5</v>
      </c>
      <c r="R7" s="183" t="s">
        <v>113</v>
      </c>
      <c r="S7" s="229" t="s">
        <v>169</v>
      </c>
    </row>
    <row r="8" spans="1:19" ht="49.5" customHeight="1" x14ac:dyDescent="0.25">
      <c r="A8" s="181"/>
      <c r="B8" s="198"/>
      <c r="C8" s="203"/>
      <c r="D8" s="206"/>
      <c r="E8" s="184"/>
      <c r="F8" s="184"/>
      <c r="G8" s="217"/>
      <c r="H8" s="215"/>
      <c r="I8" s="257"/>
      <c r="J8" s="222"/>
      <c r="K8" s="222"/>
      <c r="L8" s="45" t="s">
        <v>106</v>
      </c>
      <c r="M8" s="45"/>
      <c r="N8" s="49"/>
      <c r="O8" s="49"/>
      <c r="P8" s="49"/>
      <c r="Q8" s="59"/>
      <c r="R8" s="227"/>
      <c r="S8" s="230"/>
    </row>
    <row r="9" spans="1:19" ht="44.25" customHeight="1" thickBot="1" x14ac:dyDescent="0.3">
      <c r="A9" s="181"/>
      <c r="B9" s="198"/>
      <c r="C9" s="203"/>
      <c r="D9" s="206"/>
      <c r="E9" s="184"/>
      <c r="F9" s="184"/>
      <c r="G9" s="218"/>
      <c r="H9" s="46"/>
      <c r="I9" s="258"/>
      <c r="J9" s="223"/>
      <c r="K9" s="69"/>
      <c r="L9" s="45" t="s">
        <v>109</v>
      </c>
      <c r="M9" s="45"/>
      <c r="N9" s="67"/>
      <c r="O9" s="72"/>
      <c r="P9" s="84"/>
      <c r="Q9" s="59"/>
      <c r="R9" s="228"/>
      <c r="S9" s="231"/>
    </row>
    <row r="10" spans="1:19" ht="37.5" customHeight="1" x14ac:dyDescent="0.25">
      <c r="A10" s="181"/>
      <c r="B10" s="198"/>
      <c r="C10" s="203"/>
      <c r="D10" s="206"/>
      <c r="E10" s="184"/>
      <c r="F10" s="184"/>
      <c r="G10" s="216" t="s">
        <v>108</v>
      </c>
      <c r="H10" s="58"/>
      <c r="I10" s="256" t="s">
        <v>82</v>
      </c>
      <c r="J10" s="224" t="s">
        <v>77</v>
      </c>
      <c r="K10" s="224" t="s">
        <v>69</v>
      </c>
      <c r="L10" s="48" t="s">
        <v>107</v>
      </c>
      <c r="M10" s="73">
        <v>5</v>
      </c>
      <c r="N10" s="73">
        <v>39</v>
      </c>
      <c r="O10" s="73">
        <v>39</v>
      </c>
      <c r="P10" s="73">
        <v>39</v>
      </c>
      <c r="Q10" s="73">
        <v>122</v>
      </c>
      <c r="R10" s="183" t="s">
        <v>86</v>
      </c>
      <c r="S10" s="229" t="s">
        <v>168</v>
      </c>
    </row>
    <row r="11" spans="1:19" ht="48.75" customHeight="1" x14ac:dyDescent="0.25">
      <c r="A11" s="181"/>
      <c r="B11" s="198"/>
      <c r="C11" s="203"/>
      <c r="D11" s="206"/>
      <c r="E11" s="184"/>
      <c r="F11" s="184"/>
      <c r="G11" s="217"/>
      <c r="H11" s="46"/>
      <c r="I11" s="257"/>
      <c r="J11" s="225"/>
      <c r="K11" s="225"/>
      <c r="L11" s="45" t="s">
        <v>106</v>
      </c>
      <c r="M11" s="136">
        <v>0</v>
      </c>
      <c r="N11" s="70"/>
      <c r="O11" s="70"/>
      <c r="P11" s="70"/>
      <c r="Q11" s="51"/>
      <c r="R11" s="184"/>
      <c r="S11" s="230"/>
    </row>
    <row r="12" spans="1:19" ht="18.75" customHeight="1" thickBot="1" x14ac:dyDescent="0.3">
      <c r="A12" s="181"/>
      <c r="B12" s="198"/>
      <c r="C12" s="203"/>
      <c r="D12" s="206"/>
      <c r="E12" s="184"/>
      <c r="F12" s="184"/>
      <c r="G12" s="217"/>
      <c r="H12" s="46"/>
      <c r="I12" s="258"/>
      <c r="J12" s="226"/>
      <c r="K12" s="226"/>
      <c r="L12" s="45" t="s">
        <v>109</v>
      </c>
      <c r="M12" s="50">
        <v>0</v>
      </c>
      <c r="N12" s="57"/>
      <c r="O12" s="57"/>
      <c r="P12" s="57"/>
      <c r="Q12" s="51"/>
      <c r="R12" s="184"/>
      <c r="S12" s="230"/>
    </row>
    <row r="13" spans="1:19" ht="33.950000000000003" customHeight="1" x14ac:dyDescent="0.25">
      <c r="A13" s="181"/>
      <c r="B13" s="198"/>
      <c r="C13" s="203"/>
      <c r="D13" s="206"/>
      <c r="E13" s="184"/>
      <c r="F13" s="184"/>
      <c r="G13" s="216" t="s">
        <v>110</v>
      </c>
      <c r="H13" s="58"/>
      <c r="I13" s="199" t="s">
        <v>81</v>
      </c>
      <c r="J13" s="186" t="s">
        <v>77</v>
      </c>
      <c r="K13" s="224" t="s">
        <v>69</v>
      </c>
      <c r="L13" s="48" t="s">
        <v>107</v>
      </c>
      <c r="M13" s="85">
        <v>0.1</v>
      </c>
      <c r="N13" s="85">
        <v>0.25</v>
      </c>
      <c r="O13" s="85">
        <v>0.75</v>
      </c>
      <c r="P13" s="85">
        <v>1</v>
      </c>
      <c r="Q13" s="86">
        <v>1</v>
      </c>
      <c r="R13" s="184"/>
      <c r="S13" s="229" t="s">
        <v>170</v>
      </c>
    </row>
    <row r="14" spans="1:19" ht="27" customHeight="1" x14ac:dyDescent="0.25">
      <c r="A14" s="181"/>
      <c r="B14" s="198"/>
      <c r="C14" s="203"/>
      <c r="D14" s="206"/>
      <c r="E14" s="184"/>
      <c r="F14" s="184"/>
      <c r="G14" s="217"/>
      <c r="H14" s="46"/>
      <c r="I14" s="200"/>
      <c r="J14" s="187"/>
      <c r="K14" s="225"/>
      <c r="L14" s="45" t="s">
        <v>106</v>
      </c>
      <c r="M14" s="64"/>
      <c r="N14" s="57"/>
      <c r="O14" s="57"/>
      <c r="P14" s="57"/>
      <c r="Q14" s="65"/>
      <c r="R14" s="184"/>
      <c r="S14" s="230"/>
    </row>
    <row r="15" spans="1:19" ht="28.5" customHeight="1" thickBot="1" x14ac:dyDescent="0.3">
      <c r="A15" s="181"/>
      <c r="B15" s="198"/>
      <c r="C15" s="203"/>
      <c r="D15" s="206"/>
      <c r="E15" s="184"/>
      <c r="F15" s="184"/>
      <c r="G15" s="217"/>
      <c r="H15" s="46"/>
      <c r="I15" s="201"/>
      <c r="J15" s="188"/>
      <c r="K15" s="226"/>
      <c r="L15" s="45" t="s">
        <v>109</v>
      </c>
      <c r="M15" s="50"/>
      <c r="N15" s="57"/>
      <c r="O15" s="57"/>
      <c r="P15" s="57"/>
      <c r="Q15" s="51"/>
      <c r="R15" s="184"/>
      <c r="S15" s="230"/>
    </row>
    <row r="16" spans="1:19" ht="33.950000000000003" customHeight="1" x14ac:dyDescent="0.25">
      <c r="A16" s="181"/>
      <c r="B16" s="198"/>
      <c r="C16" s="203"/>
      <c r="D16" s="206"/>
      <c r="E16" s="184"/>
      <c r="F16" s="184"/>
      <c r="G16" s="216" t="s">
        <v>111</v>
      </c>
      <c r="H16" s="58"/>
      <c r="I16" s="256" t="s">
        <v>82</v>
      </c>
      <c r="J16" s="186" t="s">
        <v>77</v>
      </c>
      <c r="K16" s="186" t="s">
        <v>69</v>
      </c>
      <c r="L16" s="48" t="s">
        <v>107</v>
      </c>
      <c r="M16" s="60">
        <v>4</v>
      </c>
      <c r="N16" s="60">
        <v>16</v>
      </c>
      <c r="O16" s="60">
        <v>16</v>
      </c>
      <c r="P16" s="60">
        <v>16</v>
      </c>
      <c r="Q16" s="61">
        <v>52</v>
      </c>
      <c r="R16" s="184"/>
      <c r="S16" s="229" t="s">
        <v>168</v>
      </c>
    </row>
    <row r="17" spans="1:19" ht="17.25" customHeight="1" x14ac:dyDescent="0.25">
      <c r="A17" s="181"/>
      <c r="B17" s="198"/>
      <c r="C17" s="203"/>
      <c r="D17" s="206"/>
      <c r="E17" s="184"/>
      <c r="F17" s="184"/>
      <c r="G17" s="217"/>
      <c r="H17" s="46"/>
      <c r="I17" s="257"/>
      <c r="J17" s="187"/>
      <c r="K17" s="187"/>
      <c r="L17" s="45" t="s">
        <v>106</v>
      </c>
      <c r="M17" s="64">
        <v>0</v>
      </c>
      <c r="N17" s="57"/>
      <c r="O17" s="57"/>
      <c r="P17" s="57"/>
      <c r="Q17" s="65"/>
      <c r="R17" s="184"/>
      <c r="S17" s="230"/>
    </row>
    <row r="18" spans="1:19" ht="36" customHeight="1" thickBot="1" x14ac:dyDescent="0.3">
      <c r="A18" s="181"/>
      <c r="B18" s="198"/>
      <c r="C18" s="203"/>
      <c r="D18" s="206"/>
      <c r="E18" s="184"/>
      <c r="F18" s="184"/>
      <c r="G18" s="217"/>
      <c r="H18" s="46"/>
      <c r="I18" s="258"/>
      <c r="J18" s="188"/>
      <c r="K18" s="188"/>
      <c r="L18" s="45" t="s">
        <v>109</v>
      </c>
      <c r="M18" s="50">
        <v>0</v>
      </c>
      <c r="N18" s="57"/>
      <c r="O18" s="57"/>
      <c r="P18" s="57"/>
      <c r="Q18" s="137">
        <v>0</v>
      </c>
      <c r="R18" s="185"/>
      <c r="S18" s="230"/>
    </row>
    <row r="19" spans="1:19" ht="32.1" customHeight="1" x14ac:dyDescent="0.25">
      <c r="A19" s="181"/>
      <c r="B19" s="198"/>
      <c r="C19" s="203"/>
      <c r="D19" s="206"/>
      <c r="E19" s="184"/>
      <c r="F19" s="184"/>
      <c r="G19" s="263" t="s">
        <v>112</v>
      </c>
      <c r="H19" s="58"/>
      <c r="I19" s="199" t="s">
        <v>82</v>
      </c>
      <c r="J19" s="186" t="s">
        <v>77</v>
      </c>
      <c r="K19" s="186" t="s">
        <v>69</v>
      </c>
      <c r="L19" s="48" t="s">
        <v>107</v>
      </c>
      <c r="M19" s="60">
        <v>5</v>
      </c>
      <c r="N19" s="60">
        <v>5</v>
      </c>
      <c r="O19" s="60">
        <v>10</v>
      </c>
      <c r="P19" s="60">
        <v>10</v>
      </c>
      <c r="Q19" s="61">
        <v>30</v>
      </c>
      <c r="R19" s="183" t="s">
        <v>85</v>
      </c>
      <c r="S19" s="229" t="s">
        <v>168</v>
      </c>
    </row>
    <row r="20" spans="1:19" ht="26.25" customHeight="1" x14ac:dyDescent="0.25">
      <c r="A20" s="181"/>
      <c r="B20" s="198"/>
      <c r="C20" s="203"/>
      <c r="D20" s="206"/>
      <c r="E20" s="184"/>
      <c r="F20" s="184"/>
      <c r="G20" s="264"/>
      <c r="H20" s="46"/>
      <c r="I20" s="200"/>
      <c r="J20" s="187"/>
      <c r="K20" s="187"/>
      <c r="L20" s="45" t="s">
        <v>106</v>
      </c>
      <c r="M20" s="64">
        <v>0</v>
      </c>
      <c r="N20" s="57"/>
      <c r="O20" s="57"/>
      <c r="P20" s="57"/>
      <c r="Q20" s="65"/>
      <c r="R20" s="227"/>
      <c r="S20" s="230"/>
    </row>
    <row r="21" spans="1:19" ht="63.75" customHeight="1" thickBot="1" x14ac:dyDescent="0.3">
      <c r="A21" s="182"/>
      <c r="B21" s="198"/>
      <c r="C21" s="203"/>
      <c r="D21" s="206"/>
      <c r="E21" s="185"/>
      <c r="F21" s="185"/>
      <c r="G21" s="264"/>
      <c r="H21" s="46"/>
      <c r="I21" s="201"/>
      <c r="J21" s="188"/>
      <c r="K21" s="188"/>
      <c r="L21" s="45" t="s">
        <v>109</v>
      </c>
      <c r="M21" s="138">
        <v>0</v>
      </c>
      <c r="N21" s="57"/>
      <c r="O21" s="57"/>
      <c r="P21" s="57"/>
      <c r="Q21" s="64">
        <v>0</v>
      </c>
      <c r="R21" s="227"/>
      <c r="S21" s="230"/>
    </row>
    <row r="22" spans="1:19" ht="35.25" customHeight="1" x14ac:dyDescent="0.25">
      <c r="A22" s="180" t="s">
        <v>100</v>
      </c>
      <c r="B22" s="197" t="s">
        <v>114</v>
      </c>
      <c r="C22" s="203"/>
      <c r="D22" s="206"/>
      <c r="E22" s="183" t="s">
        <v>102</v>
      </c>
      <c r="F22" s="183" t="s">
        <v>115</v>
      </c>
      <c r="G22" s="208" t="s">
        <v>116</v>
      </c>
      <c r="H22" s="58"/>
      <c r="I22" s="199" t="s">
        <v>81</v>
      </c>
      <c r="J22" s="186" t="s">
        <v>77</v>
      </c>
      <c r="K22" s="186" t="s">
        <v>67</v>
      </c>
      <c r="L22" s="48" t="s">
        <v>107</v>
      </c>
      <c r="M22" s="52">
        <v>1</v>
      </c>
      <c r="N22" s="52">
        <v>1</v>
      </c>
      <c r="O22" s="52">
        <v>1</v>
      </c>
      <c r="P22" s="52">
        <v>1</v>
      </c>
      <c r="Q22" s="52">
        <v>1</v>
      </c>
      <c r="R22" s="183" t="s">
        <v>118</v>
      </c>
      <c r="S22" s="229" t="s">
        <v>170</v>
      </c>
    </row>
    <row r="23" spans="1:19" ht="27" customHeight="1" x14ac:dyDescent="0.25">
      <c r="A23" s="181"/>
      <c r="B23" s="198"/>
      <c r="C23" s="203"/>
      <c r="D23" s="206"/>
      <c r="E23" s="184"/>
      <c r="F23" s="184"/>
      <c r="G23" s="209"/>
      <c r="H23" s="46"/>
      <c r="I23" s="200"/>
      <c r="J23" s="187"/>
      <c r="K23" s="187"/>
      <c r="L23" s="45" t="s">
        <v>106</v>
      </c>
      <c r="M23" s="64"/>
      <c r="N23" s="57"/>
      <c r="O23" s="57"/>
      <c r="P23" s="57"/>
      <c r="Q23" s="65"/>
      <c r="R23" s="184"/>
      <c r="S23" s="230"/>
    </row>
    <row r="24" spans="1:19" ht="51.75" customHeight="1" thickBot="1" x14ac:dyDescent="0.3">
      <c r="A24" s="181"/>
      <c r="B24" s="198"/>
      <c r="C24" s="203"/>
      <c r="D24" s="206"/>
      <c r="E24" s="184"/>
      <c r="F24" s="184"/>
      <c r="G24" s="209"/>
      <c r="H24" s="46"/>
      <c r="I24" s="201"/>
      <c r="J24" s="188"/>
      <c r="K24" s="188"/>
      <c r="L24" s="45" t="s">
        <v>109</v>
      </c>
      <c r="M24" s="50"/>
      <c r="N24" s="57"/>
      <c r="O24" s="57"/>
      <c r="P24" s="57"/>
      <c r="Q24" s="51"/>
      <c r="R24" s="184"/>
      <c r="S24" s="230"/>
    </row>
    <row r="25" spans="1:19" ht="28.5" customHeight="1" x14ac:dyDescent="0.25">
      <c r="A25" s="181"/>
      <c r="B25" s="198"/>
      <c r="C25" s="203"/>
      <c r="D25" s="206"/>
      <c r="E25" s="184"/>
      <c r="F25" s="184"/>
      <c r="G25" s="208" t="s">
        <v>117</v>
      </c>
      <c r="H25" s="186" t="s">
        <v>68</v>
      </c>
      <c r="I25" s="186" t="s">
        <v>81</v>
      </c>
      <c r="J25" s="186" t="s">
        <v>77</v>
      </c>
      <c r="K25" s="186" t="s">
        <v>67</v>
      </c>
      <c r="L25" s="48" t="s">
        <v>107</v>
      </c>
      <c r="M25" s="52">
        <v>1</v>
      </c>
      <c r="N25" s="52">
        <v>1</v>
      </c>
      <c r="O25" s="52">
        <v>1</v>
      </c>
      <c r="P25" s="52">
        <v>1</v>
      </c>
      <c r="Q25" s="52">
        <v>1</v>
      </c>
      <c r="R25" s="184"/>
      <c r="S25" s="229" t="s">
        <v>170</v>
      </c>
    </row>
    <row r="26" spans="1:19" ht="33" customHeight="1" x14ac:dyDescent="0.25">
      <c r="A26" s="181"/>
      <c r="B26" s="198"/>
      <c r="C26" s="204"/>
      <c r="D26" s="207"/>
      <c r="E26" s="184"/>
      <c r="F26" s="184"/>
      <c r="G26" s="209"/>
      <c r="H26" s="187"/>
      <c r="I26" s="187"/>
      <c r="J26" s="187"/>
      <c r="K26" s="187"/>
      <c r="L26" s="45" t="s">
        <v>106</v>
      </c>
      <c r="M26" s="50"/>
      <c r="N26" s="49"/>
      <c r="O26" s="49"/>
      <c r="P26" s="49"/>
      <c r="Q26" s="51"/>
      <c r="R26" s="184"/>
      <c r="S26" s="230"/>
    </row>
    <row r="27" spans="1:19" ht="69.75" customHeight="1" thickBot="1" x14ac:dyDescent="0.3">
      <c r="A27" s="181"/>
      <c r="B27" s="198"/>
      <c r="C27" s="204"/>
      <c r="D27" s="207"/>
      <c r="E27" s="184"/>
      <c r="F27" s="184"/>
      <c r="G27" s="209"/>
      <c r="H27" s="187"/>
      <c r="I27" s="187"/>
      <c r="J27" s="188"/>
      <c r="K27" s="188"/>
      <c r="L27" s="45" t="s">
        <v>109</v>
      </c>
      <c r="M27" s="50"/>
      <c r="N27" s="49"/>
      <c r="O27" s="49"/>
      <c r="P27" s="49"/>
      <c r="Q27" s="51"/>
      <c r="R27" s="185"/>
      <c r="S27" s="230"/>
    </row>
    <row r="28" spans="1:19" ht="42" customHeight="1" x14ac:dyDescent="0.25">
      <c r="A28" s="180" t="s">
        <v>119</v>
      </c>
      <c r="B28" s="189" t="s">
        <v>120</v>
      </c>
      <c r="C28" s="243" t="s">
        <v>70</v>
      </c>
      <c r="D28" s="245"/>
      <c r="E28" s="191" t="s">
        <v>102</v>
      </c>
      <c r="F28" s="183" t="s">
        <v>121</v>
      </c>
      <c r="G28" s="216" t="s">
        <v>122</v>
      </c>
      <c r="H28" s="48" t="s">
        <v>71</v>
      </c>
      <c r="I28" s="186" t="s">
        <v>82</v>
      </c>
      <c r="J28" s="186" t="s">
        <v>77</v>
      </c>
      <c r="K28" s="186" t="s">
        <v>69</v>
      </c>
      <c r="L28" s="48" t="s">
        <v>107</v>
      </c>
      <c r="M28" s="62">
        <v>12</v>
      </c>
      <c r="N28" s="62">
        <v>12</v>
      </c>
      <c r="O28" s="62">
        <v>12</v>
      </c>
      <c r="P28" s="62">
        <v>12</v>
      </c>
      <c r="Q28" s="63">
        <v>48</v>
      </c>
      <c r="R28" s="183" t="s">
        <v>85</v>
      </c>
      <c r="S28" s="229" t="s">
        <v>170</v>
      </c>
    </row>
    <row r="29" spans="1:19" ht="41.25" customHeight="1" x14ac:dyDescent="0.25">
      <c r="A29" s="181"/>
      <c r="B29" s="190"/>
      <c r="C29" s="244"/>
      <c r="D29" s="246"/>
      <c r="E29" s="192"/>
      <c r="F29" s="184"/>
      <c r="G29" s="217"/>
      <c r="H29" s="43"/>
      <c r="I29" s="187"/>
      <c r="J29" s="187"/>
      <c r="K29" s="187"/>
      <c r="L29" s="45" t="s">
        <v>106</v>
      </c>
      <c r="M29" s="64"/>
      <c r="N29" s="49"/>
      <c r="O29" s="49"/>
      <c r="P29" s="49"/>
      <c r="Q29" s="65"/>
      <c r="R29" s="227"/>
      <c r="S29" s="230"/>
    </row>
    <row r="30" spans="1:19" ht="90" customHeight="1" thickBot="1" x14ac:dyDescent="0.3">
      <c r="A30" s="182"/>
      <c r="B30" s="190"/>
      <c r="C30" s="244"/>
      <c r="D30" s="246"/>
      <c r="E30" s="193"/>
      <c r="F30" s="184"/>
      <c r="G30" s="217"/>
      <c r="H30" s="43"/>
      <c r="I30" s="188"/>
      <c r="J30" s="188"/>
      <c r="K30" s="188"/>
      <c r="L30" s="45" t="s">
        <v>109</v>
      </c>
      <c r="M30" s="50"/>
      <c r="N30" s="49"/>
      <c r="O30" s="49"/>
      <c r="P30" s="49"/>
      <c r="Q30" s="51"/>
      <c r="R30" s="227"/>
      <c r="S30" s="230"/>
    </row>
    <row r="31" spans="1:19" ht="35.1" customHeight="1" x14ac:dyDescent="0.25">
      <c r="A31" s="180" t="s">
        <v>100</v>
      </c>
      <c r="B31" s="194" t="s">
        <v>123</v>
      </c>
      <c r="C31" s="244"/>
      <c r="D31" s="246"/>
      <c r="E31" s="191" t="s">
        <v>102</v>
      </c>
      <c r="F31" s="183" t="s">
        <v>124</v>
      </c>
      <c r="G31" s="216" t="s">
        <v>125</v>
      </c>
      <c r="H31" s="48" t="s">
        <v>72</v>
      </c>
      <c r="I31" s="186" t="s">
        <v>81</v>
      </c>
      <c r="J31" s="186" t="s">
        <v>78</v>
      </c>
      <c r="K31" s="186" t="s">
        <v>67</v>
      </c>
      <c r="L31" s="48" t="s">
        <v>107</v>
      </c>
      <c r="M31" s="87">
        <v>3.3999999999999998E-3</v>
      </c>
      <c r="N31" s="87">
        <v>3.8999999999999998E-3</v>
      </c>
      <c r="O31" s="88">
        <v>4.4999999999999997E-3</v>
      </c>
      <c r="P31" s="87">
        <v>5.0000000000000001E-3</v>
      </c>
      <c r="Q31" s="89">
        <v>5.0000000000000001E-3</v>
      </c>
      <c r="R31" s="183" t="s">
        <v>130</v>
      </c>
      <c r="S31" s="229" t="s">
        <v>170</v>
      </c>
    </row>
    <row r="32" spans="1:19" ht="24" customHeight="1" x14ac:dyDescent="0.25">
      <c r="A32" s="181"/>
      <c r="B32" s="195"/>
      <c r="C32" s="244"/>
      <c r="D32" s="246"/>
      <c r="E32" s="192"/>
      <c r="F32" s="184"/>
      <c r="G32" s="217"/>
      <c r="H32" s="43"/>
      <c r="I32" s="187"/>
      <c r="J32" s="187"/>
      <c r="K32" s="187"/>
      <c r="L32" s="45" t="s">
        <v>106</v>
      </c>
      <c r="M32" s="50"/>
      <c r="N32" s="49"/>
      <c r="O32" s="49"/>
      <c r="P32" s="49"/>
      <c r="Q32" s="51"/>
      <c r="R32" s="184"/>
      <c r="S32" s="230"/>
    </row>
    <row r="33" spans="1:19" ht="26.25" customHeight="1" thickBot="1" x14ac:dyDescent="0.3">
      <c r="A33" s="181"/>
      <c r="B33" s="195"/>
      <c r="C33" s="244"/>
      <c r="D33" s="246"/>
      <c r="E33" s="192"/>
      <c r="F33" s="184"/>
      <c r="G33" s="217"/>
      <c r="H33" s="43"/>
      <c r="I33" s="188"/>
      <c r="J33" s="188"/>
      <c r="K33" s="188"/>
      <c r="L33" s="45" t="s">
        <v>109</v>
      </c>
      <c r="M33" s="50"/>
      <c r="N33" s="49"/>
      <c r="O33" s="49"/>
      <c r="P33" s="49"/>
      <c r="Q33" s="51"/>
      <c r="R33" s="184"/>
      <c r="S33" s="230"/>
    </row>
    <row r="34" spans="1:19" ht="33" customHeight="1" x14ac:dyDescent="0.25">
      <c r="A34" s="181"/>
      <c r="B34" s="195"/>
      <c r="C34" s="244"/>
      <c r="D34" s="246"/>
      <c r="E34" s="192"/>
      <c r="F34" s="184"/>
      <c r="G34" s="216" t="s">
        <v>126</v>
      </c>
      <c r="H34" s="48" t="s">
        <v>73</v>
      </c>
      <c r="I34" s="186" t="s">
        <v>82</v>
      </c>
      <c r="J34" s="186" t="s">
        <v>78</v>
      </c>
      <c r="K34" s="186" t="s">
        <v>69</v>
      </c>
      <c r="L34" s="48" t="s">
        <v>107</v>
      </c>
      <c r="M34" s="53">
        <v>107000</v>
      </c>
      <c r="N34" s="53">
        <v>125000</v>
      </c>
      <c r="O34" s="53">
        <v>143000</v>
      </c>
      <c r="P34" s="53">
        <v>161000</v>
      </c>
      <c r="Q34" s="53">
        <v>536000</v>
      </c>
      <c r="R34" s="184"/>
      <c r="S34" s="229" t="s">
        <v>170</v>
      </c>
    </row>
    <row r="35" spans="1:19" ht="27" customHeight="1" x14ac:dyDescent="0.25">
      <c r="A35" s="181"/>
      <c r="B35" s="195"/>
      <c r="C35" s="244"/>
      <c r="D35" s="246"/>
      <c r="E35" s="192"/>
      <c r="F35" s="184"/>
      <c r="G35" s="217"/>
      <c r="H35" s="43"/>
      <c r="I35" s="187"/>
      <c r="J35" s="187"/>
      <c r="K35" s="187"/>
      <c r="L35" s="45" t="s">
        <v>106</v>
      </c>
      <c r="M35" s="136">
        <v>0</v>
      </c>
      <c r="N35" s="49"/>
      <c r="O35" s="49"/>
      <c r="P35" s="49"/>
      <c r="Q35" s="51"/>
      <c r="R35" s="184"/>
      <c r="S35" s="230"/>
    </row>
    <row r="36" spans="1:19" ht="38.25" customHeight="1" thickBot="1" x14ac:dyDescent="0.3">
      <c r="A36" s="181"/>
      <c r="B36" s="196"/>
      <c r="C36" s="244"/>
      <c r="D36" s="246"/>
      <c r="E36" s="193"/>
      <c r="F36" s="185"/>
      <c r="G36" s="217"/>
      <c r="H36" s="43"/>
      <c r="I36" s="188"/>
      <c r="J36" s="188"/>
      <c r="K36" s="188"/>
      <c r="L36" s="90" t="s">
        <v>109</v>
      </c>
      <c r="M36" s="91">
        <v>0</v>
      </c>
      <c r="N36" s="49"/>
      <c r="O36" s="49"/>
      <c r="P36" s="66"/>
      <c r="Q36" s="139">
        <v>0</v>
      </c>
      <c r="R36" s="185"/>
      <c r="S36" s="230"/>
    </row>
    <row r="37" spans="1:19" ht="52.5" customHeight="1" x14ac:dyDescent="0.25">
      <c r="A37" s="180" t="s">
        <v>127</v>
      </c>
      <c r="B37" s="183" t="s">
        <v>128</v>
      </c>
      <c r="C37" s="259" t="s">
        <v>74</v>
      </c>
      <c r="D37" s="206" t="s">
        <v>75</v>
      </c>
      <c r="E37" s="183" t="s">
        <v>102</v>
      </c>
      <c r="F37" s="183" t="s">
        <v>129</v>
      </c>
      <c r="G37" s="208" t="s">
        <v>131</v>
      </c>
      <c r="H37" s="43" t="s">
        <v>76</v>
      </c>
      <c r="I37" s="186" t="s">
        <v>82</v>
      </c>
      <c r="J37" s="186" t="s">
        <v>78</v>
      </c>
      <c r="K37" s="186" t="s">
        <v>67</v>
      </c>
      <c r="L37" s="48" t="s">
        <v>107</v>
      </c>
      <c r="M37" s="44" t="s">
        <v>132</v>
      </c>
      <c r="N37" s="54" t="s">
        <v>133</v>
      </c>
      <c r="O37" s="54" t="s">
        <v>134</v>
      </c>
      <c r="P37" s="54" t="s">
        <v>134</v>
      </c>
      <c r="Q37" s="55" t="s">
        <v>134</v>
      </c>
      <c r="R37" s="260" t="s">
        <v>149</v>
      </c>
      <c r="S37" s="229" t="s">
        <v>167</v>
      </c>
    </row>
    <row r="38" spans="1:19" ht="52.5" customHeight="1" x14ac:dyDescent="0.25">
      <c r="A38" s="181"/>
      <c r="B38" s="184"/>
      <c r="C38" s="259"/>
      <c r="D38" s="206"/>
      <c r="E38" s="184"/>
      <c r="F38" s="184"/>
      <c r="G38" s="209"/>
      <c r="H38" s="43"/>
      <c r="I38" s="187"/>
      <c r="J38" s="187"/>
      <c r="K38" s="187"/>
      <c r="L38" s="45" t="s">
        <v>106</v>
      </c>
      <c r="M38" s="64"/>
      <c r="N38" s="49"/>
      <c r="O38" s="49"/>
      <c r="P38" s="49"/>
      <c r="Q38" s="51"/>
      <c r="R38" s="261"/>
      <c r="S38" s="230"/>
    </row>
    <row r="39" spans="1:19" ht="64.5" customHeight="1" thickBot="1" x14ac:dyDescent="0.3">
      <c r="A39" s="182"/>
      <c r="B39" s="185"/>
      <c r="C39" s="259"/>
      <c r="D39" s="206"/>
      <c r="E39" s="184"/>
      <c r="F39" s="184"/>
      <c r="G39" s="209"/>
      <c r="H39" s="43"/>
      <c r="I39" s="188"/>
      <c r="J39" s="187"/>
      <c r="K39" s="188"/>
      <c r="L39" s="90" t="s">
        <v>109</v>
      </c>
      <c r="M39" s="91"/>
      <c r="N39" s="66"/>
      <c r="O39" s="94"/>
      <c r="P39" s="66"/>
      <c r="Q39" s="95"/>
      <c r="R39" s="262"/>
      <c r="S39" s="230"/>
    </row>
    <row r="40" spans="1:19" s="32" customFormat="1" x14ac:dyDescent="0.25">
      <c r="B40" s="37"/>
      <c r="C40" s="37"/>
      <c r="D40" s="37"/>
      <c r="E40" s="92"/>
      <c r="F40" s="56"/>
      <c r="G40" s="93"/>
      <c r="H40" s="38"/>
      <c r="I40" s="9"/>
      <c r="J40" s="93"/>
      <c r="K40" s="9"/>
      <c r="L40" s="9"/>
      <c r="M40" s="12"/>
      <c r="N40" s="56"/>
      <c r="O40" s="12"/>
      <c r="P40" s="56"/>
      <c r="Q40" s="56"/>
      <c r="R40" s="12"/>
      <c r="S40" s="68"/>
    </row>
    <row r="41" spans="1:19" s="32" customFormat="1" x14ac:dyDescent="0.25">
      <c r="B41" s="37"/>
      <c r="C41" s="37"/>
      <c r="D41" s="37"/>
      <c r="E41" s="37"/>
      <c r="F41" s="12"/>
      <c r="G41" s="9"/>
      <c r="H41" s="38"/>
      <c r="I41" s="9"/>
      <c r="J41" s="9"/>
      <c r="K41" s="9"/>
      <c r="L41" s="9"/>
      <c r="M41" s="12"/>
      <c r="N41" s="12"/>
      <c r="O41" s="12"/>
      <c r="P41" s="12"/>
      <c r="Q41" s="12"/>
      <c r="R41" s="12"/>
    </row>
    <row r="42" spans="1:19" s="32" customFormat="1" x14ac:dyDescent="0.25">
      <c r="B42" s="37"/>
      <c r="C42" s="37"/>
      <c r="D42" s="37"/>
      <c r="E42" s="37"/>
      <c r="F42" s="12"/>
      <c r="G42" s="9"/>
      <c r="H42" s="38"/>
      <c r="I42" s="9"/>
      <c r="J42" s="9"/>
      <c r="K42" s="9"/>
      <c r="L42" s="9"/>
      <c r="M42" s="12"/>
      <c r="N42" s="12"/>
      <c r="O42" s="12"/>
      <c r="P42" s="12"/>
      <c r="Q42" s="12"/>
      <c r="R42" s="12"/>
    </row>
    <row r="43" spans="1:19" s="32" customFormat="1" x14ac:dyDescent="0.25">
      <c r="B43" s="37"/>
      <c r="C43" s="37"/>
      <c r="D43" s="37"/>
      <c r="E43" s="37"/>
      <c r="F43" s="12"/>
      <c r="G43" s="9"/>
      <c r="H43" s="38"/>
      <c r="I43" s="9"/>
      <c r="J43" s="9"/>
      <c r="K43" s="9"/>
      <c r="L43" s="9"/>
      <c r="M43" s="12"/>
      <c r="N43" s="12"/>
      <c r="O43" s="12"/>
      <c r="P43" s="12"/>
      <c r="Q43" s="12"/>
      <c r="R43" s="12"/>
    </row>
    <row r="44" spans="1:19" s="32" customFormat="1" x14ac:dyDescent="0.25">
      <c r="B44" s="37"/>
      <c r="C44" s="37"/>
      <c r="D44" s="37"/>
      <c r="E44" s="37"/>
      <c r="F44" s="12"/>
      <c r="G44" s="9"/>
      <c r="H44" s="38"/>
      <c r="I44" s="9"/>
      <c r="J44" s="9"/>
      <c r="K44" s="9"/>
      <c r="L44" s="9"/>
      <c r="M44" s="12"/>
      <c r="N44" s="12"/>
      <c r="O44" s="12"/>
      <c r="P44" s="12"/>
      <c r="Q44" s="12"/>
      <c r="R44" s="12"/>
    </row>
    <row r="45" spans="1:19" s="32" customFormat="1" x14ac:dyDescent="0.25">
      <c r="B45" s="37"/>
      <c r="C45" s="37"/>
      <c r="D45" s="37"/>
      <c r="E45" s="37"/>
      <c r="F45" s="12"/>
      <c r="G45" s="9"/>
      <c r="H45" s="38"/>
      <c r="I45" s="9"/>
      <c r="J45" s="9"/>
      <c r="K45" s="9"/>
      <c r="L45" s="9"/>
      <c r="M45" s="12"/>
      <c r="N45" s="12"/>
      <c r="O45" s="12"/>
      <c r="P45" s="12"/>
      <c r="Q45" s="12"/>
      <c r="R45" s="12"/>
    </row>
    <row r="46" spans="1:19" s="32" customFormat="1" x14ac:dyDescent="0.25">
      <c r="B46" s="37"/>
      <c r="C46" s="37"/>
      <c r="D46" s="37"/>
      <c r="E46" s="37"/>
      <c r="F46" s="12"/>
      <c r="G46" s="9"/>
      <c r="H46" s="38"/>
      <c r="I46" s="9"/>
      <c r="J46" s="9"/>
      <c r="K46" s="9"/>
      <c r="L46" s="9"/>
      <c r="M46" s="12"/>
      <c r="N46" s="12"/>
      <c r="O46" s="12"/>
      <c r="P46" s="12"/>
      <c r="Q46" s="12"/>
      <c r="R46" s="12"/>
    </row>
    <row r="47" spans="1:19" s="32" customFormat="1" x14ac:dyDescent="0.25">
      <c r="B47" s="37"/>
      <c r="C47" s="37"/>
      <c r="D47" s="37"/>
      <c r="E47" s="37"/>
      <c r="F47" s="12"/>
      <c r="G47" s="9"/>
      <c r="H47" s="38"/>
      <c r="I47" s="9"/>
      <c r="J47" s="9"/>
      <c r="K47" s="9"/>
      <c r="L47" s="9"/>
      <c r="M47" s="12"/>
      <c r="N47" s="12"/>
      <c r="O47" s="12"/>
      <c r="P47" s="12"/>
      <c r="Q47" s="12"/>
      <c r="R47" s="12"/>
    </row>
    <row r="48" spans="1:19" s="32" customFormat="1" x14ac:dyDescent="0.25">
      <c r="B48" s="37"/>
      <c r="C48" s="37"/>
      <c r="D48" s="37"/>
      <c r="E48" s="37"/>
      <c r="F48" s="12"/>
      <c r="G48" s="9"/>
      <c r="H48" s="38"/>
      <c r="I48" s="9"/>
      <c r="J48" s="9"/>
      <c r="K48" s="9"/>
      <c r="L48" s="9"/>
      <c r="M48" s="12"/>
      <c r="N48" s="12"/>
      <c r="O48" s="12"/>
      <c r="P48" s="12"/>
      <c r="Q48" s="12"/>
      <c r="R48" s="12"/>
    </row>
    <row r="49" spans="1:18" s="32" customFormat="1" x14ac:dyDescent="0.25">
      <c r="B49" s="37"/>
      <c r="C49" s="37"/>
      <c r="D49" s="37"/>
      <c r="E49" s="37"/>
      <c r="F49" s="12"/>
      <c r="G49" s="9"/>
      <c r="H49" s="38"/>
      <c r="I49" s="9"/>
      <c r="J49" s="9"/>
      <c r="K49" s="9"/>
      <c r="L49" s="9"/>
      <c r="M49" s="12"/>
      <c r="N49" s="12"/>
      <c r="O49" s="12"/>
      <c r="P49" s="12"/>
      <c r="Q49" s="12"/>
      <c r="R49" s="12"/>
    </row>
    <row r="50" spans="1:18" s="32" customFormat="1" x14ac:dyDescent="0.25">
      <c r="B50" s="37"/>
      <c r="C50" s="37"/>
      <c r="D50" s="37"/>
      <c r="E50" s="37"/>
      <c r="F50" s="12"/>
      <c r="G50" s="9"/>
      <c r="H50" s="38"/>
      <c r="I50" s="9"/>
      <c r="J50" s="9"/>
      <c r="K50" s="9"/>
      <c r="L50" s="9"/>
      <c r="M50" s="12"/>
      <c r="N50" s="12"/>
      <c r="O50" s="12"/>
      <c r="P50" s="12"/>
      <c r="Q50" s="12"/>
      <c r="R50" s="12"/>
    </row>
    <row r="51" spans="1:18" s="32" customFormat="1" x14ac:dyDescent="0.25">
      <c r="B51" s="37"/>
      <c r="C51" s="37"/>
      <c r="D51" s="37"/>
      <c r="E51" s="37"/>
      <c r="F51" s="12"/>
      <c r="G51" s="9"/>
      <c r="H51" s="38"/>
      <c r="I51" s="9"/>
      <c r="J51" s="9"/>
      <c r="K51" s="9"/>
      <c r="L51" s="9"/>
      <c r="M51" s="12"/>
      <c r="N51" s="12"/>
      <c r="O51" s="12"/>
      <c r="P51" s="12"/>
      <c r="Q51" s="12"/>
      <c r="R51" s="12"/>
    </row>
    <row r="52" spans="1:18" s="32" customFormat="1" x14ac:dyDescent="0.25">
      <c r="B52" s="37"/>
      <c r="C52" s="37"/>
      <c r="D52" s="37"/>
      <c r="E52" s="37"/>
      <c r="F52" s="12"/>
      <c r="G52" s="9"/>
      <c r="H52" s="38"/>
      <c r="I52" s="9"/>
      <c r="J52" s="9"/>
      <c r="K52" s="9"/>
      <c r="L52" s="9"/>
      <c r="M52" s="12"/>
      <c r="N52" s="12"/>
      <c r="O52" s="12"/>
      <c r="P52" s="12"/>
      <c r="Q52" s="12"/>
      <c r="R52" s="12"/>
    </row>
    <row r="53" spans="1:18" x14ac:dyDescent="0.25">
      <c r="A53" s="32"/>
    </row>
  </sheetData>
  <mergeCells count="107">
    <mergeCell ref="R19:R21"/>
    <mergeCell ref="S37:S39"/>
    <mergeCell ref="G31:G33"/>
    <mergeCell ref="S31:S33"/>
    <mergeCell ref="S19:S21"/>
    <mergeCell ref="G19:G21"/>
    <mergeCell ref="S22:S24"/>
    <mergeCell ref="K19:K21"/>
    <mergeCell ref="J22:J24"/>
    <mergeCell ref="K22:K24"/>
    <mergeCell ref="C37:C39"/>
    <mergeCell ref="D37:D39"/>
    <mergeCell ref="G37:G39"/>
    <mergeCell ref="R37:R39"/>
    <mergeCell ref="G25:G27"/>
    <mergeCell ref="G34:G36"/>
    <mergeCell ref="S34:S36"/>
    <mergeCell ref="S25:S27"/>
    <mergeCell ref="G28:G30"/>
    <mergeCell ref="R28:R30"/>
    <mergeCell ref="S28:S30"/>
    <mergeCell ref="J25:J27"/>
    <mergeCell ref="K25:K27"/>
    <mergeCell ref="R22:R27"/>
    <mergeCell ref="A1:C3"/>
    <mergeCell ref="A5:A6"/>
    <mergeCell ref="B5:B6"/>
    <mergeCell ref="C5:C6"/>
    <mergeCell ref="D5:D6"/>
    <mergeCell ref="F5:F6"/>
    <mergeCell ref="G5:G6"/>
    <mergeCell ref="H5:H6"/>
    <mergeCell ref="C28:C36"/>
    <mergeCell ref="D28:D36"/>
    <mergeCell ref="D1:R3"/>
    <mergeCell ref="J5:J6"/>
    <mergeCell ref="I7:I9"/>
    <mergeCell ref="K7:K8"/>
    <mergeCell ref="J10:J12"/>
    <mergeCell ref="I10:I12"/>
    <mergeCell ref="M5:Q5"/>
    <mergeCell ref="E5:E6"/>
    <mergeCell ref="I16:I18"/>
    <mergeCell ref="J16:J18"/>
    <mergeCell ref="K16:K18"/>
    <mergeCell ref="I19:I21"/>
    <mergeCell ref="J19:J21"/>
    <mergeCell ref="K34:K36"/>
    <mergeCell ref="S5:S6"/>
    <mergeCell ref="R5:R6"/>
    <mergeCell ref="H7:H8"/>
    <mergeCell ref="G7:G9"/>
    <mergeCell ref="K5:K6"/>
    <mergeCell ref="L5:L6"/>
    <mergeCell ref="I5:I6"/>
    <mergeCell ref="J7:J9"/>
    <mergeCell ref="I13:I15"/>
    <mergeCell ref="J13:J15"/>
    <mergeCell ref="K13:K15"/>
    <mergeCell ref="K10:K12"/>
    <mergeCell ref="R10:R18"/>
    <mergeCell ref="R7:R9"/>
    <mergeCell ref="S7:S9"/>
    <mergeCell ref="G10:G12"/>
    <mergeCell ref="S10:S12"/>
    <mergeCell ref="G13:G15"/>
    <mergeCell ref="S13:S15"/>
    <mergeCell ref="G16:G18"/>
    <mergeCell ref="S16:S18"/>
    <mergeCell ref="F7:F21"/>
    <mergeCell ref="E7:E21"/>
    <mergeCell ref="B7:B21"/>
    <mergeCell ref="A7:A21"/>
    <mergeCell ref="A22:A27"/>
    <mergeCell ref="B22:B27"/>
    <mergeCell ref="E22:E27"/>
    <mergeCell ref="F22:F27"/>
    <mergeCell ref="I22:I24"/>
    <mergeCell ref="C7:C27"/>
    <mergeCell ref="D7:D27"/>
    <mergeCell ref="G22:G24"/>
    <mergeCell ref="H25:H27"/>
    <mergeCell ref="I25:I27"/>
    <mergeCell ref="A37:A39"/>
    <mergeCell ref="B37:B39"/>
    <mergeCell ref="E37:E39"/>
    <mergeCell ref="F37:F39"/>
    <mergeCell ref="I37:I39"/>
    <mergeCell ref="J37:J39"/>
    <mergeCell ref="K37:K39"/>
    <mergeCell ref="R31:R36"/>
    <mergeCell ref="A28:A30"/>
    <mergeCell ref="B28:B30"/>
    <mergeCell ref="E28:E30"/>
    <mergeCell ref="F28:F30"/>
    <mergeCell ref="I28:I30"/>
    <mergeCell ref="J28:J30"/>
    <mergeCell ref="K28:K30"/>
    <mergeCell ref="A31:A36"/>
    <mergeCell ref="B31:B36"/>
    <mergeCell ref="E31:E36"/>
    <mergeCell ref="F31:F36"/>
    <mergeCell ref="I34:I36"/>
    <mergeCell ref="I31:I33"/>
    <mergeCell ref="J31:J33"/>
    <mergeCell ref="J34:J36"/>
    <mergeCell ref="K31:K33"/>
  </mergeCells>
  <printOptions horizontalCentered="1" verticalCentered="1"/>
  <pageMargins left="0.23622047244094491" right="0.23622047244094491" top="0.74803149606299213" bottom="0.74803149606299213" header="0.31496062992125984" footer="0.31496062992125984"/>
  <pageSetup paperSize="122" scale="20" fitToWidth="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W37"/>
  <sheetViews>
    <sheetView view="pageBreakPreview" zoomScale="60" zoomScaleNormal="60" zoomScalePageLayoutView="60" workbookViewId="0">
      <pane xSplit="1" ySplit="8" topLeftCell="B9" activePane="bottomRight" state="frozen"/>
      <selection pane="topRight" activeCell="B1" sqref="B1"/>
      <selection pane="bottomLeft" activeCell="A9" sqref="A9"/>
      <selection pane="bottomRight" activeCell="G14" sqref="G14"/>
    </sheetView>
  </sheetViews>
  <sheetFormatPr baseColWidth="10" defaultColWidth="11.42578125" defaultRowHeight="17.25" x14ac:dyDescent="0.3"/>
  <cols>
    <col min="1" max="1" width="31.42578125" style="1" customWidth="1"/>
    <col min="2" max="2" width="39.42578125" style="1" customWidth="1"/>
    <col min="3" max="3" width="16.7109375" style="12" customWidth="1"/>
    <col min="4" max="4" width="13.42578125" style="12" customWidth="1"/>
    <col min="5" max="9" width="11.7109375" style="13" customWidth="1"/>
    <col min="10" max="10" width="20.42578125" style="12" customWidth="1"/>
    <col min="11" max="12" width="14" style="12" customWidth="1"/>
    <col min="13" max="13" width="16.140625" style="13" customWidth="1"/>
    <col min="14" max="14" width="14.42578125" style="12" customWidth="1"/>
    <col min="15" max="15" width="14.42578125" style="13" customWidth="1"/>
    <col min="16" max="16" width="15.7109375" style="12" customWidth="1"/>
    <col min="17" max="17" width="14.42578125" style="13" customWidth="1"/>
    <col min="18" max="19" width="17.140625" style="12" customWidth="1"/>
    <col min="20" max="20" width="117" style="1" customWidth="1"/>
    <col min="21" max="21" width="23.28515625" style="14" customWidth="1"/>
    <col min="22" max="16384" width="11.42578125" style="1"/>
  </cols>
  <sheetData>
    <row r="1" spans="1:23" ht="25.5" customHeight="1" x14ac:dyDescent="0.3">
      <c r="A1" s="277"/>
      <c r="B1" s="277"/>
      <c r="C1" s="278" t="s">
        <v>1</v>
      </c>
      <c r="D1" s="279"/>
      <c r="E1" s="279"/>
      <c r="F1" s="279"/>
      <c r="G1" s="279"/>
      <c r="H1" s="279"/>
      <c r="I1" s="279"/>
      <c r="J1" s="279"/>
      <c r="K1" s="279"/>
      <c r="L1" s="279"/>
      <c r="M1" s="279"/>
      <c r="N1" s="279"/>
      <c r="O1" s="279"/>
      <c r="P1" s="279"/>
      <c r="Q1" s="279"/>
      <c r="R1" s="279"/>
      <c r="S1" s="280"/>
      <c r="T1" s="269" t="s">
        <v>2</v>
      </c>
      <c r="U1" s="270"/>
    </row>
    <row r="2" spans="1:23" ht="25.5" customHeight="1" x14ac:dyDescent="0.3">
      <c r="A2" s="277"/>
      <c r="B2" s="277"/>
      <c r="C2" s="281"/>
      <c r="D2" s="282"/>
      <c r="E2" s="282"/>
      <c r="F2" s="282"/>
      <c r="G2" s="282"/>
      <c r="H2" s="282"/>
      <c r="I2" s="282"/>
      <c r="J2" s="282"/>
      <c r="K2" s="282"/>
      <c r="L2" s="282"/>
      <c r="M2" s="282"/>
      <c r="N2" s="282"/>
      <c r="O2" s="282"/>
      <c r="P2" s="282"/>
      <c r="Q2" s="282"/>
      <c r="R2" s="282"/>
      <c r="S2" s="283"/>
      <c r="T2" s="269" t="s">
        <v>3</v>
      </c>
      <c r="U2" s="270"/>
    </row>
    <row r="3" spans="1:23" s="2" customFormat="1" ht="25.5" customHeight="1" x14ac:dyDescent="0.3">
      <c r="A3" s="277"/>
      <c r="B3" s="277"/>
      <c r="C3" s="284"/>
      <c r="D3" s="285"/>
      <c r="E3" s="285"/>
      <c r="F3" s="285"/>
      <c r="G3" s="285"/>
      <c r="H3" s="285"/>
      <c r="I3" s="285"/>
      <c r="J3" s="285"/>
      <c r="K3" s="285"/>
      <c r="L3" s="285"/>
      <c r="M3" s="285"/>
      <c r="N3" s="285"/>
      <c r="O3" s="285"/>
      <c r="P3" s="285"/>
      <c r="Q3" s="285"/>
      <c r="R3" s="285"/>
      <c r="S3" s="286"/>
      <c r="T3" s="269" t="s">
        <v>4</v>
      </c>
      <c r="U3" s="270"/>
    </row>
    <row r="4" spans="1:23" s="2" customFormat="1" ht="13.35" customHeight="1" x14ac:dyDescent="0.3">
      <c r="A4" s="3"/>
      <c r="B4" s="3"/>
      <c r="C4" s="3"/>
      <c r="D4" s="3"/>
      <c r="E4" s="4"/>
      <c r="F4" s="4"/>
      <c r="G4" s="4"/>
      <c r="H4" s="4"/>
      <c r="I4" s="4"/>
      <c r="J4" s="3"/>
      <c r="K4" s="3"/>
      <c r="L4" s="3"/>
      <c r="M4" s="4"/>
      <c r="N4" s="3"/>
      <c r="O4" s="4"/>
      <c r="P4" s="3"/>
      <c r="Q4" s="4"/>
      <c r="R4" s="3"/>
      <c r="S4" s="3"/>
      <c r="T4" s="3"/>
      <c r="U4" s="3"/>
    </row>
    <row r="5" spans="1:23" s="2" customFormat="1" ht="35.25" customHeight="1" x14ac:dyDescent="0.3">
      <c r="A5" s="271" t="s">
        <v>47</v>
      </c>
      <c r="B5" s="272"/>
      <c r="C5" s="272"/>
      <c r="D5" s="272"/>
      <c r="E5" s="272"/>
      <c r="F5" s="272"/>
      <c r="G5" s="272"/>
      <c r="H5" s="272"/>
      <c r="I5" s="272"/>
      <c r="J5" s="272"/>
      <c r="K5" s="272"/>
      <c r="L5" s="272"/>
      <c r="M5" s="272"/>
      <c r="N5" s="272"/>
      <c r="O5" s="272"/>
      <c r="P5" s="272"/>
      <c r="Q5" s="272"/>
      <c r="R5" s="272"/>
      <c r="S5" s="272"/>
      <c r="T5" s="272"/>
      <c r="U5" s="5"/>
    </row>
    <row r="6" spans="1:23" x14ac:dyDescent="0.3">
      <c r="A6" s="3"/>
      <c r="B6" s="3"/>
      <c r="C6" s="3"/>
      <c r="D6" s="3"/>
      <c r="E6" s="4"/>
      <c r="F6" s="4"/>
      <c r="G6" s="4"/>
      <c r="H6" s="4"/>
      <c r="I6" s="4"/>
      <c r="J6" s="3"/>
      <c r="K6" s="3"/>
      <c r="L6" s="3"/>
      <c r="M6" s="4"/>
      <c r="N6" s="3"/>
      <c r="O6" s="4"/>
      <c r="P6" s="3"/>
      <c r="Q6" s="4"/>
      <c r="R6" s="3"/>
      <c r="S6" s="3"/>
      <c r="T6" s="3"/>
      <c r="U6" s="3"/>
    </row>
    <row r="7" spans="1:23" ht="35.25" customHeight="1" x14ac:dyDescent="0.3">
      <c r="A7" s="273" t="s">
        <v>5</v>
      </c>
      <c r="B7" s="273" t="s">
        <v>6</v>
      </c>
      <c r="C7" s="273" t="s">
        <v>7</v>
      </c>
      <c r="D7" s="273" t="s">
        <v>8</v>
      </c>
      <c r="E7" s="273" t="s">
        <v>48</v>
      </c>
      <c r="F7" s="266" t="s">
        <v>54</v>
      </c>
      <c r="G7" s="267"/>
      <c r="H7" s="267"/>
      <c r="I7" s="268"/>
      <c r="J7" s="275" t="s">
        <v>55</v>
      </c>
      <c r="K7" s="273" t="s">
        <v>50</v>
      </c>
      <c r="L7" s="275" t="s">
        <v>49</v>
      </c>
      <c r="M7" s="273" t="s">
        <v>51</v>
      </c>
      <c r="N7" s="275" t="s">
        <v>52</v>
      </c>
      <c r="O7" s="273" t="s">
        <v>53</v>
      </c>
      <c r="P7" s="275" t="s">
        <v>57</v>
      </c>
      <c r="Q7" s="273" t="s">
        <v>9</v>
      </c>
      <c r="R7" s="275" t="s">
        <v>10</v>
      </c>
      <c r="S7" s="275" t="s">
        <v>11</v>
      </c>
      <c r="T7" s="276" t="s">
        <v>56</v>
      </c>
      <c r="U7" s="273" t="s">
        <v>12</v>
      </c>
    </row>
    <row r="8" spans="1:23" ht="30.75" customHeight="1" x14ac:dyDescent="0.3">
      <c r="A8" s="274"/>
      <c r="B8" s="274"/>
      <c r="C8" s="274"/>
      <c r="D8" s="274"/>
      <c r="E8" s="274"/>
      <c r="F8" s="23" t="s">
        <v>13</v>
      </c>
      <c r="G8" s="23" t="s">
        <v>14</v>
      </c>
      <c r="H8" s="23" t="s">
        <v>15</v>
      </c>
      <c r="I8" s="23" t="s">
        <v>16</v>
      </c>
      <c r="J8" s="276"/>
      <c r="K8" s="274"/>
      <c r="L8" s="276"/>
      <c r="M8" s="274"/>
      <c r="N8" s="276"/>
      <c r="O8" s="274"/>
      <c r="P8" s="276"/>
      <c r="Q8" s="274"/>
      <c r="R8" s="276"/>
      <c r="S8" s="276"/>
      <c r="T8" s="289"/>
      <c r="U8" s="274"/>
    </row>
    <row r="9" spans="1:23" ht="51.75" x14ac:dyDescent="0.3">
      <c r="A9" s="265" t="s">
        <v>17</v>
      </c>
      <c r="B9" s="15" t="s">
        <v>24</v>
      </c>
      <c r="C9" s="26"/>
      <c r="D9" s="24" t="s">
        <v>43</v>
      </c>
      <c r="E9" s="24" t="s">
        <v>43</v>
      </c>
      <c r="F9" s="24"/>
      <c r="G9" s="24"/>
      <c r="H9" s="24"/>
      <c r="I9" s="24"/>
      <c r="J9" s="26"/>
      <c r="K9" s="24" t="s">
        <v>43</v>
      </c>
      <c r="L9" s="26"/>
      <c r="M9" s="24" t="s">
        <v>46</v>
      </c>
      <c r="N9" s="26"/>
      <c r="O9" s="24" t="s">
        <v>46</v>
      </c>
      <c r="P9" s="26"/>
      <c r="Q9" s="26"/>
      <c r="R9" s="26"/>
      <c r="S9" s="26"/>
      <c r="T9" s="29"/>
      <c r="U9" s="26"/>
      <c r="W9" s="6"/>
    </row>
    <row r="10" spans="1:23" ht="51.75" x14ac:dyDescent="0.3">
      <c r="A10" s="265"/>
      <c r="B10" s="15" t="s">
        <v>25</v>
      </c>
      <c r="C10" s="26"/>
      <c r="D10" s="25">
        <v>0.31</v>
      </c>
      <c r="E10" s="17">
        <v>0.77</v>
      </c>
      <c r="F10" s="17">
        <v>0.1</v>
      </c>
      <c r="G10" s="17">
        <v>0.2</v>
      </c>
      <c r="H10" s="17"/>
      <c r="I10" s="17"/>
      <c r="J10" s="26"/>
      <c r="K10" s="17">
        <v>0.8</v>
      </c>
      <c r="L10" s="26"/>
      <c r="M10" s="17">
        <v>0.85</v>
      </c>
      <c r="N10" s="26"/>
      <c r="O10" s="17">
        <v>0.85</v>
      </c>
      <c r="P10" s="26"/>
      <c r="Q10" s="26"/>
      <c r="R10" s="26"/>
      <c r="S10" s="26"/>
      <c r="T10" s="29"/>
      <c r="U10" s="26"/>
      <c r="W10" s="6"/>
    </row>
    <row r="11" spans="1:23" ht="51.75" x14ac:dyDescent="0.3">
      <c r="A11" s="265"/>
      <c r="B11" s="22" t="s">
        <v>26</v>
      </c>
      <c r="C11" s="26"/>
      <c r="D11" s="21">
        <v>1</v>
      </c>
      <c r="E11" s="21">
        <v>1</v>
      </c>
      <c r="F11" s="21">
        <v>1</v>
      </c>
      <c r="G11" s="21">
        <v>1</v>
      </c>
      <c r="H11" s="21"/>
      <c r="I11" s="21"/>
      <c r="J11" s="26"/>
      <c r="K11" s="21">
        <v>1</v>
      </c>
      <c r="L11" s="26"/>
      <c r="M11" s="21">
        <v>1</v>
      </c>
      <c r="N11" s="26"/>
      <c r="O11" s="21">
        <v>1</v>
      </c>
      <c r="P11" s="26"/>
      <c r="Q11" s="26"/>
      <c r="R11" s="26"/>
      <c r="S11" s="26"/>
      <c r="T11" s="29"/>
      <c r="U11" s="26"/>
      <c r="W11" s="6"/>
    </row>
    <row r="12" spans="1:23" ht="34.5" x14ac:dyDescent="0.3">
      <c r="A12" s="265" t="s">
        <v>18</v>
      </c>
      <c r="B12" s="22" t="s">
        <v>27</v>
      </c>
      <c r="C12" s="26"/>
      <c r="D12" s="18">
        <v>1200</v>
      </c>
      <c r="E12" s="18">
        <f>200+15+23</f>
        <v>238</v>
      </c>
      <c r="F12" s="18"/>
      <c r="G12" s="18"/>
      <c r="H12" s="18"/>
      <c r="I12" s="18"/>
      <c r="J12" s="26"/>
      <c r="K12" s="18">
        <v>179</v>
      </c>
      <c r="L12" s="26"/>
      <c r="M12" s="18">
        <v>179</v>
      </c>
      <c r="N12" s="26"/>
      <c r="O12" s="18">
        <v>179</v>
      </c>
      <c r="P12" s="26"/>
      <c r="Q12" s="26"/>
      <c r="R12" s="26"/>
      <c r="S12" s="26"/>
      <c r="T12" s="29"/>
      <c r="U12" s="26"/>
      <c r="W12" s="6"/>
    </row>
    <row r="13" spans="1:23" ht="51.75" x14ac:dyDescent="0.3">
      <c r="A13" s="265"/>
      <c r="B13" s="22" t="s">
        <v>28</v>
      </c>
      <c r="C13" s="26"/>
      <c r="D13" s="18">
        <v>28998</v>
      </c>
      <c r="E13" s="18">
        <v>12000</v>
      </c>
      <c r="F13" s="18" t="s">
        <v>58</v>
      </c>
      <c r="G13" s="18" t="s">
        <v>59</v>
      </c>
      <c r="H13" s="18"/>
      <c r="I13" s="18"/>
      <c r="J13" s="26"/>
      <c r="K13" s="18">
        <v>13000</v>
      </c>
      <c r="L13" s="26"/>
      <c r="M13" s="18">
        <v>14500</v>
      </c>
      <c r="N13" s="26"/>
      <c r="O13" s="18">
        <v>15500</v>
      </c>
      <c r="P13" s="26"/>
      <c r="Q13" s="26"/>
      <c r="R13" s="26"/>
      <c r="S13" s="26"/>
      <c r="T13" s="29"/>
      <c r="U13" s="26"/>
      <c r="W13" s="6"/>
    </row>
    <row r="14" spans="1:23" ht="51.75" x14ac:dyDescent="0.3">
      <c r="A14" s="265"/>
      <c r="B14" s="22" t="s">
        <v>29</v>
      </c>
      <c r="C14" s="26"/>
      <c r="D14" s="18" t="s">
        <v>44</v>
      </c>
      <c r="E14" s="18" t="s">
        <v>44</v>
      </c>
      <c r="F14" s="18"/>
      <c r="G14" s="18"/>
      <c r="H14" s="18"/>
      <c r="I14" s="18"/>
      <c r="J14" s="26"/>
      <c r="K14" s="27">
        <v>0.9</v>
      </c>
      <c r="L14" s="26"/>
      <c r="M14" s="27">
        <v>0.9</v>
      </c>
      <c r="N14" s="26"/>
      <c r="O14" s="27">
        <v>0.91</v>
      </c>
      <c r="P14" s="26"/>
      <c r="Q14" s="26"/>
      <c r="R14" s="26"/>
      <c r="S14" s="26"/>
      <c r="T14" s="29"/>
      <c r="U14" s="26"/>
      <c r="W14" s="6"/>
    </row>
    <row r="15" spans="1:23" ht="103.5" x14ac:dyDescent="0.3">
      <c r="A15" s="265" t="s">
        <v>19</v>
      </c>
      <c r="B15" s="22" t="s">
        <v>30</v>
      </c>
      <c r="C15" s="26"/>
      <c r="D15" s="18">
        <v>0</v>
      </c>
      <c r="E15" s="22">
        <v>3500</v>
      </c>
      <c r="F15" s="22"/>
      <c r="G15" s="22"/>
      <c r="H15" s="22"/>
      <c r="I15" s="22"/>
      <c r="J15" s="26"/>
      <c r="K15" s="22">
        <v>5000</v>
      </c>
      <c r="L15" s="26"/>
      <c r="M15" s="22">
        <v>17000</v>
      </c>
      <c r="N15" s="26"/>
      <c r="O15" s="22">
        <v>8500</v>
      </c>
      <c r="P15" s="26"/>
      <c r="Q15" s="26"/>
      <c r="R15" s="26"/>
      <c r="S15" s="26"/>
      <c r="T15" s="29"/>
      <c r="U15" s="26"/>
      <c r="W15" s="6"/>
    </row>
    <row r="16" spans="1:23" ht="69" x14ac:dyDescent="0.3">
      <c r="A16" s="265"/>
      <c r="B16" s="16" t="s">
        <v>31</v>
      </c>
      <c r="C16" s="26"/>
      <c r="D16" s="18">
        <v>1160</v>
      </c>
      <c r="E16" s="22">
        <v>680</v>
      </c>
      <c r="F16" s="22"/>
      <c r="G16" s="22"/>
      <c r="H16" s="22"/>
      <c r="I16" s="22"/>
      <c r="J16" s="26"/>
      <c r="K16" s="22">
        <v>600</v>
      </c>
      <c r="L16" s="26"/>
      <c r="M16" s="22">
        <v>580</v>
      </c>
      <c r="N16" s="26"/>
      <c r="O16" s="22">
        <v>580</v>
      </c>
      <c r="P16" s="26"/>
      <c r="Q16" s="26"/>
      <c r="R16" s="26"/>
      <c r="S16" s="26"/>
      <c r="T16" s="29"/>
      <c r="U16" s="26"/>
      <c r="W16" s="6"/>
    </row>
    <row r="17" spans="1:23" ht="51.75" x14ac:dyDescent="0.3">
      <c r="A17" s="265"/>
      <c r="B17" s="22" t="s">
        <v>32</v>
      </c>
      <c r="C17" s="26"/>
      <c r="D17" s="18">
        <v>3492</v>
      </c>
      <c r="E17" s="22">
        <v>930</v>
      </c>
      <c r="F17" s="22"/>
      <c r="G17" s="22"/>
      <c r="H17" s="22"/>
      <c r="I17" s="22"/>
      <c r="J17" s="26"/>
      <c r="K17" s="22">
        <v>920</v>
      </c>
      <c r="L17" s="26"/>
      <c r="M17" s="19">
        <v>920</v>
      </c>
      <c r="N17" s="26"/>
      <c r="O17" s="19">
        <v>920</v>
      </c>
      <c r="P17" s="26"/>
      <c r="Q17" s="26"/>
      <c r="R17" s="26"/>
      <c r="S17" s="26"/>
      <c r="T17" s="29"/>
      <c r="U17" s="26"/>
      <c r="W17" s="6"/>
    </row>
    <row r="18" spans="1:23" ht="34.5" x14ac:dyDescent="0.3">
      <c r="A18" s="265"/>
      <c r="B18" s="22" t="s">
        <v>33</v>
      </c>
      <c r="C18" s="26"/>
      <c r="D18" s="18">
        <f>148+179</f>
        <v>327</v>
      </c>
      <c r="E18" s="19">
        <v>200</v>
      </c>
      <c r="F18" s="19"/>
      <c r="G18" s="19"/>
      <c r="H18" s="19"/>
      <c r="I18" s="19"/>
      <c r="J18" s="26"/>
      <c r="K18" s="19">
        <v>200</v>
      </c>
      <c r="L18" s="26"/>
      <c r="M18" s="19">
        <v>200</v>
      </c>
      <c r="N18" s="26"/>
      <c r="O18" s="19">
        <v>200</v>
      </c>
      <c r="P18" s="26"/>
      <c r="Q18" s="26"/>
      <c r="R18" s="26"/>
      <c r="S18" s="26"/>
      <c r="T18" s="29"/>
      <c r="U18" s="26"/>
      <c r="W18" s="6"/>
    </row>
    <row r="19" spans="1:23" ht="69" x14ac:dyDescent="0.3">
      <c r="A19" s="265" t="s">
        <v>20</v>
      </c>
      <c r="B19" s="22" t="s">
        <v>34</v>
      </c>
      <c r="C19" s="26"/>
      <c r="D19" s="18">
        <v>4000</v>
      </c>
      <c r="E19" s="19">
        <v>600</v>
      </c>
      <c r="F19" s="19"/>
      <c r="G19" s="19"/>
      <c r="H19" s="19"/>
      <c r="I19" s="19"/>
      <c r="J19" s="26"/>
      <c r="K19" s="19">
        <v>1500</v>
      </c>
      <c r="L19" s="26"/>
      <c r="M19" s="19">
        <v>1500</v>
      </c>
      <c r="N19" s="26"/>
      <c r="O19" s="19">
        <v>600</v>
      </c>
      <c r="P19" s="26"/>
      <c r="Q19" s="26"/>
      <c r="R19" s="26"/>
      <c r="S19" s="26"/>
      <c r="T19" s="29"/>
      <c r="U19" s="26"/>
      <c r="W19" s="6"/>
    </row>
    <row r="20" spans="1:23" ht="34.5" x14ac:dyDescent="0.3">
      <c r="A20" s="265"/>
      <c r="B20" s="22" t="s">
        <v>35</v>
      </c>
      <c r="C20" s="26"/>
      <c r="D20" s="18">
        <v>5390</v>
      </c>
      <c r="E20" s="19">
        <v>444</v>
      </c>
      <c r="F20" s="19"/>
      <c r="G20" s="19"/>
      <c r="H20" s="19"/>
      <c r="I20" s="19"/>
      <c r="J20" s="26"/>
      <c r="K20" s="19">
        <v>410</v>
      </c>
      <c r="L20" s="26"/>
      <c r="M20" s="19">
        <v>410</v>
      </c>
      <c r="N20" s="26"/>
      <c r="O20" s="19">
        <v>410</v>
      </c>
      <c r="P20" s="26"/>
      <c r="Q20" s="26"/>
      <c r="R20" s="26"/>
      <c r="S20" s="26"/>
      <c r="T20" s="29"/>
      <c r="U20" s="26"/>
      <c r="W20" s="6"/>
    </row>
    <row r="21" spans="1:23" ht="34.5" x14ac:dyDescent="0.3">
      <c r="A21" s="265"/>
      <c r="B21" s="22" t="s">
        <v>36</v>
      </c>
      <c r="C21" s="26"/>
      <c r="D21" s="18">
        <v>1720</v>
      </c>
      <c r="E21" s="19">
        <v>500</v>
      </c>
      <c r="F21" s="19"/>
      <c r="G21" s="19"/>
      <c r="H21" s="19"/>
      <c r="I21" s="19"/>
      <c r="J21" s="26"/>
      <c r="K21" s="19">
        <v>520</v>
      </c>
      <c r="L21" s="26"/>
      <c r="M21" s="19">
        <v>530</v>
      </c>
      <c r="N21" s="26"/>
      <c r="O21" s="19">
        <v>550</v>
      </c>
      <c r="P21" s="26"/>
      <c r="Q21" s="26"/>
      <c r="R21" s="26"/>
      <c r="S21" s="26"/>
      <c r="T21" s="29"/>
      <c r="U21" s="26"/>
      <c r="W21" s="6"/>
    </row>
    <row r="22" spans="1:23" ht="34.5" x14ac:dyDescent="0.3">
      <c r="A22" s="265"/>
      <c r="B22" s="22" t="s">
        <v>37</v>
      </c>
      <c r="C22" s="26"/>
      <c r="D22" s="18">
        <v>25</v>
      </c>
      <c r="E22" s="19">
        <v>11</v>
      </c>
      <c r="F22" s="19"/>
      <c r="G22" s="19"/>
      <c r="H22" s="19"/>
      <c r="I22" s="19"/>
      <c r="J22" s="26"/>
      <c r="K22" s="19">
        <v>14</v>
      </c>
      <c r="L22" s="26"/>
      <c r="M22" s="19">
        <v>16</v>
      </c>
      <c r="N22" s="26"/>
      <c r="O22" s="19">
        <v>18</v>
      </c>
      <c r="P22" s="26"/>
      <c r="Q22" s="26"/>
      <c r="R22" s="26"/>
      <c r="S22" s="26"/>
      <c r="T22" s="29"/>
      <c r="U22" s="26"/>
      <c r="W22" s="6"/>
    </row>
    <row r="23" spans="1:23" ht="51.75" x14ac:dyDescent="0.3">
      <c r="A23" s="290" t="s">
        <v>21</v>
      </c>
      <c r="B23" s="15" t="s">
        <v>38</v>
      </c>
      <c r="C23" s="26"/>
      <c r="D23" s="18" t="s">
        <v>45</v>
      </c>
      <c r="E23" s="22">
        <v>25</v>
      </c>
      <c r="F23" s="22"/>
      <c r="G23" s="22"/>
      <c r="H23" s="22"/>
      <c r="I23" s="22"/>
      <c r="J23" s="26"/>
      <c r="K23" s="22">
        <v>30</v>
      </c>
      <c r="L23" s="26"/>
      <c r="M23" s="22">
        <v>35</v>
      </c>
      <c r="N23" s="26"/>
      <c r="O23" s="22">
        <v>35</v>
      </c>
      <c r="P23" s="26"/>
      <c r="Q23" s="26"/>
      <c r="R23" s="26"/>
      <c r="S23" s="26"/>
      <c r="T23" s="29"/>
      <c r="U23" s="26"/>
      <c r="W23" s="6"/>
    </row>
    <row r="24" spans="1:23" ht="69" x14ac:dyDescent="0.3">
      <c r="A24" s="290"/>
      <c r="B24" s="15" t="s">
        <v>39</v>
      </c>
      <c r="C24" s="26"/>
      <c r="D24" s="18">
        <v>84</v>
      </c>
      <c r="E24" s="20">
        <v>11</v>
      </c>
      <c r="F24" s="20"/>
      <c r="G24" s="20"/>
      <c r="H24" s="20"/>
      <c r="I24" s="20"/>
      <c r="J24" s="26"/>
      <c r="K24" s="28">
        <v>30</v>
      </c>
      <c r="L24" s="26"/>
      <c r="M24" s="28">
        <v>20</v>
      </c>
      <c r="N24" s="26"/>
      <c r="O24" s="28">
        <v>40</v>
      </c>
      <c r="P24" s="26"/>
      <c r="Q24" s="26"/>
      <c r="R24" s="26"/>
      <c r="S24" s="26"/>
      <c r="T24" s="29"/>
      <c r="U24" s="26"/>
      <c r="W24" s="6"/>
    </row>
    <row r="25" spans="1:23" ht="34.5" x14ac:dyDescent="0.3">
      <c r="A25" s="291" t="s">
        <v>22</v>
      </c>
      <c r="B25" s="22" t="s">
        <v>40</v>
      </c>
      <c r="C25" s="26"/>
      <c r="D25" s="18">
        <v>84</v>
      </c>
      <c r="E25" s="20">
        <v>10</v>
      </c>
      <c r="F25" s="20"/>
      <c r="G25" s="20"/>
      <c r="H25" s="20"/>
      <c r="I25" s="20"/>
      <c r="J25" s="26"/>
      <c r="K25" s="20">
        <v>20</v>
      </c>
      <c r="L25" s="26"/>
      <c r="M25" s="20">
        <v>30</v>
      </c>
      <c r="N25" s="26"/>
      <c r="O25" s="22">
        <v>66</v>
      </c>
      <c r="P25" s="26"/>
      <c r="Q25" s="26"/>
      <c r="R25" s="26"/>
      <c r="S25" s="26"/>
      <c r="T25" s="29"/>
      <c r="U25" s="26"/>
      <c r="W25" s="6"/>
    </row>
    <row r="26" spans="1:23" x14ac:dyDescent="0.3">
      <c r="A26" s="291"/>
      <c r="B26" s="22" t="s">
        <v>41</v>
      </c>
      <c r="C26" s="26"/>
      <c r="D26" s="18">
        <v>20</v>
      </c>
      <c r="E26" s="22">
        <v>4</v>
      </c>
      <c r="F26" s="22"/>
      <c r="G26" s="22"/>
      <c r="H26" s="22"/>
      <c r="I26" s="22"/>
      <c r="J26" s="26"/>
      <c r="K26" s="22">
        <v>7</v>
      </c>
      <c r="L26" s="26"/>
      <c r="M26" s="22">
        <v>7</v>
      </c>
      <c r="N26" s="26"/>
      <c r="O26" s="22">
        <v>7</v>
      </c>
      <c r="P26" s="26"/>
      <c r="Q26" s="26"/>
      <c r="R26" s="26"/>
      <c r="S26" s="26"/>
      <c r="T26" s="29"/>
      <c r="U26" s="26"/>
      <c r="W26" s="6"/>
    </row>
    <row r="27" spans="1:23" x14ac:dyDescent="0.3">
      <c r="A27" s="292" t="s">
        <v>23</v>
      </c>
      <c r="B27" s="293" t="s">
        <v>42</v>
      </c>
      <c r="C27" s="26"/>
      <c r="D27" s="294">
        <v>1</v>
      </c>
      <c r="E27" s="294">
        <v>1</v>
      </c>
      <c r="F27" s="21"/>
      <c r="G27" s="21"/>
      <c r="H27" s="21"/>
      <c r="I27" s="21"/>
      <c r="J27" s="26"/>
      <c r="K27" s="294">
        <v>1</v>
      </c>
      <c r="L27" s="26"/>
      <c r="M27" s="294">
        <v>1</v>
      </c>
      <c r="N27" s="26"/>
      <c r="O27" s="294">
        <v>1</v>
      </c>
      <c r="P27" s="26"/>
      <c r="Q27" s="26"/>
      <c r="R27" s="26"/>
      <c r="S27" s="26"/>
      <c r="T27" s="29"/>
      <c r="U27" s="26"/>
      <c r="W27" s="6"/>
    </row>
    <row r="28" spans="1:23" x14ac:dyDescent="0.3">
      <c r="A28" s="292"/>
      <c r="B28" s="293"/>
      <c r="C28" s="26"/>
      <c r="D28" s="293"/>
      <c r="E28" s="293"/>
      <c r="F28" s="22"/>
      <c r="G28" s="22"/>
      <c r="H28" s="22"/>
      <c r="I28" s="22"/>
      <c r="J28" s="26"/>
      <c r="K28" s="293"/>
      <c r="L28" s="26"/>
      <c r="M28" s="293"/>
      <c r="N28" s="26"/>
      <c r="O28" s="293"/>
      <c r="P28" s="26"/>
      <c r="Q28" s="26"/>
      <c r="R28" s="26"/>
      <c r="S28" s="26"/>
      <c r="T28" s="29"/>
      <c r="U28" s="26"/>
      <c r="W28" s="6"/>
    </row>
    <row r="29" spans="1:23" x14ac:dyDescent="0.3">
      <c r="A29" s="292"/>
      <c r="B29" s="293"/>
      <c r="C29" s="26"/>
      <c r="D29" s="293"/>
      <c r="E29" s="293"/>
      <c r="F29" s="22"/>
      <c r="G29" s="22"/>
      <c r="H29" s="22"/>
      <c r="I29" s="22"/>
      <c r="J29" s="26"/>
      <c r="K29" s="293"/>
      <c r="L29" s="26"/>
      <c r="M29" s="293"/>
      <c r="N29" s="26"/>
      <c r="O29" s="293"/>
      <c r="P29" s="26"/>
      <c r="Q29" s="26"/>
      <c r="R29" s="26"/>
      <c r="S29" s="26"/>
      <c r="T29" s="29"/>
      <c r="U29" s="26"/>
      <c r="W29" s="6"/>
    </row>
    <row r="30" spans="1:23" x14ac:dyDescent="0.3">
      <c r="A30" s="292"/>
      <c r="B30" s="293"/>
      <c r="C30" s="26"/>
      <c r="D30" s="293"/>
      <c r="E30" s="293"/>
      <c r="F30" s="22"/>
      <c r="G30" s="22"/>
      <c r="H30" s="22"/>
      <c r="I30" s="22"/>
      <c r="J30" s="26"/>
      <c r="K30" s="293"/>
      <c r="L30" s="26"/>
      <c r="M30" s="293"/>
      <c r="N30" s="26"/>
      <c r="O30" s="293"/>
      <c r="P30" s="26"/>
      <c r="Q30" s="26"/>
      <c r="R30" s="26"/>
      <c r="S30" s="26"/>
      <c r="T30" s="29"/>
      <c r="U30" s="26"/>
      <c r="W30" s="6"/>
    </row>
    <row r="31" spans="1:23" x14ac:dyDescent="0.3">
      <c r="A31" s="292"/>
      <c r="B31" s="293"/>
      <c r="C31" s="26"/>
      <c r="D31" s="293"/>
      <c r="E31" s="293"/>
      <c r="F31" s="22"/>
      <c r="G31" s="22"/>
      <c r="H31" s="22"/>
      <c r="I31" s="22"/>
      <c r="J31" s="26"/>
      <c r="K31" s="293"/>
      <c r="L31" s="26"/>
      <c r="M31" s="293"/>
      <c r="N31" s="26"/>
      <c r="O31" s="293"/>
      <c r="P31" s="26"/>
      <c r="Q31" s="26"/>
      <c r="R31" s="26"/>
      <c r="S31" s="26"/>
      <c r="T31" s="29"/>
      <c r="U31" s="26"/>
      <c r="W31" s="6"/>
    </row>
    <row r="32" spans="1:23" x14ac:dyDescent="0.3">
      <c r="A32" s="292"/>
      <c r="B32" s="293"/>
      <c r="C32" s="26"/>
      <c r="D32" s="293"/>
      <c r="E32" s="293"/>
      <c r="F32" s="22"/>
      <c r="G32" s="22"/>
      <c r="H32" s="22"/>
      <c r="I32" s="22"/>
      <c r="J32" s="26"/>
      <c r="K32" s="293"/>
      <c r="L32" s="26"/>
      <c r="M32" s="293"/>
      <c r="N32" s="26"/>
      <c r="O32" s="293"/>
      <c r="P32" s="26"/>
      <c r="Q32" s="26"/>
      <c r="R32" s="26"/>
      <c r="S32" s="26"/>
      <c r="T32" s="29"/>
      <c r="U32" s="26"/>
      <c r="W32" s="6"/>
    </row>
    <row r="33" spans="1:23" x14ac:dyDescent="0.3">
      <c r="A33" s="292"/>
      <c r="B33" s="293"/>
      <c r="C33" s="26"/>
      <c r="D33" s="293"/>
      <c r="E33" s="293"/>
      <c r="F33" s="22"/>
      <c r="G33" s="22"/>
      <c r="H33" s="22"/>
      <c r="I33" s="22"/>
      <c r="J33" s="26"/>
      <c r="K33" s="293"/>
      <c r="L33" s="26"/>
      <c r="M33" s="293"/>
      <c r="N33" s="26"/>
      <c r="O33" s="293"/>
      <c r="P33" s="26"/>
      <c r="Q33" s="26"/>
      <c r="R33" s="26"/>
      <c r="S33" s="26"/>
      <c r="T33" s="29"/>
      <c r="U33" s="26"/>
      <c r="W33" s="6"/>
    </row>
    <row r="34" spans="1:23" x14ac:dyDescent="0.3">
      <c r="A34" s="292"/>
      <c r="B34" s="293"/>
      <c r="C34" s="26"/>
      <c r="D34" s="293"/>
      <c r="E34" s="293"/>
      <c r="F34" s="22"/>
      <c r="G34" s="22"/>
      <c r="H34" s="22"/>
      <c r="I34" s="22"/>
      <c r="J34" s="26"/>
      <c r="K34" s="293"/>
      <c r="L34" s="26"/>
      <c r="M34" s="293"/>
      <c r="N34" s="26"/>
      <c r="O34" s="293"/>
      <c r="P34" s="26"/>
      <c r="Q34" s="26"/>
      <c r="R34" s="26"/>
      <c r="S34" s="26"/>
      <c r="T34" s="29"/>
      <c r="U34" s="26"/>
      <c r="W34" s="6"/>
    </row>
    <row r="35" spans="1:23" x14ac:dyDescent="0.3">
      <c r="A35" s="7"/>
      <c r="B35" s="8"/>
      <c r="C35" s="9"/>
      <c r="D35" s="9"/>
      <c r="E35" s="10"/>
      <c r="F35" s="10"/>
      <c r="G35" s="10"/>
      <c r="H35" s="10"/>
      <c r="I35" s="10"/>
      <c r="J35" s="11"/>
      <c r="K35" s="11"/>
      <c r="L35" s="11"/>
      <c r="M35" s="10"/>
      <c r="N35" s="11"/>
      <c r="O35" s="10"/>
      <c r="P35" s="11"/>
      <c r="Q35" s="10"/>
      <c r="R35" s="11"/>
      <c r="S35" s="11"/>
      <c r="T35" s="11"/>
      <c r="U35" s="9"/>
    </row>
    <row r="36" spans="1:23" x14ac:dyDescent="0.3">
      <c r="A36" s="287"/>
      <c r="B36" s="288"/>
      <c r="C36" s="288"/>
      <c r="D36" s="288"/>
      <c r="E36" s="288"/>
      <c r="F36" s="288"/>
      <c r="G36" s="288"/>
      <c r="H36" s="288"/>
      <c r="I36" s="288"/>
      <c r="J36" s="288"/>
      <c r="K36" s="288"/>
      <c r="L36" s="288"/>
      <c r="M36" s="288"/>
      <c r="N36" s="288"/>
      <c r="O36" s="288"/>
      <c r="P36" s="288"/>
      <c r="Q36" s="288"/>
      <c r="R36" s="288"/>
      <c r="S36" s="288"/>
      <c r="T36" s="288"/>
      <c r="U36" s="288"/>
    </row>
    <row r="37" spans="1:23" x14ac:dyDescent="0.3">
      <c r="A37" s="287"/>
      <c r="B37" s="288"/>
      <c r="C37" s="288"/>
      <c r="D37" s="288"/>
      <c r="E37" s="288"/>
      <c r="F37" s="288"/>
      <c r="G37" s="288"/>
      <c r="H37" s="288"/>
      <c r="I37" s="288"/>
      <c r="J37" s="288"/>
      <c r="K37" s="288"/>
      <c r="L37" s="288"/>
      <c r="M37" s="288"/>
      <c r="N37" s="288"/>
      <c r="O37" s="288"/>
      <c r="P37" s="288"/>
      <c r="Q37" s="288"/>
      <c r="R37" s="288"/>
      <c r="S37" s="288"/>
      <c r="T37" s="288"/>
      <c r="U37" s="288"/>
    </row>
  </sheetData>
  <mergeCells count="39">
    <mergeCell ref="A36:U36"/>
    <mergeCell ref="A15:A18"/>
    <mergeCell ref="A19:A22"/>
    <mergeCell ref="A23:A24"/>
    <mergeCell ref="A25:A26"/>
    <mergeCell ref="A27:A34"/>
    <mergeCell ref="B27:B34"/>
    <mergeCell ref="E27:E34"/>
    <mergeCell ref="D27:D34"/>
    <mergeCell ref="K27:K34"/>
    <mergeCell ref="M27:M34"/>
    <mergeCell ref="O27:O34"/>
    <mergeCell ref="A37:U37"/>
    <mergeCell ref="P7:P8"/>
    <mergeCell ref="Q7:Q8"/>
    <mergeCell ref="R7:R8"/>
    <mergeCell ref="S7:S8"/>
    <mergeCell ref="T7:T8"/>
    <mergeCell ref="U7:U8"/>
    <mergeCell ref="K7:K8"/>
    <mergeCell ref="L7:L8"/>
    <mergeCell ref="M7:M8"/>
    <mergeCell ref="N7:N8"/>
    <mergeCell ref="O7:O8"/>
    <mergeCell ref="A7:A8"/>
    <mergeCell ref="B7:B8"/>
    <mergeCell ref="C7:C8"/>
    <mergeCell ref="A9:A11"/>
    <mergeCell ref="A12:A14"/>
    <mergeCell ref="F7:I7"/>
    <mergeCell ref="T1:U1"/>
    <mergeCell ref="T2:U2"/>
    <mergeCell ref="T3:U3"/>
    <mergeCell ref="A5:T5"/>
    <mergeCell ref="D7:D8"/>
    <mergeCell ref="E7:E8"/>
    <mergeCell ref="J7:J8"/>
    <mergeCell ref="A1:B3"/>
    <mergeCell ref="C1:S3"/>
  </mergeCells>
  <printOptions horizontalCentered="1" verticalCentered="1"/>
  <pageMargins left="0.43307086614173229" right="0.43307086614173229" top="0.74803149606299213" bottom="0.55118110236220474" header="0.31496062992125984" footer="0.11811023622047245"/>
  <pageSetup scale="21" orientation="portrait" r:id="rId1"/>
  <headerFooter differentFirst="1">
    <oddFooter>&amp;RPágina &amp;P de &amp;N</oddFooter>
  </headerFooter>
  <rowBreaks count="1" manualBreakCount="1">
    <brk id="34" max="20"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Portada</vt:lpstr>
      <vt:lpstr>PEI</vt:lpstr>
      <vt:lpstr>Seguimiento PEI 2023</vt:lpstr>
      <vt:lpstr>Seguimiento al 31 03 23 por OCI</vt:lpstr>
      <vt:lpstr>COMENTARIOS SEGUIMIENTO OAP</vt:lpstr>
      <vt:lpstr>'COMENTARIOS SEGUIMIENTO OAP'!Área_de_impresión</vt:lpstr>
      <vt:lpstr>PEI!Área_de_impresión</vt:lpstr>
      <vt:lpstr>'Seguimiento al 31 03 23 por OCI'!Área_de_impresión</vt:lpstr>
      <vt:lpstr>'COMENTARIOS SEGUIMIENTO OAP'!Títulos_a_imprimir</vt:lpstr>
      <vt:lpstr>PEI!Títulos_a_imprimir</vt:lpstr>
      <vt:lpstr>'Seguimiento al 31 03 23 por OCI'!Títulos_a_imprimir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Alberto Diaz Mantilla</dc:creator>
  <cp:lastModifiedBy>Paola Andrea Rodríguez González</cp:lastModifiedBy>
  <dcterms:created xsi:type="dcterms:W3CDTF">2017-05-17T14:38:39Z</dcterms:created>
  <dcterms:modified xsi:type="dcterms:W3CDTF">2023-06-26T21:00:30Z</dcterms:modified>
</cp:coreProperties>
</file>