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JUNIO 2018" sheetId="2" r:id="rId1"/>
  </sheets>
  <calcPr calcId="145621"/>
</workbook>
</file>

<file path=xl/calcChain.xml><?xml version="1.0" encoding="utf-8"?>
<calcChain xmlns="http://schemas.openxmlformats.org/spreadsheetml/2006/main">
  <c r="S26" i="2" l="1"/>
  <c r="R26" i="2"/>
  <c r="Q26" i="2"/>
  <c r="S12" i="2"/>
  <c r="R12" i="2"/>
  <c r="Q12" i="2"/>
  <c r="Q25" i="2" l="1"/>
  <c r="R25" i="2"/>
  <c r="S25" i="2" l="1"/>
  <c r="H36" i="2" l="1"/>
  <c r="S30" i="2"/>
  <c r="R30" i="2"/>
  <c r="Q30" i="2"/>
  <c r="P23" i="2"/>
  <c r="O23" i="2"/>
  <c r="R23" i="2" s="1"/>
  <c r="N23" i="2"/>
  <c r="Q23" i="2" s="1"/>
  <c r="M23" i="2"/>
  <c r="L23" i="2"/>
  <c r="K23" i="2"/>
  <c r="J23" i="2"/>
  <c r="I23" i="2"/>
  <c r="H23" i="2"/>
  <c r="S22" i="2"/>
  <c r="R22" i="2"/>
  <c r="Q22" i="2"/>
  <c r="S23" i="2" l="1"/>
  <c r="S24" i="2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3" i="2"/>
  <c r="R13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Q36" i="2" l="1"/>
  <c r="R36" i="2"/>
  <c r="S36" i="2"/>
  <c r="I17" i="2"/>
  <c r="H17" i="2"/>
  <c r="J14" i="2"/>
  <c r="I14" i="2"/>
  <c r="H14" i="2"/>
  <c r="H37" i="2" l="1"/>
  <c r="J37" i="2"/>
  <c r="I37" i="2"/>
  <c r="S29" i="2"/>
  <c r="S28" i="2"/>
  <c r="S27" i="2"/>
  <c r="S21" i="2"/>
  <c r="S20" i="2"/>
  <c r="S19" i="2"/>
  <c r="S18" i="2"/>
  <c r="S16" i="2"/>
  <c r="S15" i="2"/>
  <c r="S13" i="2"/>
  <c r="S11" i="2"/>
  <c r="S10" i="2"/>
  <c r="S9" i="2"/>
  <c r="S8" i="2"/>
  <c r="R29" i="2"/>
  <c r="R28" i="2"/>
  <c r="R27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S14" i="2" s="1"/>
  <c r="O14" i="2"/>
  <c r="R14" i="2" s="1"/>
  <c r="N14" i="2"/>
  <c r="M14" i="2"/>
  <c r="L14" i="2"/>
  <c r="K14" i="2"/>
  <c r="Q14" i="2" l="1"/>
  <c r="Q17" i="2"/>
  <c r="K37" i="2"/>
  <c r="R17" i="2"/>
  <c r="S17" i="2"/>
  <c r="M37" i="2" l="1"/>
  <c r="L37" i="2" l="1"/>
  <c r="N37" i="2" l="1"/>
  <c r="Q37" i="2" s="1"/>
  <c r="P37" i="2" l="1"/>
  <c r="S37" i="2" s="1"/>
  <c r="O37" i="2"/>
  <c r="R37" i="2" s="1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<sst xmlns="http://schemas.openxmlformats.org/spreadsheetml/2006/main" count="79" uniqueCount="55">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</sst>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zoomScale="110" zoomScaleNormal="110" workbookViewId="0">
      <selection activeCell="H24" sqref="H24:P35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3" width="20.42578125" customWidth="1"/>
    <col min="14" max="14" width="21.7109375" customWidth="1"/>
    <col min="15" max="16" width="20.42578125" customWidth="1"/>
    <col min="17" max="19" width="9" customWidth="1"/>
  </cols>
  <sheetData>
    <row r="1" spans="1:19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44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2535400159</v>
      </c>
      <c r="O8" s="5">
        <v>2535400159</v>
      </c>
      <c r="P8" s="5">
        <v>2535400159</v>
      </c>
      <c r="Q8" s="2">
        <f>N8/$K8</f>
        <v>0.48876500980209547</v>
      </c>
      <c r="R8" s="2">
        <f>O8/$K8</f>
        <v>0.48876500980209547</v>
      </c>
      <c r="S8" s="2">
        <f>P8/$K8</f>
        <v>0.48876500980209547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299387294</v>
      </c>
      <c r="O9" s="5">
        <v>299387294</v>
      </c>
      <c r="P9" s="5">
        <v>299387294</v>
      </c>
      <c r="Q9" s="2">
        <f t="shared" ref="Q9:Q13" si="0">N9/$K9</f>
        <v>0.56966201093135316</v>
      </c>
      <c r="R9" s="2">
        <f t="shared" ref="R9:R30" si="1">O9/$K9</f>
        <v>0.56966201093135316</v>
      </c>
      <c r="S9" s="2">
        <f t="shared" ref="S9:S30" si="2">P9/$K9</f>
        <v>0.56966201093135316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1028767422</v>
      </c>
      <c r="O10" s="5">
        <v>1028767422</v>
      </c>
      <c r="P10" s="5">
        <v>1028767422</v>
      </c>
      <c r="Q10" s="2">
        <f t="shared" si="0"/>
        <v>0.36322159725823971</v>
      </c>
      <c r="R10" s="2">
        <f t="shared" si="1"/>
        <v>0.36322159725823971</v>
      </c>
      <c r="S10" s="2">
        <f t="shared" si="2"/>
        <v>0.36322159725823971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68045427</v>
      </c>
      <c r="O11" s="5">
        <v>68045427</v>
      </c>
      <c r="P11" s="5">
        <v>68045427</v>
      </c>
      <c r="Q11" s="2">
        <f>N11/$K11</f>
        <v>0.88408573804357715</v>
      </c>
      <c r="R11" s="2">
        <f t="shared" si="1"/>
        <v>0.88408573804357715</v>
      </c>
      <c r="S11" s="2">
        <f t="shared" si="2"/>
        <v>0.88408573804357715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190500000</v>
      </c>
      <c r="M12" s="5">
        <v>7378169932</v>
      </c>
      <c r="N12" s="5">
        <v>3941469186</v>
      </c>
      <c r="O12" s="5">
        <v>2972136639</v>
      </c>
      <c r="P12" s="5">
        <v>2966728639</v>
      </c>
      <c r="Q12" s="2">
        <f>N12/($K12-L12)</f>
        <v>0.53248122872473291</v>
      </c>
      <c r="R12" s="2">
        <f>O12/($K12-L12)</f>
        <v>0.40152717039978353</v>
      </c>
      <c r="S12" s="2">
        <f>P12/($K12-L12)</f>
        <v>0.40079656504704553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1105809927</v>
      </c>
      <c r="O13" s="5">
        <v>1105809927</v>
      </c>
      <c r="P13" s="5">
        <v>1105809927</v>
      </c>
      <c r="Q13" s="2">
        <f t="shared" si="0"/>
        <v>0.4275726956955942</v>
      </c>
      <c r="R13" s="2">
        <f t="shared" si="1"/>
        <v>0.4275726956955942</v>
      </c>
      <c r="S13" s="2">
        <f t="shared" si="2"/>
        <v>0.4275726956955942</v>
      </c>
    </row>
    <row r="14" spans="1:19" x14ac:dyDescent="0.25">
      <c r="A14" s="22" t="s">
        <v>36</v>
      </c>
      <c r="B14" s="23"/>
      <c r="C14" s="23"/>
      <c r="D14" s="23"/>
      <c r="E14" s="23"/>
      <c r="F14" s="23"/>
      <c r="G14" s="24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190500000</v>
      </c>
      <c r="M14" s="3">
        <f t="shared" si="3"/>
        <v>18586640732</v>
      </c>
      <c r="N14" s="3">
        <f t="shared" si="3"/>
        <v>8978879415</v>
      </c>
      <c r="O14" s="3">
        <f t="shared" si="3"/>
        <v>8009546868</v>
      </c>
      <c r="P14" s="3">
        <f t="shared" si="3"/>
        <v>8004138868</v>
      </c>
      <c r="Q14" s="4">
        <f>N14/(K14-L14)</f>
        <v>0.48246175134903846</v>
      </c>
      <c r="R14" s="4">
        <f>O14/($K14-L14)</f>
        <v>0.43037664622066713</v>
      </c>
      <c r="S14" s="4">
        <f>P14/($K14-L14)</f>
        <v>0.43008605838328767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2514993235.0799999</v>
      </c>
      <c r="N16" s="5">
        <v>1280333539.3900001</v>
      </c>
      <c r="O16" s="5">
        <v>732665765.20000005</v>
      </c>
      <c r="P16" s="5">
        <v>720168456.47000003</v>
      </c>
      <c r="Q16" s="2">
        <f>N16/$K16</f>
        <v>0.42228515470245398</v>
      </c>
      <c r="R16" s="2">
        <f t="shared" si="1"/>
        <v>0.24165099677860577</v>
      </c>
      <c r="S16" s="2">
        <f t="shared" si="2"/>
        <v>0.23752908027165653</v>
      </c>
    </row>
    <row r="17" spans="1:19" x14ac:dyDescent="0.25">
      <c r="A17" s="22" t="s">
        <v>37</v>
      </c>
      <c r="B17" s="23"/>
      <c r="C17" s="23"/>
      <c r="D17" s="23"/>
      <c r="E17" s="23"/>
      <c r="F17" s="23"/>
      <c r="G17" s="24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2654176235.0799999</v>
      </c>
      <c r="N17" s="3">
        <f t="shared" si="5"/>
        <v>1419516539.3900001</v>
      </c>
      <c r="O17" s="3">
        <f t="shared" si="5"/>
        <v>871848765.20000005</v>
      </c>
      <c r="P17" s="3">
        <f t="shared" si="5"/>
        <v>859351456.47000003</v>
      </c>
      <c r="Q17" s="4">
        <f>N17/K17</f>
        <v>0.44764168250449377</v>
      </c>
      <c r="R17" s="4">
        <f>O17/$K17</f>
        <v>0.27493575264103942</v>
      </c>
      <c r="S17" s="4">
        <f>P17/$K17</f>
        <v>0.27099475149632618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72100000</v>
      </c>
      <c r="O19" s="5">
        <v>0</v>
      </c>
      <c r="P19" s="5">
        <v>0</v>
      </c>
      <c r="Q19" s="2">
        <f t="shared" ref="Q19:Q21" si="6">N19/$K19</f>
        <v>1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45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22" t="s">
        <v>38</v>
      </c>
      <c r="B23" s="23"/>
      <c r="C23" s="23"/>
      <c r="D23" s="23"/>
      <c r="E23" s="23"/>
      <c r="F23" s="23"/>
      <c r="G23" s="24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136990000</v>
      </c>
      <c r="O23" s="3">
        <f t="shared" si="10"/>
        <v>64890000</v>
      </c>
      <c r="P23" s="3">
        <f t="shared" si="10"/>
        <v>64890000</v>
      </c>
      <c r="Q23" s="4">
        <f>N23/(K23-L23)</f>
        <v>0.14567360350492881</v>
      </c>
      <c r="R23" s="4">
        <f>O23/($K23-L23)</f>
        <v>6.9003285870755757E-2</v>
      </c>
      <c r="S23" s="4">
        <f>P23/($K23-L23)</f>
        <v>6.9003285870755757E-2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1500000000</v>
      </c>
      <c r="M25" s="5">
        <v>3325994022.1999998</v>
      </c>
      <c r="N25" s="5">
        <v>2684418918.7600002</v>
      </c>
      <c r="O25" s="5">
        <v>592863581</v>
      </c>
      <c r="P25" s="5">
        <v>592863581</v>
      </c>
      <c r="Q25" s="2">
        <f>N25/($K25-L25)</f>
        <v>0.5458173968320339</v>
      </c>
      <c r="R25" s="2">
        <f>O25/($K25-L25)</f>
        <v>0.12054573680601773</v>
      </c>
      <c r="S25" s="2">
        <f>P25/($K25-L25)</f>
        <v>0.12054573680601773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46</v>
      </c>
      <c r="H26" s="5">
        <v>10099768722</v>
      </c>
      <c r="I26" s="5">
        <v>0</v>
      </c>
      <c r="J26" s="5">
        <v>0</v>
      </c>
      <c r="K26" s="5">
        <v>10099768722</v>
      </c>
      <c r="L26" s="5">
        <v>1500000000</v>
      </c>
      <c r="M26" s="5">
        <v>8386249690.3299999</v>
      </c>
      <c r="N26" s="5">
        <v>5201144803.3299999</v>
      </c>
      <c r="O26" s="5">
        <v>4249386654.3299999</v>
      </c>
      <c r="P26" s="5">
        <v>4234826654.3299999</v>
      </c>
      <c r="Q26" s="2">
        <f>N26/($K26-L26)</f>
        <v>0.6048005442314266</v>
      </c>
      <c r="R26" s="2">
        <f>O26/($K26-L26)</f>
        <v>0.49412801572897924</v>
      </c>
      <c r="S26" s="2">
        <f>P26/($K26-L26)</f>
        <v>0.49243494694182077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47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790000000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1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48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10000000000</v>
      </c>
      <c r="O29" s="5">
        <v>10000000000</v>
      </c>
      <c r="P29" s="5">
        <v>10000000000</v>
      </c>
      <c r="Q29" s="2">
        <f t="shared" si="11"/>
        <v>0.1897353192296746</v>
      </c>
      <c r="R29" s="2">
        <f t="shared" si="1"/>
        <v>0.1897353192296746</v>
      </c>
      <c r="S29" s="2">
        <f t="shared" si="2"/>
        <v>0.1897353192296746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49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1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49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2">N31/$K31</f>
        <v>1</v>
      </c>
      <c r="R31" s="2">
        <f t="shared" ref="R31:R35" si="13">O31/$K31</f>
        <v>0</v>
      </c>
      <c r="S31" s="2">
        <f t="shared" ref="S31:S35" si="14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50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20685000000</v>
      </c>
      <c r="O32" s="5">
        <v>230000000</v>
      </c>
      <c r="P32" s="5">
        <v>230000000</v>
      </c>
      <c r="Q32" s="2">
        <f t="shared" si="12"/>
        <v>0.86930027316663161</v>
      </c>
      <c r="R32" s="2">
        <f t="shared" si="13"/>
        <v>9.6658961966799746E-3</v>
      </c>
      <c r="S32" s="2">
        <f t="shared" si="14"/>
        <v>9.6658961966799746E-3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51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2"/>
        <v>1</v>
      </c>
      <c r="R33" s="2">
        <f t="shared" si="13"/>
        <v>1</v>
      </c>
      <c r="S33" s="2">
        <f t="shared" si="14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52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1050000000</v>
      </c>
      <c r="P34" s="5">
        <v>1050000000</v>
      </c>
      <c r="Q34" s="2">
        <f t="shared" ref="Q34" si="15">N34/$K34</f>
        <v>1</v>
      </c>
      <c r="R34" s="2">
        <f t="shared" ref="R34" si="16">O34/$K34</f>
        <v>0.13815789473684212</v>
      </c>
      <c r="S34" s="2">
        <f t="shared" ref="S34" si="17">P34/$K34</f>
        <v>0.13815789473684212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53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720379148</v>
      </c>
      <c r="P35" s="5">
        <v>720379148</v>
      </c>
      <c r="Q35" s="2">
        <f t="shared" si="12"/>
        <v>1</v>
      </c>
      <c r="R35" s="2">
        <f t="shared" si="13"/>
        <v>0.30015797833333335</v>
      </c>
      <c r="S35" s="2">
        <f t="shared" si="14"/>
        <v>0.30015797833333335</v>
      </c>
    </row>
    <row r="36" spans="1:19" x14ac:dyDescent="0.25">
      <c r="A36" s="22" t="s">
        <v>39</v>
      </c>
      <c r="B36" s="23"/>
      <c r="C36" s="23"/>
      <c r="D36" s="23"/>
      <c r="E36" s="23"/>
      <c r="F36" s="23"/>
      <c r="G36" s="24"/>
      <c r="H36" s="3">
        <f>SUM(H24:H35)</f>
        <v>314078000000</v>
      </c>
      <c r="I36" s="3">
        <f t="shared" ref="I36:P36" si="18">SUM(I24:I35)</f>
        <v>0</v>
      </c>
      <c r="J36" s="3">
        <f>SUM(J24:J35)</f>
        <v>0</v>
      </c>
      <c r="K36" s="3">
        <f t="shared" si="18"/>
        <v>314078000000</v>
      </c>
      <c r="L36" s="3">
        <f t="shared" si="18"/>
        <v>3000000000</v>
      </c>
      <c r="M36" s="3">
        <f t="shared" si="18"/>
        <v>309066312003.53003</v>
      </c>
      <c r="N36" s="3">
        <f t="shared" si="18"/>
        <v>256545632013.09</v>
      </c>
      <c r="O36" s="3">
        <f t="shared" si="18"/>
        <v>47035629383.330002</v>
      </c>
      <c r="P36" s="3">
        <f t="shared" si="18"/>
        <v>47021069383.330002</v>
      </c>
      <c r="Q36" s="4">
        <f>N36/(K36-L36)</f>
        <v>0.82469873154993278</v>
      </c>
      <c r="R36" s="4">
        <f>O36/($K36-L36)</f>
        <v>0.15120204380679445</v>
      </c>
      <c r="S36" s="4">
        <f>P36/($K36-L36)</f>
        <v>0.15115523882540713</v>
      </c>
    </row>
    <row r="37" spans="1:19" x14ac:dyDescent="0.25">
      <c r="A37" s="25" t="s">
        <v>40</v>
      </c>
      <c r="B37" s="26"/>
      <c r="C37" s="26"/>
      <c r="D37" s="26"/>
      <c r="E37" s="26"/>
      <c r="F37" s="26"/>
      <c r="G37" s="27"/>
      <c r="H37" s="18">
        <f>H36+H23+H17+H14</f>
        <v>337600041800</v>
      </c>
      <c r="I37" s="18">
        <f t="shared" ref="I37:P37" si="19">I36+I23+I17+I14</f>
        <v>74183000</v>
      </c>
      <c r="J37" s="18">
        <f t="shared" si="19"/>
        <v>74183000</v>
      </c>
      <c r="K37" s="18">
        <f>K36+K23+K17+K14</f>
        <v>337600041800</v>
      </c>
      <c r="L37" s="18">
        <f t="shared" si="19"/>
        <v>3800000000</v>
      </c>
      <c r="M37" s="18">
        <f t="shared" si="19"/>
        <v>330444118970.61005</v>
      </c>
      <c r="N37" s="18">
        <f t="shared" si="19"/>
        <v>267081017967.48001</v>
      </c>
      <c r="O37" s="18">
        <f t="shared" si="19"/>
        <v>55981915016.529999</v>
      </c>
      <c r="P37" s="18">
        <f t="shared" si="19"/>
        <v>55949449707.800003</v>
      </c>
      <c r="Q37" s="17">
        <f>N37/($K$37-$L$37)</f>
        <v>0.80012278167270146</v>
      </c>
      <c r="R37" s="17">
        <f>O37/($K$37-$L$37)</f>
        <v>0.16771092871843374</v>
      </c>
      <c r="S37" s="17">
        <f>P37/($K$37-$L$37)</f>
        <v>0.1676136689680906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36:G36"/>
    <mergeCell ref="A37:G37"/>
    <mergeCell ref="A17:G17"/>
    <mergeCell ref="A23:G23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7:S17 S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2018-07-09T22:34:42Z</dcterms:modified>
</cp:coreProperties>
</file>