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MAYO 2018" sheetId="2" r:id="rId1"/>
  </sheets>
  <calcPr calcId="145621"/>
</workbook>
</file>

<file path=xl/calcChain.xml><?xml version="1.0" encoding="utf-8"?>
<calcChain xmlns="http://schemas.openxmlformats.org/spreadsheetml/2006/main">
  <c r="S37" i="2" l="1"/>
  <c r="R37" i="2"/>
  <c r="Q37" i="2"/>
  <c r="S36" i="2"/>
  <c r="R36" i="2"/>
  <c r="Q36" i="2"/>
  <c r="S26" i="2"/>
  <c r="R26" i="2"/>
  <c r="Q26" i="2"/>
  <c r="R23" i="2"/>
  <c r="Q23" i="2"/>
  <c r="S14" i="2"/>
  <c r="R14" i="2"/>
  <c r="Q14" i="2"/>
  <c r="S12" i="2"/>
  <c r="R12" i="2"/>
  <c r="Q12" i="2"/>
  <c r="Q25" i="2" l="1"/>
  <c r="R25" i="2"/>
  <c r="S25" i="2" l="1"/>
  <c r="H36" i="2" l="1"/>
  <c r="S30" i="2"/>
  <c r="R30" i="2"/>
  <c r="Q30" i="2"/>
  <c r="P23" i="2"/>
  <c r="O23" i="2"/>
  <c r="N23" i="2"/>
  <c r="M23" i="2"/>
  <c r="L23" i="2"/>
  <c r="K23" i="2"/>
  <c r="J23" i="2"/>
  <c r="I23" i="2"/>
  <c r="H23" i="2"/>
  <c r="S22" i="2"/>
  <c r="R22" i="2"/>
  <c r="Q22" i="2"/>
  <c r="S23" i="2" l="1"/>
  <c r="S24" i="2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3" i="2"/>
  <c r="R13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27" i="2"/>
  <c r="I17" i="2" l="1"/>
  <c r="H17" i="2"/>
  <c r="J14" i="2"/>
  <c r="I14" i="2"/>
  <c r="H14" i="2"/>
  <c r="H37" i="2" l="1"/>
  <c r="J37" i="2"/>
  <c r="I37" i="2"/>
  <c r="S29" i="2"/>
  <c r="S28" i="2"/>
  <c r="S27" i="2"/>
  <c r="S21" i="2"/>
  <c r="S20" i="2"/>
  <c r="S19" i="2"/>
  <c r="S18" i="2"/>
  <c r="S16" i="2"/>
  <c r="S15" i="2"/>
  <c r="S13" i="2"/>
  <c r="S11" i="2"/>
  <c r="S10" i="2"/>
  <c r="S9" i="2"/>
  <c r="S8" i="2"/>
  <c r="R29" i="2"/>
  <c r="R28" i="2"/>
  <c r="R27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O14" i="2"/>
  <c r="N14" i="2"/>
  <c r="M14" i="2"/>
  <c r="L14" i="2"/>
  <c r="K14" i="2"/>
  <c r="Q17" i="2" l="1"/>
  <c r="K37" i="2"/>
  <c r="R17" i="2"/>
  <c r="S17" i="2"/>
  <c r="M37" i="2" l="1"/>
  <c r="L37" i="2" l="1"/>
  <c r="N37" i="2" l="1"/>
  <c r="P37" i="2" l="1"/>
  <c r="O37" i="2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<sst xmlns="http://schemas.openxmlformats.org/spreadsheetml/2006/main" count="79" uniqueCount="55">
  <si>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</si>
  <si>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</si>
  <si>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</si>
  <si>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</si>
  <si>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</si>
  <si>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</si>
  <si>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</si>
  <si>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</si>
  <si>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</si>
  <si>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</si>
  <si>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</si>
  <si>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</si>
  <si>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</si>
  <si>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</si>
  <si>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</si>
  <si>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</si>
  <si>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</si>
  <si>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</si>
  <si>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</si>
  <si>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</si>
  <si>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</si>
  <si>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</si>
  <si>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</si>
  <si>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</si>
  <si>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</si>
  <si>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</si>
  <si>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</si>
  <si>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</si>
  <si>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</si>
  <si>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</si>
  <si>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</si>
  <si>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</si>
  <si>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</si>
  <si>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</si>
  <si>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</si>
  <si>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</si>
  <si>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</si>
  <si>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</si>
  <si>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</si>
  <si>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</si>
  <si>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</si>
  <si>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</si>
  <si>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</si>
  <si>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</si>
  <si>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</si>
  <si>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</si>
  <si>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</si>
  <si>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</si>
  <si>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</si>
  <si>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</si>
  <si>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</si>
  <si>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</si>
  <si>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</si>
  <si>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</si>
  <si>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>EJECUCION ACUMULADA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</si>
</sst>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7</xdr:col>
      <xdr:colOff>17317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5308022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2"/>
  <sheetViews>
    <sheetView showGridLines="0" tabSelected="1" zoomScale="110" zoomScaleNormal="110" workbookViewId="0">
      <selection sqref="A1:S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3" width="20.42578125" customWidth="1"/>
    <col min="14" max="14" width="21.7109375" customWidth="1"/>
    <col min="15" max="16" width="20.42578125" customWidth="1"/>
    <col min="17" max="19" width="9" customWidth="1"/>
  </cols>
  <sheetData>
    <row r="1" spans="1:19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33</v>
      </c>
      <c r="G7" s="1" t="s">
        <v>4</v>
      </c>
      <c r="H7" s="1" t="s">
        <v>41</v>
      </c>
      <c r="I7" s="1" t="s">
        <v>42</v>
      </c>
      <c r="J7" s="1" t="s">
        <v>43</v>
      </c>
      <c r="K7" s="1" t="s">
        <v>5</v>
      </c>
      <c r="L7" s="1" t="s">
        <v>31</v>
      </c>
      <c r="M7" s="1" t="s">
        <v>32</v>
      </c>
      <c r="N7" s="1" t="s">
        <v>6</v>
      </c>
      <c r="O7" s="1" t="s">
        <v>7</v>
      </c>
      <c r="P7" s="1" t="s">
        <v>8</v>
      </c>
      <c r="Q7" s="1" t="s">
        <v>28</v>
      </c>
      <c r="R7" s="1" t="s">
        <v>29</v>
      </c>
      <c r="S7" s="1" t="s">
        <v>30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34</v>
      </c>
      <c r="G8" s="9" t="s">
        <v>9</v>
      </c>
      <c r="H8" s="5">
        <v>5187360200</v>
      </c>
      <c r="I8" s="5">
        <v>0</v>
      </c>
      <c r="J8" s="5">
        <v>0</v>
      </c>
      <c r="K8" s="5">
        <v>5187360200</v>
      </c>
      <c r="L8" s="5">
        <v>0</v>
      </c>
      <c r="M8" s="5">
        <v>5187360200</v>
      </c>
      <c r="N8" s="5">
        <v>2138458984</v>
      </c>
      <c r="O8" s="5">
        <v>2138458984</v>
      </c>
      <c r="P8" s="5">
        <v>2138458984</v>
      </c>
      <c r="Q8" s="2">
        <f>N8/$K8</f>
        <v>0.41224416688858428</v>
      </c>
      <c r="R8" s="2">
        <f>O8/$K8</f>
        <v>0.41224416688858428</v>
      </c>
      <c r="S8" s="2">
        <f>P8/$K8</f>
        <v>0.41224416688858428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34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249620528</v>
      </c>
      <c r="O9" s="5">
        <v>249620528</v>
      </c>
      <c r="P9" s="5">
        <v>249620528</v>
      </c>
      <c r="Q9" s="2">
        <f t="shared" ref="Q9:Q13" si="0">N9/$K9</f>
        <v>0.4749678252886248</v>
      </c>
      <c r="R9" s="2">
        <f t="shared" ref="R9:R30" si="1">O9/$K9</f>
        <v>0.4749678252886248</v>
      </c>
      <c r="S9" s="2">
        <f t="shared" ref="S9:S30" si="2">P9/$K9</f>
        <v>0.4749678252886248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34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685562001</v>
      </c>
      <c r="O10" s="5">
        <v>685562001</v>
      </c>
      <c r="P10" s="5">
        <v>685562001</v>
      </c>
      <c r="Q10" s="2">
        <f t="shared" si="0"/>
        <v>0.24204783287040649</v>
      </c>
      <c r="R10" s="2">
        <f t="shared" si="1"/>
        <v>0.24204783287040649</v>
      </c>
      <c r="S10" s="2">
        <f t="shared" si="2"/>
        <v>0.24204783287040649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34</v>
      </c>
      <c r="G11" s="9" t="s">
        <v>12</v>
      </c>
      <c r="H11" s="5">
        <v>76967000</v>
      </c>
      <c r="I11" s="5">
        <v>0</v>
      </c>
      <c r="J11" s="5">
        <v>0</v>
      </c>
      <c r="K11" s="5">
        <v>76967000</v>
      </c>
      <c r="L11" s="5">
        <v>0</v>
      </c>
      <c r="M11" s="5">
        <v>76967000</v>
      </c>
      <c r="N11" s="5">
        <v>54752903</v>
      </c>
      <c r="O11" s="5">
        <v>54752903</v>
      </c>
      <c r="P11" s="5">
        <v>54752903</v>
      </c>
      <c r="Q11" s="2">
        <f>N11/$K11</f>
        <v>0.71138154014057975</v>
      </c>
      <c r="R11" s="2">
        <f t="shared" si="1"/>
        <v>0.71138154014057975</v>
      </c>
      <c r="S11" s="2">
        <f t="shared" si="2"/>
        <v>0.71138154014057975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34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190500000</v>
      </c>
      <c r="M12" s="5">
        <v>3996026386</v>
      </c>
      <c r="N12" s="5">
        <v>3951026386</v>
      </c>
      <c r="O12" s="5">
        <v>2320567528</v>
      </c>
      <c r="P12" s="5">
        <v>2317698995</v>
      </c>
      <c r="Q12" s="2">
        <f>N12/($K12-L12)</f>
        <v>0.53377237914581044</v>
      </c>
      <c r="R12" s="2">
        <f>O12/($K12-L12)</f>
        <v>0.31350204462772024</v>
      </c>
      <c r="S12" s="2">
        <f>P12/($K12-L12)</f>
        <v>0.31311451401301876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34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883194262</v>
      </c>
      <c r="O13" s="5">
        <v>883194262</v>
      </c>
      <c r="P13" s="5">
        <v>883194262</v>
      </c>
      <c r="Q13" s="2">
        <f t="shared" si="0"/>
        <v>0.34149607650087671</v>
      </c>
      <c r="R13" s="2">
        <f t="shared" si="1"/>
        <v>0.34149607650087671</v>
      </c>
      <c r="S13" s="2">
        <f t="shared" si="2"/>
        <v>0.34149607650087671</v>
      </c>
    </row>
    <row r="14" spans="1:19" x14ac:dyDescent="0.25">
      <c r="A14" s="19" t="s">
        <v>36</v>
      </c>
      <c r="B14" s="20"/>
      <c r="C14" s="20"/>
      <c r="D14" s="20"/>
      <c r="E14" s="20"/>
      <c r="F14" s="20"/>
      <c r="G14" s="21"/>
      <c r="H14" s="3">
        <f t="shared" ref="H14:P14" si="3">SUM(H8:H13)</f>
        <v>18801051800</v>
      </c>
      <c r="I14" s="3">
        <f t="shared" si="3"/>
        <v>0</v>
      </c>
      <c r="J14" s="3">
        <f t="shared" si="3"/>
        <v>0</v>
      </c>
      <c r="K14" s="3">
        <f t="shared" si="3"/>
        <v>18801051800</v>
      </c>
      <c r="L14" s="3">
        <f t="shared" si="3"/>
        <v>190500000</v>
      </c>
      <c r="M14" s="3">
        <f t="shared" si="3"/>
        <v>15204497186</v>
      </c>
      <c r="N14" s="3">
        <f t="shared" si="3"/>
        <v>7962615064</v>
      </c>
      <c r="O14" s="3">
        <f t="shared" si="3"/>
        <v>6332156206</v>
      </c>
      <c r="P14" s="3">
        <f t="shared" si="3"/>
        <v>6329287673</v>
      </c>
      <c r="Q14" s="4">
        <f>N14/(K14-L14)</f>
        <v>0.42785486156299785</v>
      </c>
      <c r="R14" s="4">
        <f>O14/($K14-L14)</f>
        <v>0.34024548406995647</v>
      </c>
      <c r="S14" s="4">
        <f>P14/($K14-L14)</f>
        <v>0.34009134930647245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34</v>
      </c>
      <c r="G15" s="6" t="s">
        <v>15</v>
      </c>
      <c r="H15" s="5">
        <v>65000000</v>
      </c>
      <c r="I15" s="5">
        <v>74183000</v>
      </c>
      <c r="J15" s="5">
        <v>0</v>
      </c>
      <c r="K15" s="5">
        <v>139183000</v>
      </c>
      <c r="L15" s="5">
        <v>0</v>
      </c>
      <c r="M15" s="5">
        <v>139183000</v>
      </c>
      <c r="N15" s="5">
        <v>139183000</v>
      </c>
      <c r="O15" s="5">
        <v>139183000</v>
      </c>
      <c r="P15" s="5">
        <v>139183000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34</v>
      </c>
      <c r="G16" s="6" t="s">
        <v>16</v>
      </c>
      <c r="H16" s="5">
        <v>3106100000</v>
      </c>
      <c r="I16" s="5">
        <v>0</v>
      </c>
      <c r="J16" s="5">
        <v>74183000</v>
      </c>
      <c r="K16" s="5">
        <v>3031917000</v>
      </c>
      <c r="L16" s="5">
        <v>0</v>
      </c>
      <c r="M16" s="5">
        <v>2181821142.0799999</v>
      </c>
      <c r="N16" s="5">
        <v>1110386644.25</v>
      </c>
      <c r="O16" s="5">
        <v>601778562.33000004</v>
      </c>
      <c r="P16" s="5">
        <v>601778562.33000004</v>
      </c>
      <c r="Q16" s="2">
        <f>N16/$K16</f>
        <v>0.36623253349283635</v>
      </c>
      <c r="R16" s="2">
        <f t="shared" si="1"/>
        <v>0.19848121249031556</v>
      </c>
      <c r="S16" s="2">
        <f t="shared" si="2"/>
        <v>0.19848121249031556</v>
      </c>
    </row>
    <row r="17" spans="1:19" x14ac:dyDescent="0.25">
      <c r="A17" s="19" t="s">
        <v>37</v>
      </c>
      <c r="B17" s="20"/>
      <c r="C17" s="20"/>
      <c r="D17" s="20"/>
      <c r="E17" s="20"/>
      <c r="F17" s="20"/>
      <c r="G17" s="21"/>
      <c r="H17" s="3">
        <f t="shared" ref="H17:I17" si="4">SUM(H15:H16)</f>
        <v>3171100000</v>
      </c>
      <c r="I17" s="3">
        <f t="shared" si="4"/>
        <v>74183000</v>
      </c>
      <c r="J17" s="3">
        <f>SUM(J15:J16)</f>
        <v>74183000</v>
      </c>
      <c r="K17" s="3">
        <f t="shared" ref="K17:P17" si="5">SUM(K15:K16)</f>
        <v>3171100000</v>
      </c>
      <c r="L17" s="3">
        <f t="shared" si="5"/>
        <v>0</v>
      </c>
      <c r="M17" s="3">
        <f t="shared" si="5"/>
        <v>2321004142.0799999</v>
      </c>
      <c r="N17" s="3">
        <f t="shared" si="5"/>
        <v>1249569644.25</v>
      </c>
      <c r="O17" s="3">
        <f t="shared" si="5"/>
        <v>740961562.33000004</v>
      </c>
      <c r="P17" s="3">
        <f t="shared" si="5"/>
        <v>740961562.33000004</v>
      </c>
      <c r="Q17" s="4">
        <f>N17/K17</f>
        <v>0.39404927130964018</v>
      </c>
      <c r="R17" s="4">
        <f>O17/$K17</f>
        <v>0.23366073675696131</v>
      </c>
      <c r="S17" s="4">
        <f>P17/$K17</f>
        <v>0.23366073675696131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34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64890000</v>
      </c>
      <c r="N18" s="5">
        <v>64890000</v>
      </c>
      <c r="O18" s="5">
        <v>64890000</v>
      </c>
      <c r="P18" s="5">
        <v>64890000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34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72100000</v>
      </c>
      <c r="N19" s="5">
        <v>72100000</v>
      </c>
      <c r="O19" s="5">
        <v>0</v>
      </c>
      <c r="P19" s="5">
        <v>0</v>
      </c>
      <c r="Q19" s="2">
        <f t="shared" ref="Q19:Q21" si="6">N19/$K19</f>
        <v>1</v>
      </c>
      <c r="R19" s="2">
        <f t="shared" si="1"/>
        <v>0</v>
      </c>
      <c r="S19" s="2">
        <f t="shared" si="2"/>
        <v>0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35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6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34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6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34</v>
      </c>
      <c r="G22" s="6" t="s">
        <v>45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7">N22/$K22</f>
        <v>0</v>
      </c>
      <c r="R22" s="2">
        <f t="shared" ref="R22" si="8">O22/$K22</f>
        <v>0</v>
      </c>
      <c r="S22" s="2">
        <f t="shared" ref="S22" si="9">P22/$K22</f>
        <v>0</v>
      </c>
    </row>
    <row r="23" spans="1:19" x14ac:dyDescent="0.25">
      <c r="A23" s="19" t="s">
        <v>38</v>
      </c>
      <c r="B23" s="20"/>
      <c r="C23" s="20"/>
      <c r="D23" s="20"/>
      <c r="E23" s="20"/>
      <c r="F23" s="20"/>
      <c r="G23" s="21"/>
      <c r="H23" s="3">
        <f>SUM(H18:H22)</f>
        <v>1549890000</v>
      </c>
      <c r="I23" s="3">
        <f t="shared" ref="I23:P23" si="10">SUM(I18:I22)</f>
        <v>0</v>
      </c>
      <c r="J23" s="3">
        <f t="shared" si="10"/>
        <v>0</v>
      </c>
      <c r="K23" s="3">
        <f t="shared" si="10"/>
        <v>1549890000</v>
      </c>
      <c r="L23" s="3">
        <f t="shared" si="10"/>
        <v>609500000</v>
      </c>
      <c r="M23" s="3">
        <f t="shared" si="10"/>
        <v>136990000</v>
      </c>
      <c r="N23" s="3">
        <f t="shared" si="10"/>
        <v>136990000</v>
      </c>
      <c r="O23" s="3">
        <f t="shared" si="10"/>
        <v>64890000</v>
      </c>
      <c r="P23" s="3">
        <f t="shared" si="10"/>
        <v>64890000</v>
      </c>
      <c r="Q23" s="4">
        <f>N23/(K23-L23)</f>
        <v>0.14567360350492881</v>
      </c>
      <c r="R23" s="4">
        <f>O23/($K23-L23)</f>
        <v>6.9003285870755757E-2</v>
      </c>
      <c r="S23" s="4">
        <f>P23/($K23-L23)</f>
        <v>6.9003285870755757E-2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34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2000000000</v>
      </c>
      <c r="P24" s="5">
        <v>2000000000</v>
      </c>
      <c r="Q24" s="2">
        <f>N24/$K24</f>
        <v>1</v>
      </c>
      <c r="R24" s="2">
        <f>O24/$K24</f>
        <v>1</v>
      </c>
      <c r="S24" s="2">
        <f>P24/$K24</f>
        <v>1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34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1500000000</v>
      </c>
      <c r="M25" s="5">
        <v>2616452323.4000001</v>
      </c>
      <c r="N25" s="5">
        <v>2189693853.4200001</v>
      </c>
      <c r="O25" s="5">
        <v>349140680</v>
      </c>
      <c r="P25" s="5">
        <v>349140680</v>
      </c>
      <c r="Q25" s="2">
        <f>N25/($K25-L25)</f>
        <v>0.44522596327285974</v>
      </c>
      <c r="R25" s="2">
        <f>O25/($K25-L25)</f>
        <v>7.0990058874191603E-2</v>
      </c>
      <c r="S25" s="2">
        <f>P25/($K25-L25)</f>
        <v>7.0990058874191603E-2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34</v>
      </c>
      <c r="G26" s="6" t="s">
        <v>46</v>
      </c>
      <c r="H26" s="5">
        <v>10099768722</v>
      </c>
      <c r="I26" s="5">
        <v>0</v>
      </c>
      <c r="J26" s="5">
        <v>0</v>
      </c>
      <c r="K26" s="5">
        <v>10099768722</v>
      </c>
      <c r="L26" s="5">
        <v>1500000000</v>
      </c>
      <c r="M26" s="5">
        <v>5135562318.3299999</v>
      </c>
      <c r="N26" s="5">
        <v>5135562318.3299999</v>
      </c>
      <c r="O26" s="5">
        <v>2489142074.3299999</v>
      </c>
      <c r="P26" s="5">
        <v>2489142074.3299999</v>
      </c>
      <c r="Q26" s="2">
        <f>N26/($K26-L26)</f>
        <v>0.59717446879613889</v>
      </c>
      <c r="R26" s="2">
        <f>O26/($K26-L26)</f>
        <v>0.28944290884965962</v>
      </c>
      <c r="S26" s="2">
        <f>P26/($K26-L26)</f>
        <v>0.28944290884965962</v>
      </c>
    </row>
    <row r="27" spans="1:19" ht="35.25" customHeight="1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34</v>
      </c>
      <c r="G27" s="6" t="s">
        <v>47</v>
      </c>
      <c r="H27" s="5">
        <v>790000000</v>
      </c>
      <c r="I27" s="5">
        <v>0</v>
      </c>
      <c r="J27" s="5">
        <v>0</v>
      </c>
      <c r="K27" s="5">
        <v>790000000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">
        <f>N27/$K27</f>
        <v>0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34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148175068291</v>
      </c>
      <c r="N28" s="5">
        <v>148175068291</v>
      </c>
      <c r="O28" s="5">
        <v>25193000000</v>
      </c>
      <c r="P28" s="5">
        <v>25193000000</v>
      </c>
      <c r="Q28" s="2">
        <f t="shared" ref="Q28:Q30" si="11">N28/$K28</f>
        <v>1</v>
      </c>
      <c r="R28" s="2">
        <f t="shared" si="1"/>
        <v>0.17002185516475443</v>
      </c>
      <c r="S28" s="2">
        <f t="shared" si="2"/>
        <v>0.17002185516475443</v>
      </c>
    </row>
    <row r="29" spans="1:19" ht="26.25" customHeight="1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35</v>
      </c>
      <c r="G29" s="6" t="s">
        <v>48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52499000000</v>
      </c>
      <c r="N29" s="5">
        <v>10000000000</v>
      </c>
      <c r="O29" s="5">
        <v>10000000000</v>
      </c>
      <c r="P29" s="5">
        <v>10000000000</v>
      </c>
      <c r="Q29" s="2">
        <f t="shared" si="11"/>
        <v>0.1897353192296746</v>
      </c>
      <c r="R29" s="2">
        <f t="shared" si="1"/>
        <v>0.1897353192296746</v>
      </c>
      <c r="S29" s="2">
        <f t="shared" si="2"/>
        <v>0.1897353192296746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34</v>
      </c>
      <c r="G30" s="6" t="s">
        <v>49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7095000000</v>
      </c>
      <c r="N30" s="5">
        <v>4800000000</v>
      </c>
      <c r="O30" s="5">
        <v>0</v>
      </c>
      <c r="P30" s="5">
        <v>0</v>
      </c>
      <c r="Q30" s="2">
        <f t="shared" si="11"/>
        <v>0.67653276955602537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35</v>
      </c>
      <c r="G31" s="6" t="s">
        <v>49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50000000000</v>
      </c>
      <c r="N31" s="5">
        <v>50000000000</v>
      </c>
      <c r="O31" s="5">
        <v>0</v>
      </c>
      <c r="P31" s="5">
        <v>0</v>
      </c>
      <c r="Q31" s="2">
        <f t="shared" ref="Q31:Q35" si="12">N31/$K31</f>
        <v>1</v>
      </c>
      <c r="R31" s="2">
        <f t="shared" ref="R31:R35" si="13">O31/$K31</f>
        <v>0</v>
      </c>
      <c r="S31" s="2">
        <f t="shared" ref="S31:S35" si="14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34</v>
      </c>
      <c r="G32" s="6" t="s">
        <v>50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23795000000</v>
      </c>
      <c r="N32" s="5">
        <v>20685000000</v>
      </c>
      <c r="O32" s="5">
        <v>0</v>
      </c>
      <c r="P32" s="5">
        <v>0</v>
      </c>
      <c r="Q32" s="2">
        <f t="shared" si="12"/>
        <v>0.86930027316663161</v>
      </c>
      <c r="R32" s="2">
        <f t="shared" si="13"/>
        <v>0</v>
      </c>
      <c r="S32" s="2">
        <f t="shared" si="14"/>
        <v>0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34</v>
      </c>
      <c r="G33" s="6" t="s">
        <v>51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3000000000</v>
      </c>
      <c r="P33" s="5">
        <v>3000000000</v>
      </c>
      <c r="Q33" s="2">
        <f t="shared" si="12"/>
        <v>1</v>
      </c>
      <c r="R33" s="2">
        <f t="shared" si="13"/>
        <v>1</v>
      </c>
      <c r="S33" s="2">
        <f t="shared" si="14"/>
        <v>1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34</v>
      </c>
      <c r="G34" s="6" t="s">
        <v>52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369810427</v>
      </c>
      <c r="P34" s="5">
        <v>369810427</v>
      </c>
      <c r="Q34" s="2">
        <f t="shared" ref="Q34" si="15">N34/$K34</f>
        <v>1</v>
      </c>
      <c r="R34" s="2">
        <f t="shared" ref="R34" si="16">O34/$K34</f>
        <v>4.8659266710526318E-2</v>
      </c>
      <c r="S34" s="2">
        <f t="shared" ref="S34" si="17">P34/$K34</f>
        <v>4.8659266710526318E-2</v>
      </c>
    </row>
    <row r="35" spans="1:19" ht="24" customHeight="1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34</v>
      </c>
      <c r="G35" s="6" t="s">
        <v>53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189573460</v>
      </c>
      <c r="P35" s="5">
        <v>189573460</v>
      </c>
      <c r="Q35" s="2">
        <f t="shared" si="12"/>
        <v>1</v>
      </c>
      <c r="R35" s="2">
        <f t="shared" si="13"/>
        <v>7.8988941666666673E-2</v>
      </c>
      <c r="S35" s="2">
        <f t="shared" si="14"/>
        <v>7.8988941666666673E-2</v>
      </c>
    </row>
    <row r="36" spans="1:19" x14ac:dyDescent="0.25">
      <c r="A36" s="19" t="s">
        <v>39</v>
      </c>
      <c r="B36" s="20"/>
      <c r="C36" s="20"/>
      <c r="D36" s="20"/>
      <c r="E36" s="20"/>
      <c r="F36" s="20"/>
      <c r="G36" s="21"/>
      <c r="H36" s="3">
        <f>SUM(H24:H35)</f>
        <v>314078000000</v>
      </c>
      <c r="I36" s="3">
        <f t="shared" ref="I36:P36" si="18">SUM(I24:I35)</f>
        <v>0</v>
      </c>
      <c r="J36" s="3">
        <f>SUM(J24:J35)</f>
        <v>0</v>
      </c>
      <c r="K36" s="3">
        <f t="shared" si="18"/>
        <v>314078000000</v>
      </c>
      <c r="L36" s="3">
        <f t="shared" si="18"/>
        <v>3000000000</v>
      </c>
      <c r="M36" s="3">
        <f t="shared" si="18"/>
        <v>304316082932.72998</v>
      </c>
      <c r="N36" s="3">
        <f t="shared" si="18"/>
        <v>255985324462.75</v>
      </c>
      <c r="O36" s="3">
        <f t="shared" si="18"/>
        <v>43590666641.330002</v>
      </c>
      <c r="P36" s="3">
        <f t="shared" si="18"/>
        <v>43590666641.330002</v>
      </c>
      <c r="Q36" s="4">
        <f>N36/(K36-L36)</f>
        <v>0.8228975512982275</v>
      </c>
      <c r="R36" s="4">
        <f>O36/($K36-L36)</f>
        <v>0.14012777065986667</v>
      </c>
      <c r="S36" s="4">
        <f>P36/($K36-L36)</f>
        <v>0.14012777065986667</v>
      </c>
    </row>
    <row r="37" spans="1:19" x14ac:dyDescent="0.25">
      <c r="A37" s="22" t="s">
        <v>40</v>
      </c>
      <c r="B37" s="23"/>
      <c r="C37" s="23"/>
      <c r="D37" s="23"/>
      <c r="E37" s="23"/>
      <c r="F37" s="23"/>
      <c r="G37" s="24"/>
      <c r="H37" s="18">
        <f>H36+H23+H17+H14</f>
        <v>337600041800</v>
      </c>
      <c r="I37" s="18">
        <f t="shared" ref="I37:P37" si="19">I36+I23+I17+I14</f>
        <v>74183000</v>
      </c>
      <c r="J37" s="18">
        <f t="shared" si="19"/>
        <v>74183000</v>
      </c>
      <c r="K37" s="18">
        <f>K36+K23+K17+K14</f>
        <v>337600041800</v>
      </c>
      <c r="L37" s="18">
        <f t="shared" si="19"/>
        <v>3800000000</v>
      </c>
      <c r="M37" s="18">
        <f t="shared" si="19"/>
        <v>321978574260.81</v>
      </c>
      <c r="N37" s="18">
        <f t="shared" si="19"/>
        <v>265334499171</v>
      </c>
      <c r="O37" s="18">
        <f t="shared" si="19"/>
        <v>50728674409.660004</v>
      </c>
      <c r="P37" s="18">
        <f t="shared" si="19"/>
        <v>50725805876.660004</v>
      </c>
      <c r="Q37" s="17">
        <f>N37/($K$37-$L$37)</f>
        <v>0.79489055106223772</v>
      </c>
      <c r="R37" s="17">
        <f>O37/($K$37-$L$37)</f>
        <v>0.15197324163324896</v>
      </c>
      <c r="S37" s="17">
        <f>P37/($K$37-$L$37)</f>
        <v>0.15196464806632029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</sheetData>
  <mergeCells count="10">
    <mergeCell ref="A1:S1"/>
    <mergeCell ref="A3:S3"/>
    <mergeCell ref="A4:S4"/>
    <mergeCell ref="A5:S5"/>
    <mergeCell ref="A6:S6"/>
    <mergeCell ref="A36:G36"/>
    <mergeCell ref="A37:G37"/>
    <mergeCell ref="A17:G17"/>
    <mergeCell ref="A23:G23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7:S17 S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MAYO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2018-06-05T20:09:46Z</dcterms:modified>
</cp:coreProperties>
</file>