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MARZO 2022\"/>
    </mc:Choice>
  </mc:AlternateContent>
  <xr:revisionPtr revIDLastSave="0" documentId="13_ncr:1_{51360EC9-3CC8-4294-B666-920FEDD8A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1" l="1"/>
  <c r="U39" i="1" s="1"/>
  <c r="N39" i="1"/>
  <c r="J39" i="1"/>
  <c r="S38" i="1"/>
  <c r="R38" i="1"/>
  <c r="U38" i="1" s="1"/>
  <c r="Q38" i="1"/>
  <c r="Q39" i="1" s="1"/>
  <c r="P38" i="1"/>
  <c r="P39" i="1" s="1"/>
  <c r="O38" i="1"/>
  <c r="O39" i="1" s="1"/>
  <c r="N38" i="1"/>
  <c r="M38" i="1"/>
  <c r="M39" i="1" s="1"/>
  <c r="L38" i="1"/>
  <c r="L39" i="1" s="1"/>
  <c r="K38" i="1"/>
  <c r="K39" i="1" s="1"/>
  <c r="J38" i="1"/>
  <c r="I38" i="1"/>
  <c r="I39" i="1" s="1"/>
  <c r="R26" i="1"/>
  <c r="U26" i="1" s="1"/>
  <c r="Q26" i="1"/>
  <c r="T26" i="1" s="1"/>
  <c r="P26" i="1"/>
  <c r="S26" i="1" s="1"/>
  <c r="O26" i="1"/>
  <c r="N26" i="1"/>
  <c r="M26" i="1"/>
  <c r="L26" i="1"/>
  <c r="K26" i="1"/>
  <c r="J26" i="1"/>
  <c r="I26" i="1"/>
  <c r="R24" i="1"/>
  <c r="U24" i="1" s="1"/>
  <c r="Q24" i="1"/>
  <c r="T24" i="1" s="1"/>
  <c r="P24" i="1"/>
  <c r="S24" i="1" s="1"/>
  <c r="O24" i="1"/>
  <c r="N24" i="1"/>
  <c r="M24" i="1"/>
  <c r="L24" i="1"/>
  <c r="K24" i="1"/>
  <c r="J24" i="1"/>
  <c r="I24" i="1"/>
  <c r="R23" i="1"/>
  <c r="Q23" i="1"/>
  <c r="P23" i="1"/>
  <c r="S23" i="1" s="1"/>
  <c r="O23" i="1"/>
  <c r="N23" i="1"/>
  <c r="M23" i="1"/>
  <c r="L23" i="1"/>
  <c r="U23" i="1" s="1"/>
  <c r="K23" i="1"/>
  <c r="J23" i="1"/>
  <c r="I23" i="1"/>
  <c r="S19" i="1"/>
  <c r="R19" i="1"/>
  <c r="U19" i="1" s="1"/>
  <c r="Q19" i="1"/>
  <c r="P19" i="1"/>
  <c r="O19" i="1"/>
  <c r="N19" i="1"/>
  <c r="M19" i="1"/>
  <c r="L19" i="1"/>
  <c r="K19" i="1"/>
  <c r="J19" i="1"/>
  <c r="I19" i="1"/>
  <c r="R13" i="1"/>
  <c r="U13" i="1" s="1"/>
  <c r="Q13" i="1"/>
  <c r="T13" i="1" s="1"/>
  <c r="P13" i="1"/>
  <c r="O13" i="1"/>
  <c r="N13" i="1"/>
  <c r="M13" i="1"/>
  <c r="L13" i="1"/>
  <c r="S13" i="1" s="1"/>
  <c r="K13" i="1"/>
  <c r="J13" i="1"/>
  <c r="I13" i="1"/>
  <c r="R11" i="1"/>
  <c r="Q11" i="1"/>
  <c r="P11" i="1"/>
  <c r="O11" i="1"/>
  <c r="N11" i="1"/>
  <c r="M11" i="1"/>
  <c r="L11" i="1"/>
  <c r="K11" i="1"/>
  <c r="J11" i="1"/>
  <c r="I11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2" i="1"/>
  <c r="T12" i="1"/>
  <c r="S12" i="1"/>
  <c r="U40" i="1"/>
  <c r="T40" i="1"/>
  <c r="S40" i="1"/>
  <c r="U10" i="1"/>
  <c r="T10" i="1"/>
  <c r="S10" i="1"/>
  <c r="U9" i="1"/>
  <c r="T9" i="1"/>
  <c r="S9" i="1"/>
  <c r="U8" i="1"/>
  <c r="T8" i="1"/>
  <c r="S8" i="1"/>
  <c r="S39" i="1" l="1"/>
  <c r="T39" i="1"/>
  <c r="T38" i="1"/>
  <c r="T11" i="1"/>
  <c r="T23" i="1"/>
  <c r="S11" i="1"/>
  <c r="U11" i="1"/>
  <c r="T19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<sst xmlns="http://schemas.openxmlformats.org/spreadsheetml/2006/main" count="222" uniqueCount="88">
  <si>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</si>
  <si>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</si>
  <si>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</si>
  <si>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</si>
  <si>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</si>
  <si>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</si>
  <si>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</si>
  <si>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</si>
  <si>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</si>
  <si>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</si>
  <si>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</si>
  <si>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</si>
  <si>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</si>
  <si>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</si>
  <si>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</si>
  <si>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</si>
  <si>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</si>
  <si>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</si>
  <si>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</si>
  <si>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</si>
  <si>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</si>
  <si>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</si>
  <si>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</si>
  <si>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</si>
  <si>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</si>
  <si>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</si>
  <si>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</si>
  <si>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</si>
  <si>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</si>
  <si>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</si>
  <si>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</si>
  <si>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</si>
  <si>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</si>
  <si>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</si>
  <si>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</si>
  <si>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</si>
  <si>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</si>
  <si>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</si>
  <si>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</si>
  <si>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</si>
  <si>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</si>
  <si>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</si>
  <si>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</si>
  <si>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</si>
  <si>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</si>
  <si>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</si>
  <si>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</si>
  <si>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</si>
  <si>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</si>
  <si>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</si>
  <si>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</si>
  <si>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</si>
  <si>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</si>
  <si>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</si>
  <si>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</si>
  <si>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</si>
  <si>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</si>
  <si>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</si>
  <si>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</si>
  <si>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</si>
  <si>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</si>
  <si>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</si>
  <si>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</si>
  <si>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</si>
  <si>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</si>
  <si>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</si>
  <si>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</si>
  <si>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</si>
  <si>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</si>
  <si>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</si>
  <si>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</si>
  <si>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</si>
  <si>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</si>
  <si>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</si>
  <si>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</si>
  <si>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</si>
  <si>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% EJEC/COMP</t>
  </si>
  <si>
    <t>% EJEC/OBLI</t>
  </si>
  <si>
    <t>% EJEC/PAGOS</t>
  </si>
  <si>
    <t>EJECUCION ACUMULADA PRESUPUESTO DE GASTOS MARZO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</si>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</sst>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0" fontId="9" fillId="2" borderId="1" xfId="1" applyNumberFormat="1" applyFont="1" applyFill="1" applyBorder="1" applyAlignment="1">
      <alignment horizontal="center" vertical="center" wrapText="1" readingOrder="1"/>
    </xf>
    <xf numFmtId="10" fontId="9" fillId="3" borderId="1" xfId="1" applyNumberFormat="1" applyFont="1" applyFill="1" applyBorder="1" applyAlignment="1">
      <alignment horizontal="center" vertical="center" wrapText="1" readingOrder="1"/>
    </xf>
    <xf numFmtId="10" fontId="10" fillId="4" borderId="1" xfId="1" applyNumberFormat="1" applyFont="1" applyFill="1" applyBorder="1" applyAlignment="1">
      <alignment horizontal="center" vertical="center" wrapText="1" readingOrder="1"/>
    </xf>
    <xf numFmtId="10" fontId="11" fillId="0" borderId="0" xfId="1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9" fillId="3" borderId="3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10" fillId="4" borderId="0" xfId="0" applyFont="1" applyFill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165" fontId="10" fillId="4" borderId="1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BB067-5B52-4166-B360-17DDB7A9FF4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topLeftCell="K33" workbookViewId="0">
      <selection activeCell="S37" sqref="S37"/>
    </sheetView>
  </sheetViews>
  <sheetFormatPr baseColWidth="10" defaultRowHeight="1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11.140625" style="14" customWidth="1"/>
    <col min="20" max="20" width="6.42578125" style="14" customWidth="1"/>
    <col min="21" max="21" width="11.42578125" style="14"/>
  </cols>
  <sheetData>
    <row r="1" spans="1:2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 t="s">
        <v>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7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7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7" t="s">
        <v>75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8"/>
      <c r="T6" s="8"/>
      <c r="U6" s="8"/>
    </row>
    <row r="7" spans="1:21" ht="36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9" t="s">
        <v>76</v>
      </c>
      <c r="T7" s="9" t="s">
        <v>77</v>
      </c>
      <c r="U7" s="9" t="s">
        <v>78</v>
      </c>
    </row>
    <row r="8" spans="1:21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2015308390</v>
      </c>
      <c r="Q8" s="5">
        <v>2013227004</v>
      </c>
      <c r="R8" s="5">
        <v>2013227004</v>
      </c>
      <c r="S8" s="10">
        <f>+P8/L8</f>
        <v>0.19491836974911994</v>
      </c>
      <c r="T8" s="10">
        <f>+Q8/L8</f>
        <v>0.19471706042695774</v>
      </c>
      <c r="U8" s="10">
        <f>+R8/L8</f>
        <v>0.19471706042695774</v>
      </c>
    </row>
    <row r="9" spans="1:21" ht="22.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525410373</v>
      </c>
      <c r="Q9" s="5">
        <v>525410373</v>
      </c>
      <c r="R9" s="5">
        <v>525410373</v>
      </c>
      <c r="S9" s="10">
        <f t="shared" ref="S9:S40" si="0">+P9/L9</f>
        <v>0.14489015094586249</v>
      </c>
      <c r="T9" s="10">
        <f t="shared" ref="T9:T40" si="1">+Q9/L9</f>
        <v>0.14489015094586249</v>
      </c>
      <c r="U9" s="10">
        <f t="shared" ref="U9:U40" si="2">+R9/L9</f>
        <v>0.14489015094586249</v>
      </c>
    </row>
    <row r="10" spans="1:21" ht="33.7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201452067</v>
      </c>
      <c r="Q10" s="5">
        <v>201452067</v>
      </c>
      <c r="R10" s="5">
        <v>201452067</v>
      </c>
      <c r="S10" s="10">
        <f t="shared" si="0"/>
        <v>0.11805137071793484</v>
      </c>
      <c r="T10" s="10">
        <f t="shared" si="1"/>
        <v>0.11805137071793484</v>
      </c>
      <c r="U10" s="10">
        <f t="shared" si="2"/>
        <v>0.11805137071793484</v>
      </c>
    </row>
    <row r="11" spans="1:21">
      <c r="A11" s="15" t="s">
        <v>80</v>
      </c>
      <c r="B11" s="15"/>
      <c r="C11" s="15"/>
      <c r="D11" s="15"/>
      <c r="E11" s="15"/>
      <c r="F11" s="15"/>
      <c r="G11" s="15"/>
      <c r="H11" s="16"/>
      <c r="I11" s="17">
        <f t="shared" ref="I11" si="3">SUM(I8:I10)</f>
        <v>15671988000</v>
      </c>
      <c r="J11" s="17">
        <f t="shared" ref="J11:R11" si="4">SUM(J8:J10)</f>
        <v>0</v>
      </c>
      <c r="K11" s="17">
        <f t="shared" si="4"/>
        <v>0</v>
      </c>
      <c r="L11" s="17">
        <f t="shared" si="4"/>
        <v>15671988000</v>
      </c>
      <c r="M11" s="17">
        <f t="shared" si="4"/>
        <v>0</v>
      </c>
      <c r="N11" s="17">
        <f t="shared" si="4"/>
        <v>15671988000</v>
      </c>
      <c r="O11" s="17">
        <f t="shared" si="4"/>
        <v>0</v>
      </c>
      <c r="P11" s="17">
        <f t="shared" si="4"/>
        <v>2742170830</v>
      </c>
      <c r="Q11" s="17">
        <f t="shared" si="4"/>
        <v>2740089444</v>
      </c>
      <c r="R11" s="17">
        <f t="shared" si="4"/>
        <v>2740089444</v>
      </c>
      <c r="S11" s="11">
        <f t="shared" si="0"/>
        <v>0.17497274946866984</v>
      </c>
      <c r="T11" s="11">
        <f t="shared" si="1"/>
        <v>0.17483994015309354</v>
      </c>
      <c r="U11" s="11">
        <f t="shared" si="2"/>
        <v>0.17483994015309354</v>
      </c>
    </row>
    <row r="12" spans="1:21" ht="22.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7349241733.9799995</v>
      </c>
      <c r="O12" s="5">
        <v>1074755266.02</v>
      </c>
      <c r="P12" s="5">
        <v>5937482150.6599998</v>
      </c>
      <c r="Q12" s="5">
        <v>1132556109.5</v>
      </c>
      <c r="R12" s="5">
        <v>1050154584.29</v>
      </c>
      <c r="S12" s="10">
        <f t="shared" ref="S12:S39" si="5">+P12/L12</f>
        <v>0.70482956613825953</v>
      </c>
      <c r="T12" s="10">
        <f t="shared" ref="T12:T39" si="6">+Q12/L12</f>
        <v>0.13444403048814002</v>
      </c>
      <c r="U12" s="10">
        <f t="shared" ref="U12:U39" si="7">+R12/L12</f>
        <v>0.12466226950104564</v>
      </c>
    </row>
    <row r="13" spans="1:21">
      <c r="A13" s="18" t="s">
        <v>81</v>
      </c>
      <c r="B13" s="15"/>
      <c r="C13" s="15"/>
      <c r="D13" s="15"/>
      <c r="E13" s="15"/>
      <c r="F13" s="15"/>
      <c r="G13" s="15"/>
      <c r="H13" s="16"/>
      <c r="I13" s="17">
        <f>+I12</f>
        <v>8423997000</v>
      </c>
      <c r="J13" s="17">
        <f t="shared" ref="J13:R13" si="8">+J12</f>
        <v>0</v>
      </c>
      <c r="K13" s="17">
        <f t="shared" si="8"/>
        <v>0</v>
      </c>
      <c r="L13" s="17">
        <f t="shared" si="8"/>
        <v>8423997000</v>
      </c>
      <c r="M13" s="17">
        <f t="shared" si="8"/>
        <v>0</v>
      </c>
      <c r="N13" s="17">
        <f t="shared" si="8"/>
        <v>7349241733.9799995</v>
      </c>
      <c r="O13" s="17">
        <f t="shared" si="8"/>
        <v>1074755266.02</v>
      </c>
      <c r="P13" s="17">
        <f t="shared" si="8"/>
        <v>5937482150.6599998</v>
      </c>
      <c r="Q13" s="17">
        <f t="shared" si="8"/>
        <v>1132556109.5</v>
      </c>
      <c r="R13" s="17">
        <f t="shared" si="8"/>
        <v>1050154584.29</v>
      </c>
      <c r="S13" s="11">
        <f t="shared" si="5"/>
        <v>0.70482956613825953</v>
      </c>
      <c r="T13" s="11">
        <f t="shared" si="6"/>
        <v>0.13444403048814002</v>
      </c>
      <c r="U13" s="11">
        <f t="shared" si="7"/>
        <v>0.12466226950104564</v>
      </c>
    </row>
    <row r="14" spans="1:21" ht="22.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0</v>
      </c>
      <c r="O14" s="5">
        <v>467769000</v>
      </c>
      <c r="P14" s="5">
        <v>0</v>
      </c>
      <c r="Q14" s="5">
        <v>0</v>
      </c>
      <c r="R14" s="5">
        <v>0</v>
      </c>
      <c r="S14" s="10">
        <f t="shared" si="5"/>
        <v>0</v>
      </c>
      <c r="T14" s="10">
        <f t="shared" si="6"/>
        <v>0</v>
      </c>
      <c r="U14" s="10">
        <f t="shared" si="7"/>
        <v>0</v>
      </c>
    </row>
    <row r="15" spans="1:21" ht="33.7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10">
        <f t="shared" si="5"/>
        <v>0</v>
      </c>
      <c r="T15" s="10">
        <f t="shared" si="6"/>
        <v>0</v>
      </c>
      <c r="U15" s="10">
        <f t="shared" si="7"/>
        <v>0</v>
      </c>
    </row>
    <row r="16" spans="1:21" ht="33.7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9753448</v>
      </c>
      <c r="Q16" s="5">
        <v>9753448</v>
      </c>
      <c r="R16" s="5">
        <v>9753448</v>
      </c>
      <c r="S16" s="10">
        <f t="shared" si="5"/>
        <v>0.2971347448591013</v>
      </c>
      <c r="T16" s="10">
        <f t="shared" si="6"/>
        <v>0.2971347448591013</v>
      </c>
      <c r="U16" s="10">
        <f t="shared" si="7"/>
        <v>0.2971347448591013</v>
      </c>
    </row>
    <row r="17" spans="1:21" ht="22.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0</v>
      </c>
      <c r="O17" s="5">
        <v>68709000</v>
      </c>
      <c r="P17" s="5">
        <v>0</v>
      </c>
      <c r="Q17" s="5">
        <v>0</v>
      </c>
      <c r="R17" s="5">
        <v>0</v>
      </c>
      <c r="S17" s="10">
        <f t="shared" si="5"/>
        <v>0</v>
      </c>
      <c r="T17" s="10">
        <f t="shared" si="6"/>
        <v>0</v>
      </c>
      <c r="U17" s="10">
        <f t="shared" si="7"/>
        <v>0</v>
      </c>
    </row>
    <row r="18" spans="1:21" ht="33.7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0</v>
      </c>
      <c r="O18" s="5">
        <v>76343000</v>
      </c>
      <c r="P18" s="5">
        <v>0</v>
      </c>
      <c r="Q18" s="5">
        <v>0</v>
      </c>
      <c r="R18" s="5">
        <v>0</v>
      </c>
      <c r="S18" s="10">
        <f t="shared" si="5"/>
        <v>0</v>
      </c>
      <c r="T18" s="10">
        <f t="shared" si="6"/>
        <v>0</v>
      </c>
      <c r="U18" s="10">
        <f t="shared" si="7"/>
        <v>0</v>
      </c>
    </row>
    <row r="19" spans="1:21" s="19" customFormat="1">
      <c r="A19" s="18" t="s">
        <v>82</v>
      </c>
      <c r="B19" s="15"/>
      <c r="C19" s="15"/>
      <c r="D19" s="15"/>
      <c r="E19" s="15"/>
      <c r="F19" s="15"/>
      <c r="G19" s="15"/>
      <c r="H19" s="16"/>
      <c r="I19" s="17">
        <f>SUM(I14:I18)</f>
        <v>2245646000</v>
      </c>
      <c r="J19" s="17">
        <f t="shared" ref="J19:R19" si="9">SUM(J14:J18)</f>
        <v>0</v>
      </c>
      <c r="K19" s="17">
        <f t="shared" si="9"/>
        <v>0</v>
      </c>
      <c r="L19" s="17">
        <f t="shared" si="9"/>
        <v>2245646000</v>
      </c>
      <c r="M19" s="17">
        <f t="shared" si="9"/>
        <v>1600000000</v>
      </c>
      <c r="N19" s="17">
        <f t="shared" si="9"/>
        <v>32825000</v>
      </c>
      <c r="O19" s="17">
        <f t="shared" si="9"/>
        <v>612821000</v>
      </c>
      <c r="P19" s="17">
        <f t="shared" si="9"/>
        <v>9753448</v>
      </c>
      <c r="Q19" s="17">
        <f t="shared" si="9"/>
        <v>9753448</v>
      </c>
      <c r="R19" s="17">
        <f t="shared" si="9"/>
        <v>9753448</v>
      </c>
      <c r="S19" s="11">
        <f t="shared" si="5"/>
        <v>4.3432704887591362E-3</v>
      </c>
      <c r="T19" s="11">
        <f t="shared" si="6"/>
        <v>4.3432704887591362E-3</v>
      </c>
      <c r="U19" s="11">
        <f t="shared" si="7"/>
        <v>4.3432704887591362E-3</v>
      </c>
    </row>
    <row r="20" spans="1:21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0</v>
      </c>
      <c r="O20" s="5">
        <v>172816000</v>
      </c>
      <c r="P20" s="5">
        <v>0</v>
      </c>
      <c r="Q20" s="5">
        <v>0</v>
      </c>
      <c r="R20" s="5">
        <v>0</v>
      </c>
      <c r="S20" s="10">
        <f t="shared" si="5"/>
        <v>0</v>
      </c>
      <c r="T20" s="10">
        <f t="shared" si="6"/>
        <v>0</v>
      </c>
      <c r="U20" s="10">
        <f t="shared" si="7"/>
        <v>0</v>
      </c>
    </row>
    <row r="21" spans="1:21" ht="22.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0</v>
      </c>
      <c r="O21" s="5">
        <v>649000</v>
      </c>
      <c r="P21" s="5">
        <v>0</v>
      </c>
      <c r="Q21" s="5">
        <v>0</v>
      </c>
      <c r="R21" s="5">
        <v>0</v>
      </c>
      <c r="S21" s="10">
        <f t="shared" si="5"/>
        <v>0</v>
      </c>
      <c r="T21" s="10">
        <f t="shared" si="6"/>
        <v>0</v>
      </c>
      <c r="U21" s="10">
        <f t="shared" si="7"/>
        <v>0</v>
      </c>
    </row>
    <row r="22" spans="1:21" ht="22.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  <c r="S22" s="10">
        <f t="shared" si="5"/>
        <v>0</v>
      </c>
      <c r="T22" s="10">
        <f t="shared" si="6"/>
        <v>0</v>
      </c>
      <c r="U22" s="10">
        <f t="shared" si="7"/>
        <v>0</v>
      </c>
    </row>
    <row r="23" spans="1:21" s="19" customFormat="1">
      <c r="A23" s="18" t="s">
        <v>83</v>
      </c>
      <c r="B23" s="15"/>
      <c r="C23" s="15"/>
      <c r="D23" s="15"/>
      <c r="E23" s="15"/>
      <c r="F23" s="15"/>
      <c r="G23" s="15"/>
      <c r="H23" s="16"/>
      <c r="I23" s="17">
        <f>SUM(I20:I22)</f>
        <v>1261022000</v>
      </c>
      <c r="J23" s="17">
        <f t="shared" ref="J23:R23" si="10">SUM(J20:J22)</f>
        <v>0</v>
      </c>
      <c r="K23" s="17">
        <f t="shared" si="10"/>
        <v>0</v>
      </c>
      <c r="L23" s="17">
        <f t="shared" si="10"/>
        <v>1261022000</v>
      </c>
      <c r="M23" s="17">
        <f t="shared" si="10"/>
        <v>0</v>
      </c>
      <c r="N23" s="17">
        <f t="shared" si="10"/>
        <v>0</v>
      </c>
      <c r="O23" s="17">
        <f t="shared" si="10"/>
        <v>1261022000</v>
      </c>
      <c r="P23" s="17">
        <f t="shared" si="10"/>
        <v>0</v>
      </c>
      <c r="Q23" s="17">
        <f t="shared" si="10"/>
        <v>0</v>
      </c>
      <c r="R23" s="17">
        <f t="shared" si="10"/>
        <v>0</v>
      </c>
      <c r="S23" s="11">
        <f t="shared" si="5"/>
        <v>0</v>
      </c>
      <c r="T23" s="11">
        <f t="shared" si="6"/>
        <v>0</v>
      </c>
      <c r="U23" s="11">
        <f t="shared" si="7"/>
        <v>0</v>
      </c>
    </row>
    <row r="24" spans="1:21" s="19" customFormat="1">
      <c r="A24" s="20" t="s">
        <v>84</v>
      </c>
      <c r="B24" s="20"/>
      <c r="C24" s="20"/>
      <c r="D24" s="20"/>
      <c r="E24" s="20"/>
      <c r="F24" s="20"/>
      <c r="G24" s="20"/>
      <c r="H24" s="21"/>
      <c r="I24" s="22">
        <f>+I11+I13+I19+I23</f>
        <v>27602653000</v>
      </c>
      <c r="J24" s="22">
        <f t="shared" ref="J24:R24" si="11">+J11+J13+J19+J23</f>
        <v>0</v>
      </c>
      <c r="K24" s="22">
        <f t="shared" si="11"/>
        <v>0</v>
      </c>
      <c r="L24" s="22">
        <f t="shared" si="11"/>
        <v>27602653000</v>
      </c>
      <c r="M24" s="22">
        <f t="shared" si="11"/>
        <v>1600000000</v>
      </c>
      <c r="N24" s="22">
        <f t="shared" si="11"/>
        <v>23054054733.98</v>
      </c>
      <c r="O24" s="22">
        <f t="shared" si="11"/>
        <v>2948598266.02</v>
      </c>
      <c r="P24" s="22">
        <f t="shared" si="11"/>
        <v>8689406428.6599998</v>
      </c>
      <c r="Q24" s="22">
        <f t="shared" si="11"/>
        <v>3882399001.5</v>
      </c>
      <c r="R24" s="22">
        <f t="shared" si="11"/>
        <v>3799997476.29</v>
      </c>
      <c r="S24" s="12">
        <f t="shared" si="5"/>
        <v>0.31480330635826925</v>
      </c>
      <c r="T24" s="12">
        <f t="shared" si="6"/>
        <v>0.14065311046369347</v>
      </c>
      <c r="U24" s="12">
        <f t="shared" si="7"/>
        <v>0.13766783491028925</v>
      </c>
    </row>
    <row r="25" spans="1:21" ht="22.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  <c r="S25" s="10">
        <f t="shared" si="5"/>
        <v>0</v>
      </c>
      <c r="T25" s="10">
        <f t="shared" si="6"/>
        <v>0</v>
      </c>
      <c r="U25" s="10">
        <f t="shared" si="7"/>
        <v>0</v>
      </c>
    </row>
    <row r="26" spans="1:21" s="19" customFormat="1">
      <c r="A26" s="20" t="s">
        <v>85</v>
      </c>
      <c r="B26" s="20"/>
      <c r="C26" s="20"/>
      <c r="D26" s="20"/>
      <c r="E26" s="20"/>
      <c r="F26" s="20"/>
      <c r="G26" s="20"/>
      <c r="H26" s="21"/>
      <c r="I26" s="22">
        <f>+I25</f>
        <v>15157000</v>
      </c>
      <c r="J26" s="22">
        <f t="shared" ref="J26:R26" si="12">+J25</f>
        <v>0</v>
      </c>
      <c r="K26" s="22">
        <f t="shared" si="12"/>
        <v>0</v>
      </c>
      <c r="L26" s="22">
        <f t="shared" si="12"/>
        <v>15157000</v>
      </c>
      <c r="M26" s="22">
        <f t="shared" si="12"/>
        <v>0</v>
      </c>
      <c r="N26" s="22">
        <f t="shared" si="12"/>
        <v>0</v>
      </c>
      <c r="O26" s="22">
        <f t="shared" si="12"/>
        <v>15157000</v>
      </c>
      <c r="P26" s="22">
        <f t="shared" si="12"/>
        <v>0</v>
      </c>
      <c r="Q26" s="22">
        <f t="shared" si="12"/>
        <v>0</v>
      </c>
      <c r="R26" s="22">
        <f t="shared" si="12"/>
        <v>0</v>
      </c>
      <c r="S26" s="12">
        <f t="shared" si="5"/>
        <v>0</v>
      </c>
      <c r="T26" s="12">
        <f t="shared" si="6"/>
        <v>0</v>
      </c>
      <c r="U26" s="12">
        <f t="shared" si="7"/>
        <v>0</v>
      </c>
    </row>
    <row r="27" spans="1:21" ht="67.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1100323526</v>
      </c>
      <c r="O27" s="5">
        <v>8899676474</v>
      </c>
      <c r="P27" s="5">
        <v>0</v>
      </c>
      <c r="Q27" s="5">
        <v>0</v>
      </c>
      <c r="R27" s="5">
        <v>0</v>
      </c>
      <c r="S27" s="10">
        <f t="shared" si="5"/>
        <v>0</v>
      </c>
      <c r="T27" s="10">
        <f t="shared" si="6"/>
        <v>0</v>
      </c>
      <c r="U27" s="10">
        <f t="shared" si="7"/>
        <v>0</v>
      </c>
    </row>
    <row r="28" spans="1:21" ht="33.7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16646398540</v>
      </c>
      <c r="O28" s="5">
        <v>2353601460</v>
      </c>
      <c r="P28" s="5">
        <v>14619516784</v>
      </c>
      <c r="Q28" s="5">
        <v>1678021360</v>
      </c>
      <c r="R28" s="5">
        <v>1624616794</v>
      </c>
      <c r="S28" s="10">
        <f t="shared" si="5"/>
        <v>0.76944825178947374</v>
      </c>
      <c r="T28" s="10">
        <f t="shared" si="6"/>
        <v>8.8316913684210532E-2</v>
      </c>
      <c r="U28" s="10">
        <f t="shared" si="7"/>
        <v>8.5506147052631584E-2</v>
      </c>
    </row>
    <row r="29" spans="1:21" ht="4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0</v>
      </c>
      <c r="R29" s="5">
        <v>0</v>
      </c>
      <c r="S29" s="10">
        <f t="shared" si="5"/>
        <v>1</v>
      </c>
      <c r="T29" s="10">
        <f t="shared" si="6"/>
        <v>0</v>
      </c>
      <c r="U29" s="10">
        <f t="shared" si="7"/>
        <v>0</v>
      </c>
    </row>
    <row r="30" spans="1:21" ht="67.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2000000000</v>
      </c>
      <c r="O30" s="5">
        <v>1000000000</v>
      </c>
      <c r="P30" s="5">
        <v>2000000000</v>
      </c>
      <c r="Q30" s="5">
        <v>0</v>
      </c>
      <c r="R30" s="5">
        <v>0</v>
      </c>
      <c r="S30" s="10">
        <f t="shared" si="5"/>
        <v>0.66666666666666663</v>
      </c>
      <c r="T30" s="10">
        <f t="shared" si="6"/>
        <v>0</v>
      </c>
      <c r="U30" s="10">
        <f t="shared" si="7"/>
        <v>0</v>
      </c>
    </row>
    <row r="31" spans="1:21" ht="4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40500000000</v>
      </c>
      <c r="O31" s="5">
        <v>22500000000</v>
      </c>
      <c r="P31" s="5">
        <v>0</v>
      </c>
      <c r="Q31" s="5">
        <v>0</v>
      </c>
      <c r="R31" s="5">
        <v>0</v>
      </c>
      <c r="S31" s="10">
        <f t="shared" si="5"/>
        <v>0</v>
      </c>
      <c r="T31" s="10">
        <f t="shared" si="6"/>
        <v>0</v>
      </c>
      <c r="U31" s="10">
        <f t="shared" si="7"/>
        <v>0</v>
      </c>
    </row>
    <row r="32" spans="1:21" ht="33.7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126259376216</v>
      </c>
      <c r="O32" s="5">
        <v>1740623784</v>
      </c>
      <c r="P32" s="5">
        <v>126259376216</v>
      </c>
      <c r="Q32" s="5">
        <v>25000000000</v>
      </c>
      <c r="R32" s="5">
        <v>24923804114</v>
      </c>
      <c r="S32" s="10">
        <f t="shared" si="5"/>
        <v>0.98640137668750005</v>
      </c>
      <c r="T32" s="10">
        <f t="shared" si="6"/>
        <v>0.1953125</v>
      </c>
      <c r="U32" s="10">
        <f t="shared" si="7"/>
        <v>0.19471721964062499</v>
      </c>
    </row>
    <row r="33" spans="1:21" ht="4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0</v>
      </c>
      <c r="R33" s="5">
        <v>0</v>
      </c>
      <c r="S33" s="10">
        <f t="shared" si="5"/>
        <v>1</v>
      </c>
      <c r="T33" s="10">
        <f t="shared" si="6"/>
        <v>0</v>
      </c>
      <c r="U33" s="10">
        <f t="shared" si="7"/>
        <v>0</v>
      </c>
    </row>
    <row r="34" spans="1:21" ht="67.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0</v>
      </c>
      <c r="R34" s="5">
        <v>0</v>
      </c>
      <c r="S34" s="10">
        <f t="shared" si="5"/>
        <v>1</v>
      </c>
      <c r="T34" s="10">
        <f t="shared" si="6"/>
        <v>0</v>
      </c>
      <c r="U34" s="10">
        <f t="shared" si="7"/>
        <v>0</v>
      </c>
    </row>
    <row r="35" spans="1:21" ht="56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0</v>
      </c>
      <c r="R35" s="5">
        <v>0</v>
      </c>
      <c r="S35" s="10">
        <f t="shared" si="5"/>
        <v>1</v>
      </c>
      <c r="T35" s="10">
        <f t="shared" si="6"/>
        <v>0</v>
      </c>
      <c r="U35" s="10">
        <f t="shared" si="7"/>
        <v>0</v>
      </c>
    </row>
    <row r="36" spans="1:21" ht="4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0</v>
      </c>
      <c r="R36" s="5">
        <v>0</v>
      </c>
      <c r="S36" s="10">
        <f t="shared" si="5"/>
        <v>1</v>
      </c>
      <c r="T36" s="10">
        <f t="shared" si="6"/>
        <v>0</v>
      </c>
      <c r="U36" s="10">
        <f t="shared" si="7"/>
        <v>0</v>
      </c>
    </row>
    <row r="37" spans="1:21" ht="56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0</v>
      </c>
      <c r="Q37" s="5">
        <v>0</v>
      </c>
      <c r="R37" s="5">
        <v>0</v>
      </c>
      <c r="S37" s="10">
        <f t="shared" si="5"/>
        <v>0</v>
      </c>
      <c r="T37" s="10">
        <f t="shared" si="6"/>
        <v>0</v>
      </c>
      <c r="U37" s="10">
        <f t="shared" si="7"/>
        <v>0</v>
      </c>
    </row>
    <row r="38" spans="1:21" s="19" customFormat="1">
      <c r="A38" s="20" t="s">
        <v>86</v>
      </c>
      <c r="B38" s="20"/>
      <c r="C38" s="20"/>
      <c r="D38" s="20"/>
      <c r="E38" s="20"/>
      <c r="F38" s="20"/>
      <c r="G38" s="20"/>
      <c r="H38" s="21"/>
      <c r="I38" s="22">
        <f>SUM(I27:I37)</f>
        <v>302901433272</v>
      </c>
      <c r="J38" s="22">
        <f t="shared" ref="J38:R38" si="13">SUM(J27:J37)</f>
        <v>0</v>
      </c>
      <c r="K38" s="22">
        <f t="shared" si="13"/>
        <v>0</v>
      </c>
      <c r="L38" s="22">
        <f t="shared" si="13"/>
        <v>302901433272</v>
      </c>
      <c r="M38" s="22">
        <f t="shared" si="13"/>
        <v>0</v>
      </c>
      <c r="N38" s="22">
        <f t="shared" si="13"/>
        <v>266407531554</v>
      </c>
      <c r="O38" s="22">
        <f t="shared" si="13"/>
        <v>36493901718</v>
      </c>
      <c r="P38" s="22">
        <f t="shared" si="13"/>
        <v>212780326272</v>
      </c>
      <c r="Q38" s="22">
        <f t="shared" si="13"/>
        <v>26678021360</v>
      </c>
      <c r="R38" s="22">
        <f t="shared" si="13"/>
        <v>26548420908</v>
      </c>
      <c r="S38" s="12">
        <f t="shared" si="5"/>
        <v>0.70247381788031071</v>
      </c>
      <c r="T38" s="12">
        <f t="shared" si="6"/>
        <v>8.8074926129661529E-2</v>
      </c>
      <c r="U38" s="12">
        <f t="shared" si="7"/>
        <v>8.7647062680485902E-2</v>
      </c>
    </row>
    <row r="39" spans="1:21" s="19" customFormat="1">
      <c r="A39" s="23" t="s">
        <v>87</v>
      </c>
      <c r="B39" s="24"/>
      <c r="C39" s="24"/>
      <c r="D39" s="24"/>
      <c r="E39" s="24"/>
      <c r="F39" s="24"/>
      <c r="G39" s="24"/>
      <c r="H39" s="25"/>
      <c r="I39" s="26">
        <f>+I24+I26+I38</f>
        <v>330519243272</v>
      </c>
      <c r="J39" s="26">
        <f t="shared" ref="J39:R39" si="14">+J24+J26+J38</f>
        <v>0</v>
      </c>
      <c r="K39" s="26">
        <f t="shared" si="14"/>
        <v>0</v>
      </c>
      <c r="L39" s="26">
        <f t="shared" si="14"/>
        <v>330519243272</v>
      </c>
      <c r="M39" s="26">
        <f t="shared" si="14"/>
        <v>1600000000</v>
      </c>
      <c r="N39" s="26">
        <f t="shared" si="14"/>
        <v>289461586287.97998</v>
      </c>
      <c r="O39" s="26">
        <f t="shared" si="14"/>
        <v>39457656984.019997</v>
      </c>
      <c r="P39" s="26">
        <f t="shared" si="14"/>
        <v>221469732700.66</v>
      </c>
      <c r="Q39" s="26">
        <f t="shared" si="14"/>
        <v>30560420361.5</v>
      </c>
      <c r="R39" s="26">
        <f t="shared" si="14"/>
        <v>30348418384.290001</v>
      </c>
      <c r="S39" s="13">
        <f t="shared" si="5"/>
        <v>0.67006607696485021</v>
      </c>
      <c r="T39" s="13">
        <f t="shared" si="6"/>
        <v>9.2461848995431639E-2</v>
      </c>
      <c r="U39" s="13">
        <f t="shared" si="7"/>
        <v>9.1820428014579611E-2</v>
      </c>
    </row>
    <row r="40" spans="1:21" ht="0" hidden="1" customHeight="1">
      <c r="S40" s="10" t="e">
        <f t="shared" si="0"/>
        <v>#DIV/0!</v>
      </c>
      <c r="T40" s="10" t="e">
        <f t="shared" si="1"/>
        <v>#DIV/0!</v>
      </c>
      <c r="U40" s="10" t="e">
        <f t="shared" si="2"/>
        <v>#DIV/0!</v>
      </c>
    </row>
  </sheetData>
  <mergeCells count="13">
    <mergeCell ref="A38:H38"/>
    <mergeCell ref="A39:H39"/>
    <mergeCell ref="A11:H11"/>
    <mergeCell ref="A13:H13"/>
    <mergeCell ref="A19:H19"/>
    <mergeCell ref="A23:H23"/>
    <mergeCell ref="A24:H24"/>
    <mergeCell ref="A26:H26"/>
    <mergeCell ref="A1:U1"/>
    <mergeCell ref="A2:U2"/>
    <mergeCell ref="A3:U3"/>
    <mergeCell ref="A4:U4"/>
    <mergeCell ref="A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dcterms:created xsi:type="dcterms:W3CDTF">2022-05-12T17:40:55Z</dcterms:created>
  <dcterms:modified xsi:type="dcterms:W3CDTF">2022-05-12T17:49:07Z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