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1\INFORMES PRESUPUESTALES\PAGINA WEB\MAYO 2021\"/>
    </mc:Choice>
  </mc:AlternateContent>
  <xr:revisionPtr revIDLastSave="0" documentId="13_ncr:1_{EC56155D-6B51-4F31-B44F-D2E50784F5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MAYO 2021" sheetId="2" r:id="rId1"/>
  </sheets>
  <calcPr calcId="191029"/>
</workbook>
</file>

<file path=xl/calcChain.xml><?xml version="1.0" encoding="utf-8"?>
<calcChain xmlns="http://schemas.openxmlformats.org/spreadsheetml/2006/main">
  <c r="Q11" i="2" l="1"/>
  <c r="Q13" i="2"/>
  <c r="Q19" i="2"/>
  <c r="Q23" i="2"/>
  <c r="Q38" i="2"/>
  <c r="L11" i="2"/>
  <c r="L13" i="2"/>
  <c r="U13" i="2" s="1"/>
  <c r="L19" i="2"/>
  <c r="L23" i="2"/>
  <c r="L38" i="2"/>
  <c r="M11" i="2"/>
  <c r="M13" i="2"/>
  <c r="M19" i="2"/>
  <c r="M23" i="2"/>
  <c r="M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2" i="2"/>
  <c r="T21" i="2"/>
  <c r="T20" i="2"/>
  <c r="T18" i="2"/>
  <c r="T17" i="2"/>
  <c r="T16" i="2"/>
  <c r="T15" i="2"/>
  <c r="T12" i="2"/>
  <c r="T10" i="2"/>
  <c r="T9" i="2"/>
  <c r="T8" i="2"/>
  <c r="P11" i="2"/>
  <c r="P13" i="2"/>
  <c r="P19" i="2"/>
  <c r="P23" i="2"/>
  <c r="P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0" i="2"/>
  <c r="U18" i="2"/>
  <c r="S18" i="2"/>
  <c r="U17" i="2"/>
  <c r="S17" i="2"/>
  <c r="U16" i="2"/>
  <c r="S16" i="2"/>
  <c r="U15" i="2"/>
  <c r="S15" i="2"/>
  <c r="S12" i="2"/>
  <c r="S10" i="2"/>
  <c r="S9" i="2"/>
  <c r="S8" i="2"/>
  <c r="R11" i="2"/>
  <c r="R13" i="2"/>
  <c r="R19" i="2"/>
  <c r="R23" i="2"/>
  <c r="R38" i="2"/>
  <c r="O11" i="2"/>
  <c r="O13" i="2"/>
  <c r="O19" i="2"/>
  <c r="O23" i="2"/>
  <c r="O38" i="2"/>
  <c r="N11" i="2"/>
  <c r="N13" i="2"/>
  <c r="N19" i="2"/>
  <c r="N23" i="2"/>
  <c r="N38" i="2"/>
  <c r="K11" i="2"/>
  <c r="K13" i="2"/>
  <c r="K19" i="2"/>
  <c r="K23" i="2"/>
  <c r="K38" i="2"/>
  <c r="J11" i="2"/>
  <c r="J13" i="2"/>
  <c r="J19" i="2"/>
  <c r="J23" i="2"/>
  <c r="J38" i="2"/>
  <c r="I11" i="2"/>
  <c r="I13" i="2"/>
  <c r="I19" i="2"/>
  <c r="I23" i="2"/>
  <c r="I38" i="2"/>
  <c r="U37" i="2"/>
  <c r="U36" i="2"/>
  <c r="U35" i="2"/>
  <c r="U34" i="2"/>
  <c r="U33" i="2"/>
  <c r="U32" i="2"/>
  <c r="U31" i="2"/>
  <c r="U30" i="2"/>
  <c r="U29" i="2"/>
  <c r="U28" i="2"/>
  <c r="U27" i="2"/>
  <c r="U26" i="2"/>
  <c r="U22" i="2"/>
  <c r="S22" i="2"/>
  <c r="U25" i="2"/>
  <c r="U24" i="2"/>
  <c r="U20" i="2"/>
  <c r="U12" i="2"/>
  <c r="U10" i="2"/>
  <c r="U9" i="2"/>
  <c r="U8" i="2"/>
  <c r="U21" i="2"/>
  <c r="S21" i="2"/>
  <c r="U38" i="2" l="1"/>
  <c r="T23" i="2"/>
  <c r="S19" i="2"/>
  <c r="S38" i="2"/>
  <c r="T38" i="2"/>
  <c r="S23" i="2"/>
  <c r="U23" i="2"/>
  <c r="U19" i="2"/>
  <c r="T13" i="2"/>
  <c r="S11" i="2"/>
  <c r="U11" i="2"/>
  <c r="T11" i="2"/>
  <c r="K39" i="2"/>
  <c r="N39" i="2"/>
  <c r="T19" i="2"/>
  <c r="P39" i="2"/>
  <c r="I39" i="2"/>
  <c r="J39" i="2"/>
  <c r="L39" i="2"/>
  <c r="O39" i="2"/>
  <c r="S13" i="2"/>
  <c r="M39" i="2"/>
  <c r="Q39" i="2"/>
  <c r="R39" i="2"/>
  <c r="S39" i="2" l="1"/>
  <c r="T39" i="2"/>
  <c r="U39" i="2"/>
</calcChain>
</file>

<file path=xl/sharedStrings.xml><?xml version="1.0" encoding="utf-8"?>
<sst xmlns="http://schemas.openxmlformats.org/spreadsheetml/2006/main" count="215" uniqueCount="83">
  <si>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</si>
  <si>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</si>
  <si>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</si>
  <si>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</si>
  <si>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</si>
  <si>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</si>
  <si>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</si>
  <si>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</si>
  <si>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</si>
  <si>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</si>
  <si>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</si>
  <si>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</si>
  <si>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</si>
  <si>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</si>
  <si>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</si>
  <si>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</si>
  <si>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</si>
  <si>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</si>
  <si>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</si>
  <si>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</si>
  <si>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</si>
  <si>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</si>
  <si>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</si>
  <si>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</si>
  <si>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</si>
  <si>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</si>
  <si>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</si>
  <si>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</si>
  <si>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</si>
  <si>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</si>
  <si>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</si>
  <si>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</si>
  <si>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</si>
  <si>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</si>
  <si>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</si>
  <si>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</si>
  <si>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</si>
  <si>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</si>
  <si>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</si>
  <si>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</si>
  <si>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</si>
  <si>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</si>
  <si>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</si>
  <si>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</si>
  <si>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</si>
  <si>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</si>
  <si>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</si>
  <si>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</si>
  <si>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</si>
  <si>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</si>
  <si>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</si>
  <si>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</si>
  <si>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</si>
  <si>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</si>
  <si>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</si>
  <si>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</si>
  <si>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</si>
  <si>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</si>
  <si>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</si>
  <si>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</si>
  <si>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</si>
  <si>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</si>
  <si>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</si>
  <si>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</si>
  <si>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</si>
  <si>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</si>
  <si>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</si>
  <si>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</si>
  <si>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</si>
  <si>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</si>
  <si>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</si>
  <si>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</si>
  <si>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</si>
  <si>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</si>
  <si>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</si>
  <si>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APR. DISPONIBLE</t>
  </si>
  <si>
    <t>VIGENCIA 2021</t>
  </si>
  <si>
    <t>007</t>
  </si>
  <si>
    <t>PROVISIÓN PARA GASTOS INSTITUCIONALES Y/O SECTORIALES CONTINGENTES- PREVIO CONCEPTO DGPPN</t>
  </si>
  <si>
    <t>8</t>
  </si>
  <si>
    <t>FORTALECIMIENTO CAPACIDADES REGIONALES EN CIENCIA, TECNOLOGÍA E INNOVACIÓN NACIONAL</t>
  </si>
  <si>
    <t>FORTALECIMIENTO DE LAS CAPACIDADES DE TRANSFERENCIA Y USO DEL CONOCIMIENTO PARA LA INNOVACIÓN A NIVEL NACIONAL</t>
  </si>
  <si>
    <t>EJECUCION ACUMULADA PRESUPUESTO DE GASTOS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</si>
</sst>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326825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44"/>
  <sheetViews>
    <sheetView showGridLines="0" tabSelected="1" topLeftCell="H31" zoomScale="85" zoomScaleNormal="85" workbookViewId="0">
      <selection activeCell="O42" sqref="O42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6.140625" customWidth="1"/>
    <col min="4" max="5" width="5.42578125" customWidth="1"/>
    <col min="6" max="6" width="11.28515625" customWidth="1"/>
    <col min="7" max="7" width="5.5703125" customWidth="1"/>
    <col min="8" max="8" width="42.7109375" customWidth="1"/>
    <col min="9" max="9" width="18.7109375" customWidth="1"/>
    <col min="10" max="11" width="17.28515625" customWidth="1"/>
    <col min="12" max="12" width="18.28515625" customWidth="1"/>
    <col min="13" max="13" width="15.85546875" customWidth="1"/>
    <col min="14" max="17" width="18.28515625" customWidth="1"/>
    <col min="18" max="18" width="17.28515625" customWidth="1"/>
    <col min="19" max="21" width="9" customWidth="1"/>
  </cols>
  <sheetData>
    <row r="1" spans="1:21" s="1" customFormat="1" x14ac:dyDescent="0.25">
      <c r="B1" s="23" t="s">
        <v>55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x14ac:dyDescent="0.25">
      <c r="B2" s="23" t="s">
        <v>82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s="1" customFormat="1" ht="15" customHeight="1" x14ac:dyDescent="0.2">
      <c r="B3" s="24" t="s">
        <v>76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1" customFormat="1" ht="15" customHeight="1" x14ac:dyDescent="0.2">
      <c r="B4" s="24" t="s">
        <v>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s="1" customFormat="1" ht="15" customHeight="1" x14ac:dyDescent="0.2"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4" x14ac:dyDescent="0.2">
      <c r="A7" s="2" t="s">
        <v>57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75</v>
      </c>
      <c r="O7" s="2" t="s">
        <v>13</v>
      </c>
      <c r="P7" s="2" t="s">
        <v>6</v>
      </c>
      <c r="Q7" s="2" t="s">
        <v>7</v>
      </c>
      <c r="R7" s="2" t="s">
        <v>8</v>
      </c>
      <c r="S7" s="2" t="s">
        <v>27</v>
      </c>
      <c r="T7" s="2" t="s">
        <v>25</v>
      </c>
      <c r="U7" s="2" t="s">
        <v>26</v>
      </c>
    </row>
    <row r="8" spans="1:21" s="1" customFormat="1" ht="14.25" x14ac:dyDescent="0.2">
      <c r="A8" s="3" t="s">
        <v>58</v>
      </c>
      <c r="B8" s="3" t="s">
        <v>28</v>
      </c>
      <c r="C8" s="3" t="s">
        <v>28</v>
      </c>
      <c r="D8" s="3" t="s">
        <v>28</v>
      </c>
      <c r="E8" s="3"/>
      <c r="F8" s="3" t="s">
        <v>42</v>
      </c>
      <c r="G8" s="3" t="s">
        <v>15</v>
      </c>
      <c r="H8" s="4" t="s">
        <v>31</v>
      </c>
      <c r="I8" s="5">
        <v>9215354000</v>
      </c>
      <c r="J8" s="5">
        <v>0</v>
      </c>
      <c r="K8" s="5">
        <v>0</v>
      </c>
      <c r="L8" s="5">
        <v>9215354000</v>
      </c>
      <c r="M8" s="5">
        <v>0</v>
      </c>
      <c r="N8" s="5">
        <v>9215354000</v>
      </c>
      <c r="O8" s="5">
        <v>0</v>
      </c>
      <c r="P8" s="5">
        <v>3648132820</v>
      </c>
      <c r="Q8" s="5">
        <v>3646522014</v>
      </c>
      <c r="R8" s="5">
        <v>3637544580</v>
      </c>
      <c r="S8" s="6">
        <f>P8/($L8-M8)</f>
        <v>0.39587549431090763</v>
      </c>
      <c r="T8" s="6">
        <f t="shared" ref="T8:T13" si="0">Q8/($L8-M8)</f>
        <v>0.39570069842135203</v>
      </c>
      <c r="U8" s="6">
        <f>R8/($L8-M8)</f>
        <v>0.39472651620328419</v>
      </c>
    </row>
    <row r="9" spans="1:21" s="1" customFormat="1" ht="14.25" x14ac:dyDescent="0.2">
      <c r="A9" s="3" t="s">
        <v>58</v>
      </c>
      <c r="B9" s="3" t="s">
        <v>28</v>
      </c>
      <c r="C9" s="3" t="s">
        <v>28</v>
      </c>
      <c r="D9" s="3" t="s">
        <v>29</v>
      </c>
      <c r="E9" s="3"/>
      <c r="F9" s="3" t="s">
        <v>42</v>
      </c>
      <c r="G9" s="3" t="s">
        <v>15</v>
      </c>
      <c r="H9" s="4" t="s">
        <v>32</v>
      </c>
      <c r="I9" s="5">
        <v>3224121000</v>
      </c>
      <c r="J9" s="5">
        <v>0</v>
      </c>
      <c r="K9" s="5">
        <v>0</v>
      </c>
      <c r="L9" s="5">
        <v>3224121000</v>
      </c>
      <c r="M9" s="5">
        <v>0</v>
      </c>
      <c r="N9" s="5">
        <v>3224121000</v>
      </c>
      <c r="O9" s="5">
        <v>0</v>
      </c>
      <c r="P9" s="5">
        <v>1135558663</v>
      </c>
      <c r="Q9" s="5">
        <v>1135558663</v>
      </c>
      <c r="R9" s="5">
        <v>1135558663</v>
      </c>
      <c r="S9" s="6">
        <f>P9/($L9-M9)</f>
        <v>0.35220721027529672</v>
      </c>
      <c r="T9" s="6">
        <f t="shared" si="0"/>
        <v>0.35220721027529672</v>
      </c>
      <c r="U9" s="6">
        <f t="shared" ref="U9:U10" si="1">R9/($L9-M9)</f>
        <v>0.35220721027529672</v>
      </c>
    </row>
    <row r="10" spans="1:21" s="1" customFormat="1" ht="22.5" x14ac:dyDescent="0.2">
      <c r="A10" s="3" t="s">
        <v>58</v>
      </c>
      <c r="B10" s="3" t="s">
        <v>28</v>
      </c>
      <c r="C10" s="3" t="s">
        <v>28</v>
      </c>
      <c r="D10" s="3" t="s">
        <v>30</v>
      </c>
      <c r="E10" s="3"/>
      <c r="F10" s="3" t="s">
        <v>42</v>
      </c>
      <c r="G10" s="3" t="s">
        <v>15</v>
      </c>
      <c r="H10" s="4" t="s">
        <v>33</v>
      </c>
      <c r="I10" s="5">
        <v>1521526000</v>
      </c>
      <c r="J10" s="5">
        <v>0</v>
      </c>
      <c r="K10" s="5">
        <v>0</v>
      </c>
      <c r="L10" s="5">
        <v>1521526000</v>
      </c>
      <c r="M10" s="5">
        <v>0</v>
      </c>
      <c r="N10" s="5">
        <v>1521526000</v>
      </c>
      <c r="O10" s="5">
        <v>0</v>
      </c>
      <c r="P10" s="5">
        <v>557651339</v>
      </c>
      <c r="Q10" s="5">
        <v>557651339</v>
      </c>
      <c r="R10" s="5">
        <v>552472469</v>
      </c>
      <c r="S10" s="6">
        <f>P10/($L10-M10)</f>
        <v>0.36650792625298551</v>
      </c>
      <c r="T10" s="6">
        <f t="shared" si="0"/>
        <v>0.36650792625298551</v>
      </c>
      <c r="U10" s="6">
        <f t="shared" si="1"/>
        <v>0.36310419210713457</v>
      </c>
    </row>
    <row r="11" spans="1:21" s="1" customFormat="1" ht="14.25" customHeight="1" x14ac:dyDescent="0.2">
      <c r="A11" s="15" t="s">
        <v>17</v>
      </c>
      <c r="B11" s="15"/>
      <c r="C11" s="15"/>
      <c r="D11" s="15"/>
      <c r="E11" s="15"/>
      <c r="F11" s="15"/>
      <c r="G11" s="15"/>
      <c r="H11" s="16"/>
      <c r="I11" s="7">
        <f>SUM(I8:I10)</f>
        <v>13961001000</v>
      </c>
      <c r="J11" s="7">
        <f t="shared" ref="J11:R11" si="2">SUM(J8:J10)</f>
        <v>0</v>
      </c>
      <c r="K11" s="7">
        <f t="shared" si="2"/>
        <v>0</v>
      </c>
      <c r="L11" s="7">
        <f t="shared" si="2"/>
        <v>13961001000</v>
      </c>
      <c r="M11" s="7">
        <f t="shared" si="2"/>
        <v>0</v>
      </c>
      <c r="N11" s="7">
        <f t="shared" si="2"/>
        <v>13961001000</v>
      </c>
      <c r="O11" s="7">
        <f t="shared" si="2"/>
        <v>0</v>
      </c>
      <c r="P11" s="7">
        <f t="shared" si="2"/>
        <v>5341342822</v>
      </c>
      <c r="Q11" s="7">
        <f t="shared" si="2"/>
        <v>5339732016</v>
      </c>
      <c r="R11" s="7">
        <f t="shared" si="2"/>
        <v>5325575712</v>
      </c>
      <c r="S11" s="8">
        <f>P11/(L11-M11)</f>
        <v>0.38259024707469041</v>
      </c>
      <c r="T11" s="8">
        <f t="shared" si="0"/>
        <v>0.38247486809864134</v>
      </c>
      <c r="U11" s="8">
        <f>R11/($L11-M11)</f>
        <v>0.38146087891548752</v>
      </c>
    </row>
    <row r="12" spans="1:21" s="1" customFormat="1" ht="14.25" x14ac:dyDescent="0.2">
      <c r="A12" s="3" t="s">
        <v>58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7760102310.8599997</v>
      </c>
      <c r="O12" s="5">
        <v>663894689.13999999</v>
      </c>
      <c r="P12" s="5">
        <v>6799085443.9700003</v>
      </c>
      <c r="Q12" s="5">
        <v>2069638748.55</v>
      </c>
      <c r="R12" s="5">
        <v>2068927730.55</v>
      </c>
      <c r="S12" s="6">
        <f>P12/($L12-M12)</f>
        <v>0.80710919578556362</v>
      </c>
      <c r="T12" s="6">
        <f t="shared" si="0"/>
        <v>0.2456836996202634</v>
      </c>
      <c r="U12" s="6">
        <f>R12/($L12-M12)</f>
        <v>0.24559929574405118</v>
      </c>
    </row>
    <row r="13" spans="1:21" s="1" customFormat="1" ht="14.25" customHeight="1" x14ac:dyDescent="0.2">
      <c r="A13" s="14" t="s">
        <v>35</v>
      </c>
      <c r="B13" s="15"/>
      <c r="C13" s="15"/>
      <c r="D13" s="15"/>
      <c r="E13" s="15"/>
      <c r="F13" s="15"/>
      <c r="G13" s="15"/>
      <c r="H13" s="16"/>
      <c r="I13" s="7">
        <f>SUM(I12:I12)</f>
        <v>8423997000</v>
      </c>
      <c r="J13" s="7">
        <f t="shared" ref="J13:R13" si="3">SUM(J12:J12)</f>
        <v>0</v>
      </c>
      <c r="K13" s="7">
        <f t="shared" si="3"/>
        <v>0</v>
      </c>
      <c r="L13" s="7">
        <f t="shared" si="3"/>
        <v>8423997000</v>
      </c>
      <c r="M13" s="7">
        <f t="shared" si="3"/>
        <v>0</v>
      </c>
      <c r="N13" s="7">
        <f t="shared" si="3"/>
        <v>7760102310.8599997</v>
      </c>
      <c r="O13" s="7">
        <f t="shared" si="3"/>
        <v>663894689.13999999</v>
      </c>
      <c r="P13" s="7">
        <f t="shared" si="3"/>
        <v>6799085443.9700003</v>
      </c>
      <c r="Q13" s="7">
        <f t="shared" si="3"/>
        <v>2069638748.55</v>
      </c>
      <c r="R13" s="7">
        <f t="shared" si="3"/>
        <v>2068927730.55</v>
      </c>
      <c r="S13" s="8">
        <f>P13/(L13-M13)</f>
        <v>0.80710919578556362</v>
      </c>
      <c r="T13" s="8">
        <f t="shared" si="0"/>
        <v>0.2456836996202634</v>
      </c>
      <c r="U13" s="8">
        <f>R13/($L13-M13)</f>
        <v>0.24559929574405118</v>
      </c>
    </row>
    <row r="14" spans="1:21" s="1" customFormat="1" ht="33.75" x14ac:dyDescent="0.2">
      <c r="A14" s="3" t="s">
        <v>58</v>
      </c>
      <c r="B14" s="3" t="s">
        <v>30</v>
      </c>
      <c r="C14" s="3" t="s">
        <v>30</v>
      </c>
      <c r="D14" s="3" t="s">
        <v>37</v>
      </c>
      <c r="E14" s="3" t="s">
        <v>77</v>
      </c>
      <c r="F14" s="3" t="s">
        <v>44</v>
      </c>
      <c r="G14" s="3" t="s">
        <v>15</v>
      </c>
      <c r="H14" s="4" t="s">
        <v>78</v>
      </c>
      <c r="I14" s="5">
        <v>813000000</v>
      </c>
      <c r="J14" s="5">
        <v>0</v>
      </c>
      <c r="K14" s="5">
        <v>0</v>
      </c>
      <c r="L14" s="5">
        <v>813000000</v>
      </c>
      <c r="M14" s="5">
        <v>813000000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6">
        <v>0</v>
      </c>
      <c r="T14" s="6">
        <v>0</v>
      </c>
      <c r="U14" s="6">
        <v>0</v>
      </c>
    </row>
    <row r="15" spans="1:21" s="1" customFormat="1" ht="22.5" x14ac:dyDescent="0.2">
      <c r="A15" s="3" t="s">
        <v>58</v>
      </c>
      <c r="B15" s="3" t="s">
        <v>30</v>
      </c>
      <c r="C15" s="3" t="s">
        <v>37</v>
      </c>
      <c r="D15" s="3" t="s">
        <v>29</v>
      </c>
      <c r="E15" s="3" t="s">
        <v>38</v>
      </c>
      <c r="F15" s="3" t="s">
        <v>42</v>
      </c>
      <c r="G15" s="3" t="s">
        <v>15</v>
      </c>
      <c r="H15" s="4" t="s">
        <v>56</v>
      </c>
      <c r="I15" s="5">
        <v>31930000</v>
      </c>
      <c r="J15" s="5">
        <v>0</v>
      </c>
      <c r="K15" s="5">
        <v>0</v>
      </c>
      <c r="L15" s="5">
        <v>31930000</v>
      </c>
      <c r="M15" s="5">
        <v>0</v>
      </c>
      <c r="N15" s="5">
        <v>31930000</v>
      </c>
      <c r="O15" s="5">
        <v>0</v>
      </c>
      <c r="P15" s="5">
        <v>5359435</v>
      </c>
      <c r="Q15" s="5">
        <v>5092205</v>
      </c>
      <c r="R15" s="5">
        <v>5092205</v>
      </c>
      <c r="S15" s="6">
        <f t="shared" ref="S15:S18" si="4">P15/($L15-M15)</f>
        <v>0.16784951456310679</v>
      </c>
      <c r="T15" s="6">
        <f t="shared" ref="T15:T38" si="5">Q15/($L15-M15)</f>
        <v>0.15948026933917944</v>
      </c>
      <c r="U15" s="6">
        <f t="shared" ref="U15:U18" si="6">R15/($L15-M15)</f>
        <v>0.15948026933917944</v>
      </c>
    </row>
    <row r="16" spans="1:21" s="1" customFormat="1" ht="22.5" x14ac:dyDescent="0.2">
      <c r="A16" s="3" t="s">
        <v>58</v>
      </c>
      <c r="B16" s="3" t="s">
        <v>30</v>
      </c>
      <c r="C16" s="3" t="s">
        <v>39</v>
      </c>
      <c r="D16" s="3" t="s">
        <v>28</v>
      </c>
      <c r="E16" s="3" t="s">
        <v>40</v>
      </c>
      <c r="F16" s="3" t="s">
        <v>42</v>
      </c>
      <c r="G16" s="3" t="s">
        <v>15</v>
      </c>
      <c r="H16" s="4" t="s">
        <v>45</v>
      </c>
      <c r="I16" s="5">
        <v>66837000</v>
      </c>
      <c r="J16" s="5">
        <v>0</v>
      </c>
      <c r="K16" s="5">
        <v>0</v>
      </c>
      <c r="L16" s="5">
        <v>66837000</v>
      </c>
      <c r="M16" s="5">
        <v>0</v>
      </c>
      <c r="N16" s="5">
        <v>66837000</v>
      </c>
      <c r="O16" s="5">
        <v>0</v>
      </c>
      <c r="P16" s="5">
        <v>66837000</v>
      </c>
      <c r="Q16" s="5">
        <v>66837000</v>
      </c>
      <c r="R16" s="5">
        <v>66837000</v>
      </c>
      <c r="S16" s="6">
        <f t="shared" si="4"/>
        <v>1</v>
      </c>
      <c r="T16" s="6">
        <f t="shared" si="5"/>
        <v>1</v>
      </c>
      <c r="U16" s="6">
        <f t="shared" si="6"/>
        <v>1</v>
      </c>
    </row>
    <row r="17" spans="1:21" s="1" customFormat="1" ht="22.5" x14ac:dyDescent="0.2">
      <c r="A17" s="3" t="s">
        <v>58</v>
      </c>
      <c r="B17" s="3" t="s">
        <v>30</v>
      </c>
      <c r="C17" s="3" t="s">
        <v>39</v>
      </c>
      <c r="D17" s="3" t="s">
        <v>28</v>
      </c>
      <c r="E17" s="3" t="s">
        <v>41</v>
      </c>
      <c r="F17" s="3" t="s">
        <v>42</v>
      </c>
      <c r="G17" s="3" t="s">
        <v>15</v>
      </c>
      <c r="H17" s="4" t="s">
        <v>46</v>
      </c>
      <c r="I17" s="5">
        <v>74263000</v>
      </c>
      <c r="J17" s="5">
        <v>0</v>
      </c>
      <c r="K17" s="5">
        <v>0</v>
      </c>
      <c r="L17" s="5">
        <v>74263000</v>
      </c>
      <c r="M17" s="5">
        <v>0</v>
      </c>
      <c r="N17" s="5">
        <v>74263000</v>
      </c>
      <c r="O17" s="5">
        <v>0</v>
      </c>
      <c r="P17" s="5">
        <v>0</v>
      </c>
      <c r="Q17" s="5">
        <v>0</v>
      </c>
      <c r="R17" s="5">
        <v>0</v>
      </c>
      <c r="S17" s="6">
        <f t="shared" si="4"/>
        <v>0</v>
      </c>
      <c r="T17" s="6">
        <f t="shared" si="5"/>
        <v>0</v>
      </c>
      <c r="U17" s="6">
        <f t="shared" si="6"/>
        <v>0</v>
      </c>
    </row>
    <row r="18" spans="1:21" s="1" customFormat="1" ht="14.25" x14ac:dyDescent="0.2">
      <c r="A18" s="3" t="s">
        <v>58</v>
      </c>
      <c r="B18" s="3" t="s">
        <v>30</v>
      </c>
      <c r="C18" s="3" t="s">
        <v>42</v>
      </c>
      <c r="D18" s="3" t="s">
        <v>28</v>
      </c>
      <c r="E18" s="3" t="s">
        <v>43</v>
      </c>
      <c r="F18" s="3" t="s">
        <v>44</v>
      </c>
      <c r="G18" s="3" t="s">
        <v>15</v>
      </c>
      <c r="H18" s="4" t="s">
        <v>47</v>
      </c>
      <c r="I18" s="5">
        <v>213297000</v>
      </c>
      <c r="J18" s="5">
        <v>0</v>
      </c>
      <c r="K18" s="5">
        <v>0</v>
      </c>
      <c r="L18" s="5">
        <v>213297000</v>
      </c>
      <c r="M18" s="5">
        <v>0</v>
      </c>
      <c r="N18" s="5">
        <v>0</v>
      </c>
      <c r="O18" s="5">
        <v>213297000</v>
      </c>
      <c r="P18" s="5">
        <v>0</v>
      </c>
      <c r="Q18" s="5">
        <v>0</v>
      </c>
      <c r="R18" s="5">
        <v>0</v>
      </c>
      <c r="S18" s="6">
        <f t="shared" si="4"/>
        <v>0</v>
      </c>
      <c r="T18" s="6">
        <f t="shared" si="5"/>
        <v>0</v>
      </c>
      <c r="U18" s="6">
        <f t="shared" si="6"/>
        <v>0</v>
      </c>
    </row>
    <row r="19" spans="1:21" s="1" customFormat="1" ht="14.25" customHeight="1" x14ac:dyDescent="0.2">
      <c r="A19" s="14" t="s">
        <v>36</v>
      </c>
      <c r="B19" s="15"/>
      <c r="C19" s="15"/>
      <c r="D19" s="15"/>
      <c r="E19" s="15"/>
      <c r="F19" s="15"/>
      <c r="G19" s="15"/>
      <c r="H19" s="16"/>
      <c r="I19" s="7">
        <f>SUM(I14:I18)</f>
        <v>1199327000</v>
      </c>
      <c r="J19" s="7">
        <f t="shared" ref="J19:R19" si="7">SUM(J14:J18)</f>
        <v>0</v>
      </c>
      <c r="K19" s="7">
        <f t="shared" si="7"/>
        <v>0</v>
      </c>
      <c r="L19" s="7">
        <f t="shared" si="7"/>
        <v>1199327000</v>
      </c>
      <c r="M19" s="7">
        <f t="shared" si="7"/>
        <v>813000000</v>
      </c>
      <c r="N19" s="7">
        <f t="shared" si="7"/>
        <v>173030000</v>
      </c>
      <c r="O19" s="7">
        <f t="shared" si="7"/>
        <v>213297000</v>
      </c>
      <c r="P19" s="7">
        <f t="shared" si="7"/>
        <v>72196435</v>
      </c>
      <c r="Q19" s="7">
        <f t="shared" si="7"/>
        <v>71929205</v>
      </c>
      <c r="R19" s="7">
        <f t="shared" si="7"/>
        <v>71929205</v>
      </c>
      <c r="S19" s="8">
        <f>P19/(L19-M19)</f>
        <v>0.1868790817105716</v>
      </c>
      <c r="T19" s="8">
        <f t="shared" si="5"/>
        <v>0.18618736200162039</v>
      </c>
      <c r="U19" s="8">
        <f>R19/($L19-M19)</f>
        <v>0.18618736200162039</v>
      </c>
    </row>
    <row r="20" spans="1:21" s="1" customFormat="1" ht="14.25" x14ac:dyDescent="0.2">
      <c r="A20" s="3" t="s">
        <v>58</v>
      </c>
      <c r="B20" s="3" t="s">
        <v>48</v>
      </c>
      <c r="C20" s="3" t="s">
        <v>28</v>
      </c>
      <c r="D20" s="3"/>
      <c r="E20" s="3"/>
      <c r="F20" s="3" t="s">
        <v>42</v>
      </c>
      <c r="G20" s="3" t="s">
        <v>15</v>
      </c>
      <c r="H20" s="4" t="s">
        <v>49</v>
      </c>
      <c r="I20" s="5">
        <v>167782230</v>
      </c>
      <c r="J20" s="5">
        <v>0</v>
      </c>
      <c r="K20" s="5">
        <v>0</v>
      </c>
      <c r="L20" s="5">
        <v>167782230</v>
      </c>
      <c r="M20" s="5">
        <v>0</v>
      </c>
      <c r="N20" s="5">
        <v>163496000</v>
      </c>
      <c r="O20" s="5">
        <v>4286230</v>
      </c>
      <c r="P20" s="5">
        <v>163496000</v>
      </c>
      <c r="Q20" s="5">
        <v>163496000</v>
      </c>
      <c r="R20" s="5">
        <v>163496000</v>
      </c>
      <c r="S20" s="6">
        <f>P20/($L20-M20)</f>
        <v>0.97445361168462241</v>
      </c>
      <c r="T20" s="6">
        <f t="shared" si="5"/>
        <v>0.97445361168462241</v>
      </c>
      <c r="U20" s="6">
        <f>R20/($L20-M20)</f>
        <v>0.97445361168462241</v>
      </c>
    </row>
    <row r="21" spans="1:21" s="1" customFormat="1" ht="14.25" x14ac:dyDescent="0.2">
      <c r="A21" s="3" t="s">
        <v>58</v>
      </c>
      <c r="B21" s="3" t="s">
        <v>48</v>
      </c>
      <c r="C21" s="3" t="s">
        <v>30</v>
      </c>
      <c r="D21" s="3"/>
      <c r="E21" s="3"/>
      <c r="F21" s="3" t="s">
        <v>42</v>
      </c>
      <c r="G21" s="3" t="s">
        <v>15</v>
      </c>
      <c r="H21" s="4" t="s">
        <v>50</v>
      </c>
      <c r="I21" s="5">
        <v>629200</v>
      </c>
      <c r="J21" s="5">
        <v>0</v>
      </c>
      <c r="K21" s="5">
        <v>0</v>
      </c>
      <c r="L21" s="5">
        <v>629200</v>
      </c>
      <c r="M21" s="5">
        <v>0</v>
      </c>
      <c r="N21" s="5">
        <v>0</v>
      </c>
      <c r="O21" s="5">
        <v>629200</v>
      </c>
      <c r="P21" s="5">
        <v>0</v>
      </c>
      <c r="Q21" s="5">
        <v>0</v>
      </c>
      <c r="R21" s="5">
        <v>0</v>
      </c>
      <c r="S21" s="6">
        <f>P21/($L21-M21)</f>
        <v>0</v>
      </c>
      <c r="T21" s="6">
        <f t="shared" si="5"/>
        <v>0</v>
      </c>
      <c r="U21" s="6">
        <f t="shared" ref="U21" si="8">R21/($L21-M21)</f>
        <v>0</v>
      </c>
    </row>
    <row r="22" spans="1:21" s="1" customFormat="1" ht="14.25" x14ac:dyDescent="0.2">
      <c r="A22" s="3" t="s">
        <v>58</v>
      </c>
      <c r="B22" s="3" t="s">
        <v>48</v>
      </c>
      <c r="C22" s="3" t="s">
        <v>37</v>
      </c>
      <c r="D22" s="3" t="s">
        <v>28</v>
      </c>
      <c r="E22" s="3"/>
      <c r="F22" s="3" t="s">
        <v>44</v>
      </c>
      <c r="G22" s="3" t="s">
        <v>16</v>
      </c>
      <c r="H22" s="4" t="s">
        <v>51</v>
      </c>
      <c r="I22" s="5">
        <v>633172930</v>
      </c>
      <c r="J22" s="5">
        <v>0</v>
      </c>
      <c r="K22" s="5">
        <v>0</v>
      </c>
      <c r="L22" s="5">
        <v>633172930</v>
      </c>
      <c r="M22" s="5">
        <v>0</v>
      </c>
      <c r="N22" s="5">
        <v>0</v>
      </c>
      <c r="O22" s="5">
        <v>633172930</v>
      </c>
      <c r="P22" s="5">
        <v>0</v>
      </c>
      <c r="Q22" s="5">
        <v>0</v>
      </c>
      <c r="R22" s="5">
        <v>0</v>
      </c>
      <c r="S22" s="6">
        <f>P22/($L22-M22)</f>
        <v>0</v>
      </c>
      <c r="T22" s="6">
        <f t="shared" si="5"/>
        <v>0</v>
      </c>
      <c r="U22" s="6">
        <f t="shared" ref="U22" si="9">R22/($L22-M22)</f>
        <v>0</v>
      </c>
    </row>
    <row r="23" spans="1:21" s="1" customFormat="1" ht="14.25" customHeight="1" x14ac:dyDescent="0.2">
      <c r="A23" s="14" t="s">
        <v>52</v>
      </c>
      <c r="B23" s="15"/>
      <c r="C23" s="15"/>
      <c r="D23" s="15"/>
      <c r="E23" s="15"/>
      <c r="F23" s="15"/>
      <c r="G23" s="15"/>
      <c r="H23" s="16"/>
      <c r="I23" s="7">
        <f t="shared" ref="I23:R23" si="10">SUM(I20:I22)</f>
        <v>801584360</v>
      </c>
      <c r="J23" s="7">
        <f t="shared" si="10"/>
        <v>0</v>
      </c>
      <c r="K23" s="7">
        <f t="shared" si="10"/>
        <v>0</v>
      </c>
      <c r="L23" s="7">
        <f t="shared" si="10"/>
        <v>801584360</v>
      </c>
      <c r="M23" s="7">
        <f t="shared" si="10"/>
        <v>0</v>
      </c>
      <c r="N23" s="7">
        <f t="shared" si="10"/>
        <v>163496000</v>
      </c>
      <c r="O23" s="7">
        <f t="shared" si="10"/>
        <v>638088360</v>
      </c>
      <c r="P23" s="7">
        <f t="shared" si="10"/>
        <v>163496000</v>
      </c>
      <c r="Q23" s="7">
        <f t="shared" si="10"/>
        <v>163496000</v>
      </c>
      <c r="R23" s="7">
        <f t="shared" si="10"/>
        <v>163496000</v>
      </c>
      <c r="S23" s="8">
        <f>P23/(L23-M23)</f>
        <v>0.20396605542553251</v>
      </c>
      <c r="T23" s="8">
        <f t="shared" si="5"/>
        <v>0.20396605542553251</v>
      </c>
      <c r="U23" s="8">
        <f t="shared" ref="U23:U38" si="11">R23/($L23-M23)</f>
        <v>0.20396605542553251</v>
      </c>
    </row>
    <row r="24" spans="1:21" s="1" customFormat="1" ht="33.75" x14ac:dyDescent="0.2">
      <c r="A24" s="3" t="s">
        <v>59</v>
      </c>
      <c r="B24" s="3" t="s">
        <v>62</v>
      </c>
      <c r="C24" s="3" t="s">
        <v>63</v>
      </c>
      <c r="D24" s="3" t="s">
        <v>64</v>
      </c>
      <c r="E24" s="3"/>
      <c r="F24" s="3" t="s">
        <v>44</v>
      </c>
      <c r="G24" s="3" t="s">
        <v>15</v>
      </c>
      <c r="H24" s="4" t="s">
        <v>53</v>
      </c>
      <c r="I24" s="5">
        <v>4000000000</v>
      </c>
      <c r="J24" s="5">
        <v>0</v>
      </c>
      <c r="K24" s="5">
        <v>0</v>
      </c>
      <c r="L24" s="5">
        <v>4000000000</v>
      </c>
      <c r="M24" s="5">
        <v>0</v>
      </c>
      <c r="N24" s="5">
        <v>3572175929</v>
      </c>
      <c r="O24" s="5">
        <v>427824071</v>
      </c>
      <c r="P24" s="5">
        <v>380445186</v>
      </c>
      <c r="Q24" s="5">
        <v>18797520.399999999</v>
      </c>
      <c r="R24" s="5">
        <v>18797520.399999999</v>
      </c>
      <c r="S24" s="6">
        <f t="shared" ref="S24:S37" si="12">P24/($L24-M24)</f>
        <v>9.5111296499999998E-2</v>
      </c>
      <c r="T24" s="6">
        <f t="shared" si="5"/>
        <v>4.6993801E-3</v>
      </c>
      <c r="U24" s="6">
        <f t="shared" si="11"/>
        <v>4.6993801E-3</v>
      </c>
    </row>
    <row r="25" spans="1:21" s="1" customFormat="1" ht="22.5" x14ac:dyDescent="0.2">
      <c r="A25" s="3" t="s">
        <v>59</v>
      </c>
      <c r="B25" s="3" t="s">
        <v>62</v>
      </c>
      <c r="C25" s="3" t="s">
        <v>63</v>
      </c>
      <c r="D25" s="3" t="s">
        <v>65</v>
      </c>
      <c r="E25" s="3"/>
      <c r="F25" s="3" t="s">
        <v>44</v>
      </c>
      <c r="G25" s="3" t="s">
        <v>15</v>
      </c>
      <c r="H25" s="4" t="s">
        <v>21</v>
      </c>
      <c r="I25" s="5">
        <v>16745239642</v>
      </c>
      <c r="J25" s="5">
        <v>0</v>
      </c>
      <c r="K25" s="5">
        <v>0</v>
      </c>
      <c r="L25" s="5">
        <v>16745239642</v>
      </c>
      <c r="M25" s="5">
        <v>0</v>
      </c>
      <c r="N25" s="5">
        <v>15482569216</v>
      </c>
      <c r="O25" s="5">
        <v>1262670426</v>
      </c>
      <c r="P25" s="5">
        <v>14053364054</v>
      </c>
      <c r="Q25" s="5">
        <v>3798878524.5</v>
      </c>
      <c r="R25" s="5">
        <v>3794875082.5</v>
      </c>
      <c r="S25" s="6">
        <f t="shared" si="12"/>
        <v>0.83924532311569289</v>
      </c>
      <c r="T25" s="6">
        <f t="shared" si="5"/>
        <v>0.22686319250826043</v>
      </c>
      <c r="U25" s="6">
        <f t="shared" si="11"/>
        <v>0.22662411309909158</v>
      </c>
    </row>
    <row r="26" spans="1:21" s="1" customFormat="1" ht="22.5" x14ac:dyDescent="0.2">
      <c r="A26" s="3" t="s">
        <v>59</v>
      </c>
      <c r="B26" s="3" t="s">
        <v>62</v>
      </c>
      <c r="C26" s="3" t="s">
        <v>63</v>
      </c>
      <c r="D26" s="3" t="s">
        <v>65</v>
      </c>
      <c r="E26" s="3"/>
      <c r="F26" s="3" t="s">
        <v>44</v>
      </c>
      <c r="G26" s="3" t="s">
        <v>16</v>
      </c>
      <c r="H26" s="4" t="s">
        <v>21</v>
      </c>
      <c r="I26" s="5">
        <v>5000000000</v>
      </c>
      <c r="J26" s="5">
        <v>0</v>
      </c>
      <c r="K26" s="5">
        <v>0</v>
      </c>
      <c r="L26" s="5">
        <v>5000000000</v>
      </c>
      <c r="M26" s="5">
        <v>0</v>
      </c>
      <c r="N26" s="5">
        <v>0</v>
      </c>
      <c r="O26" s="5">
        <v>5000000000</v>
      </c>
      <c r="P26" s="5">
        <v>0</v>
      </c>
      <c r="Q26" s="5">
        <v>0</v>
      </c>
      <c r="R26" s="5">
        <v>0</v>
      </c>
      <c r="S26" s="6">
        <f t="shared" si="12"/>
        <v>0</v>
      </c>
      <c r="T26" s="6">
        <f t="shared" si="5"/>
        <v>0</v>
      </c>
      <c r="U26" s="6">
        <f t="shared" ref="U26:U37" si="13">R26/($L26-M26)</f>
        <v>0</v>
      </c>
    </row>
    <row r="27" spans="1:21" s="1" customFormat="1" ht="33.75" x14ac:dyDescent="0.2">
      <c r="A27" s="3" t="s">
        <v>59</v>
      </c>
      <c r="B27" s="3" t="s">
        <v>62</v>
      </c>
      <c r="C27" s="3" t="s">
        <v>63</v>
      </c>
      <c r="D27" s="3" t="s">
        <v>66</v>
      </c>
      <c r="E27" s="3"/>
      <c r="F27" s="3" t="s">
        <v>44</v>
      </c>
      <c r="G27" s="3" t="s">
        <v>15</v>
      </c>
      <c r="H27" s="4" t="s">
        <v>22</v>
      </c>
      <c r="I27" s="5">
        <v>2600000000</v>
      </c>
      <c r="J27" s="5">
        <v>0</v>
      </c>
      <c r="K27" s="5">
        <v>0</v>
      </c>
      <c r="L27" s="5">
        <v>2600000000</v>
      </c>
      <c r="M27" s="5">
        <v>0</v>
      </c>
      <c r="N27" s="5">
        <v>2600000000</v>
      </c>
      <c r="O27" s="5">
        <v>0</v>
      </c>
      <c r="P27" s="5">
        <v>2600000000</v>
      </c>
      <c r="Q27" s="5">
        <v>0</v>
      </c>
      <c r="R27" s="5">
        <v>0</v>
      </c>
      <c r="S27" s="6">
        <f t="shared" si="12"/>
        <v>1</v>
      </c>
      <c r="T27" s="6">
        <f t="shared" si="5"/>
        <v>0</v>
      </c>
      <c r="U27" s="6">
        <f t="shared" si="13"/>
        <v>0</v>
      </c>
    </row>
    <row r="28" spans="1:21" s="1" customFormat="1" ht="22.5" x14ac:dyDescent="0.2">
      <c r="A28" s="3" t="s">
        <v>59</v>
      </c>
      <c r="B28" s="3" t="s">
        <v>62</v>
      </c>
      <c r="C28" s="3" t="s">
        <v>63</v>
      </c>
      <c r="D28" s="3" t="s">
        <v>79</v>
      </c>
      <c r="E28" s="3"/>
      <c r="F28" s="3" t="s">
        <v>44</v>
      </c>
      <c r="G28" s="3" t="s">
        <v>15</v>
      </c>
      <c r="H28" s="4" t="s">
        <v>80</v>
      </c>
      <c r="I28" s="5">
        <v>10000000000</v>
      </c>
      <c r="J28" s="5">
        <v>0</v>
      </c>
      <c r="K28" s="5">
        <v>0</v>
      </c>
      <c r="L28" s="5">
        <v>10000000000</v>
      </c>
      <c r="M28" s="5">
        <v>0</v>
      </c>
      <c r="N28" s="5">
        <v>10000000000</v>
      </c>
      <c r="O28" s="5">
        <v>0</v>
      </c>
      <c r="P28" s="5">
        <v>10000000000</v>
      </c>
      <c r="Q28" s="5">
        <v>0</v>
      </c>
      <c r="R28" s="5">
        <v>0</v>
      </c>
      <c r="S28" s="6">
        <f t="shared" si="12"/>
        <v>1</v>
      </c>
      <c r="T28" s="6">
        <f t="shared" si="5"/>
        <v>0</v>
      </c>
      <c r="U28" s="6">
        <f t="shared" si="13"/>
        <v>0</v>
      </c>
    </row>
    <row r="29" spans="1:21" s="1" customFormat="1" ht="22.5" x14ac:dyDescent="0.2">
      <c r="A29" s="3" t="s">
        <v>59</v>
      </c>
      <c r="B29" s="3" t="s">
        <v>67</v>
      </c>
      <c r="C29" s="3" t="s">
        <v>63</v>
      </c>
      <c r="D29" s="3" t="s">
        <v>64</v>
      </c>
      <c r="E29" s="3"/>
      <c r="F29" s="3" t="s">
        <v>54</v>
      </c>
      <c r="G29" s="3" t="s">
        <v>16</v>
      </c>
      <c r="H29" s="4" t="s">
        <v>23</v>
      </c>
      <c r="I29" s="5">
        <v>60000000000</v>
      </c>
      <c r="J29" s="5">
        <v>0</v>
      </c>
      <c r="K29" s="5">
        <v>0</v>
      </c>
      <c r="L29" s="5">
        <v>60000000000</v>
      </c>
      <c r="M29" s="5">
        <v>0</v>
      </c>
      <c r="N29" s="5">
        <v>59638000000</v>
      </c>
      <c r="O29" s="5">
        <v>362000000</v>
      </c>
      <c r="P29" s="5">
        <v>3650000000</v>
      </c>
      <c r="Q29" s="5">
        <v>0</v>
      </c>
      <c r="R29" s="5">
        <v>0</v>
      </c>
      <c r="S29" s="6">
        <f t="shared" si="12"/>
        <v>6.0833333333333336E-2</v>
      </c>
      <c r="T29" s="6">
        <f t="shared" si="5"/>
        <v>0</v>
      </c>
      <c r="U29" s="6">
        <f t="shared" si="13"/>
        <v>0</v>
      </c>
    </row>
    <row r="30" spans="1:21" s="1" customFormat="1" ht="22.5" x14ac:dyDescent="0.2">
      <c r="A30" s="3" t="s">
        <v>59</v>
      </c>
      <c r="B30" s="3" t="s">
        <v>67</v>
      </c>
      <c r="C30" s="3" t="s">
        <v>63</v>
      </c>
      <c r="D30" s="3" t="s">
        <v>65</v>
      </c>
      <c r="E30" s="3"/>
      <c r="F30" s="3" t="s">
        <v>44</v>
      </c>
      <c r="G30" s="3" t="s">
        <v>15</v>
      </c>
      <c r="H30" s="4" t="s">
        <v>24</v>
      </c>
      <c r="I30" s="5">
        <v>113119922885</v>
      </c>
      <c r="J30" s="5">
        <v>0</v>
      </c>
      <c r="K30" s="5">
        <v>0</v>
      </c>
      <c r="L30" s="5">
        <v>113119922885</v>
      </c>
      <c r="M30" s="5">
        <v>0</v>
      </c>
      <c r="N30" s="5">
        <v>113119922885</v>
      </c>
      <c r="O30" s="5">
        <v>0</v>
      </c>
      <c r="P30" s="5">
        <v>106236727125</v>
      </c>
      <c r="Q30" s="5">
        <v>0</v>
      </c>
      <c r="R30" s="5">
        <v>0</v>
      </c>
      <c r="S30" s="6">
        <f t="shared" si="12"/>
        <v>0.93915133970699749</v>
      </c>
      <c r="T30" s="6">
        <f t="shared" si="5"/>
        <v>0</v>
      </c>
      <c r="U30" s="6">
        <f t="shared" si="13"/>
        <v>0</v>
      </c>
    </row>
    <row r="31" spans="1:21" s="1" customFormat="1" ht="33.75" x14ac:dyDescent="0.2">
      <c r="A31" s="3" t="s">
        <v>59</v>
      </c>
      <c r="B31" s="3" t="s">
        <v>67</v>
      </c>
      <c r="C31" s="3" t="s">
        <v>63</v>
      </c>
      <c r="D31" s="3" t="s">
        <v>66</v>
      </c>
      <c r="E31" s="3"/>
      <c r="F31" s="3" t="s">
        <v>44</v>
      </c>
      <c r="G31" s="3" t="s">
        <v>15</v>
      </c>
      <c r="H31" s="4" t="s">
        <v>71</v>
      </c>
      <c r="I31" s="5">
        <v>70000000000</v>
      </c>
      <c r="J31" s="5">
        <v>0</v>
      </c>
      <c r="K31" s="5">
        <v>0</v>
      </c>
      <c r="L31" s="5">
        <v>70000000000</v>
      </c>
      <c r="M31" s="5">
        <v>0</v>
      </c>
      <c r="N31" s="5">
        <v>70000000000</v>
      </c>
      <c r="O31" s="5">
        <v>0</v>
      </c>
      <c r="P31" s="5">
        <v>70000000000</v>
      </c>
      <c r="Q31" s="5">
        <v>0</v>
      </c>
      <c r="R31" s="5">
        <v>0</v>
      </c>
      <c r="S31" s="6">
        <f t="shared" si="12"/>
        <v>1</v>
      </c>
      <c r="T31" s="6">
        <f t="shared" si="5"/>
        <v>0</v>
      </c>
      <c r="U31" s="6">
        <f t="shared" si="13"/>
        <v>0</v>
      </c>
    </row>
    <row r="32" spans="1:21" s="1" customFormat="1" ht="33.75" x14ac:dyDescent="0.2">
      <c r="A32" s="3" t="s">
        <v>59</v>
      </c>
      <c r="B32" s="3" t="s">
        <v>68</v>
      </c>
      <c r="C32" s="3" t="s">
        <v>63</v>
      </c>
      <c r="D32" s="3" t="s">
        <v>64</v>
      </c>
      <c r="E32" s="3"/>
      <c r="F32" s="3" t="s">
        <v>44</v>
      </c>
      <c r="G32" s="3" t="s">
        <v>15</v>
      </c>
      <c r="H32" s="4" t="s">
        <v>72</v>
      </c>
      <c r="I32" s="5">
        <v>57000000000</v>
      </c>
      <c r="J32" s="5">
        <v>0</v>
      </c>
      <c r="K32" s="5">
        <v>0</v>
      </c>
      <c r="L32" s="5">
        <v>57000000000</v>
      </c>
      <c r="M32" s="5">
        <v>0</v>
      </c>
      <c r="N32" s="5">
        <v>57000000000</v>
      </c>
      <c r="O32" s="5">
        <v>0</v>
      </c>
      <c r="P32" s="5">
        <v>57000000000</v>
      </c>
      <c r="Q32" s="5">
        <v>0</v>
      </c>
      <c r="R32" s="5">
        <v>0</v>
      </c>
      <c r="S32" s="6">
        <f t="shared" si="12"/>
        <v>1</v>
      </c>
      <c r="T32" s="6">
        <f t="shared" si="5"/>
        <v>0</v>
      </c>
      <c r="U32" s="6">
        <f t="shared" si="13"/>
        <v>0</v>
      </c>
    </row>
    <row r="33" spans="1:21" s="1" customFormat="1" ht="33.75" x14ac:dyDescent="0.2">
      <c r="A33" s="3" t="s">
        <v>59</v>
      </c>
      <c r="B33" s="3" t="s">
        <v>68</v>
      </c>
      <c r="C33" s="3" t="s">
        <v>63</v>
      </c>
      <c r="D33" s="3" t="s">
        <v>65</v>
      </c>
      <c r="E33" s="3"/>
      <c r="F33" s="3" t="s">
        <v>44</v>
      </c>
      <c r="G33" s="3" t="s">
        <v>15</v>
      </c>
      <c r="H33" s="4" t="s">
        <v>81</v>
      </c>
      <c r="I33" s="5">
        <v>3000000000</v>
      </c>
      <c r="J33" s="5">
        <v>0</v>
      </c>
      <c r="K33" s="5">
        <v>0</v>
      </c>
      <c r="L33" s="5">
        <v>3000000000</v>
      </c>
      <c r="M33" s="5">
        <v>0</v>
      </c>
      <c r="N33" s="5">
        <v>3000000000</v>
      </c>
      <c r="O33" s="5">
        <v>0</v>
      </c>
      <c r="P33" s="5">
        <v>3000000000</v>
      </c>
      <c r="Q33" s="5">
        <v>0</v>
      </c>
      <c r="R33" s="5">
        <v>0</v>
      </c>
      <c r="S33" s="6">
        <f t="shared" si="12"/>
        <v>1</v>
      </c>
      <c r="T33" s="6">
        <f t="shared" si="5"/>
        <v>0</v>
      </c>
      <c r="U33" s="6">
        <f t="shared" si="13"/>
        <v>0</v>
      </c>
    </row>
    <row r="34" spans="1:21" s="1" customFormat="1" ht="33.75" x14ac:dyDescent="0.2">
      <c r="A34" s="3" t="s">
        <v>59</v>
      </c>
      <c r="B34" s="3" t="s">
        <v>68</v>
      </c>
      <c r="C34" s="3" t="s">
        <v>63</v>
      </c>
      <c r="D34" s="3" t="s">
        <v>65</v>
      </c>
      <c r="E34" s="3"/>
      <c r="F34" s="3" t="s">
        <v>44</v>
      </c>
      <c r="G34" s="3" t="s">
        <v>16</v>
      </c>
      <c r="H34" s="4" t="s">
        <v>81</v>
      </c>
      <c r="I34" s="5">
        <v>5000000000</v>
      </c>
      <c r="J34" s="5">
        <v>0</v>
      </c>
      <c r="K34" s="5">
        <v>0</v>
      </c>
      <c r="L34" s="5">
        <v>5000000000</v>
      </c>
      <c r="M34" s="5">
        <v>0</v>
      </c>
      <c r="N34" s="5">
        <v>0</v>
      </c>
      <c r="O34" s="5">
        <v>5000000000</v>
      </c>
      <c r="P34" s="5">
        <v>0</v>
      </c>
      <c r="Q34" s="5">
        <v>0</v>
      </c>
      <c r="R34" s="5">
        <v>0</v>
      </c>
      <c r="S34" s="6">
        <f t="shared" si="12"/>
        <v>0</v>
      </c>
      <c r="T34" s="6">
        <f t="shared" si="5"/>
        <v>0</v>
      </c>
      <c r="U34" s="6">
        <f t="shared" si="13"/>
        <v>0</v>
      </c>
    </row>
    <row r="35" spans="1:21" s="1" customFormat="1" ht="33.75" x14ac:dyDescent="0.2">
      <c r="A35" s="3" t="s">
        <v>59</v>
      </c>
      <c r="B35" s="3" t="s">
        <v>70</v>
      </c>
      <c r="C35" s="3" t="s">
        <v>63</v>
      </c>
      <c r="D35" s="3" t="s">
        <v>69</v>
      </c>
      <c r="E35" s="3"/>
      <c r="F35" s="3" t="s">
        <v>44</v>
      </c>
      <c r="G35" s="3" t="s">
        <v>15</v>
      </c>
      <c r="H35" s="4" t="s">
        <v>73</v>
      </c>
      <c r="I35" s="5">
        <v>10000000000</v>
      </c>
      <c r="J35" s="5">
        <v>0</v>
      </c>
      <c r="K35" s="5">
        <v>0</v>
      </c>
      <c r="L35" s="5">
        <v>10000000000</v>
      </c>
      <c r="M35" s="5">
        <v>0</v>
      </c>
      <c r="N35" s="5">
        <v>10000000000</v>
      </c>
      <c r="O35" s="5">
        <v>0</v>
      </c>
      <c r="P35" s="5">
        <v>10000000000</v>
      </c>
      <c r="Q35" s="5">
        <v>0</v>
      </c>
      <c r="R35" s="5">
        <v>0</v>
      </c>
      <c r="S35" s="6">
        <f t="shared" si="12"/>
        <v>1</v>
      </c>
      <c r="T35" s="6">
        <f t="shared" si="5"/>
        <v>0</v>
      </c>
      <c r="U35" s="6">
        <f t="shared" si="13"/>
        <v>0</v>
      </c>
    </row>
    <row r="36" spans="1:21" s="1" customFormat="1" ht="33.75" x14ac:dyDescent="0.2">
      <c r="A36" s="3" t="s">
        <v>59</v>
      </c>
      <c r="B36" s="3" t="s">
        <v>70</v>
      </c>
      <c r="C36" s="3" t="s">
        <v>63</v>
      </c>
      <c r="D36" s="3" t="s">
        <v>69</v>
      </c>
      <c r="E36" s="3"/>
      <c r="F36" s="3" t="s">
        <v>44</v>
      </c>
      <c r="G36" s="3" t="s">
        <v>16</v>
      </c>
      <c r="H36" s="4" t="s">
        <v>73</v>
      </c>
      <c r="I36" s="5">
        <v>20000000000</v>
      </c>
      <c r="J36" s="5">
        <v>0</v>
      </c>
      <c r="K36" s="5">
        <v>0</v>
      </c>
      <c r="L36" s="5">
        <v>20000000000</v>
      </c>
      <c r="M36" s="5">
        <v>0</v>
      </c>
      <c r="N36" s="5">
        <v>0</v>
      </c>
      <c r="O36" s="5">
        <v>20000000000</v>
      </c>
      <c r="P36" s="5">
        <v>0</v>
      </c>
      <c r="Q36" s="5">
        <v>0</v>
      </c>
      <c r="R36" s="5">
        <v>0</v>
      </c>
      <c r="S36" s="6">
        <f t="shared" si="12"/>
        <v>0</v>
      </c>
      <c r="T36" s="6">
        <f t="shared" si="5"/>
        <v>0</v>
      </c>
      <c r="U36" s="6">
        <f t="shared" si="13"/>
        <v>0</v>
      </c>
    </row>
    <row r="37" spans="1:21" s="1" customFormat="1" ht="22.5" x14ac:dyDescent="0.2">
      <c r="A37" s="3" t="s">
        <v>59</v>
      </c>
      <c r="B37" s="3" t="s">
        <v>70</v>
      </c>
      <c r="C37" s="3" t="s">
        <v>63</v>
      </c>
      <c r="D37" s="3" t="s">
        <v>64</v>
      </c>
      <c r="E37" s="3"/>
      <c r="F37" s="3" t="s">
        <v>44</v>
      </c>
      <c r="G37" s="3" t="s">
        <v>15</v>
      </c>
      <c r="H37" s="4" t="s">
        <v>74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10000000000</v>
      </c>
      <c r="O37" s="5">
        <v>0</v>
      </c>
      <c r="P37" s="5">
        <v>10000000000</v>
      </c>
      <c r="Q37" s="5">
        <v>0</v>
      </c>
      <c r="R37" s="5">
        <v>0</v>
      </c>
      <c r="S37" s="6">
        <f t="shared" si="12"/>
        <v>1</v>
      </c>
      <c r="T37" s="6">
        <f t="shared" si="5"/>
        <v>0</v>
      </c>
      <c r="U37" s="6">
        <f t="shared" si="13"/>
        <v>0</v>
      </c>
    </row>
    <row r="38" spans="1:21" s="1" customFormat="1" ht="14.25" customHeight="1" x14ac:dyDescent="0.2">
      <c r="A38" s="17" t="s">
        <v>60</v>
      </c>
      <c r="B38" s="18"/>
      <c r="C38" s="18"/>
      <c r="D38" s="18"/>
      <c r="E38" s="18"/>
      <c r="F38" s="18"/>
      <c r="G38" s="18"/>
      <c r="H38" s="19"/>
      <c r="I38" s="7">
        <f>SUM(I24:I37)</f>
        <v>386465162527</v>
      </c>
      <c r="J38" s="7">
        <f t="shared" ref="J38:R38" si="14">SUM(J24:J37)</f>
        <v>0</v>
      </c>
      <c r="K38" s="7">
        <f t="shared" si="14"/>
        <v>0</v>
      </c>
      <c r="L38" s="7">
        <f t="shared" si="14"/>
        <v>386465162527</v>
      </c>
      <c r="M38" s="7">
        <f t="shared" si="14"/>
        <v>0</v>
      </c>
      <c r="N38" s="7">
        <f t="shared" si="14"/>
        <v>354412668030</v>
      </c>
      <c r="O38" s="7">
        <f t="shared" si="14"/>
        <v>32052494497</v>
      </c>
      <c r="P38" s="7">
        <f t="shared" si="14"/>
        <v>286920536365</v>
      </c>
      <c r="Q38" s="7">
        <f t="shared" si="14"/>
        <v>3817676044.9000001</v>
      </c>
      <c r="R38" s="7">
        <f t="shared" si="14"/>
        <v>3813672602.9000001</v>
      </c>
      <c r="S38" s="8">
        <f>P38/(L38-M38)</f>
        <v>0.74242276972366061</v>
      </c>
      <c r="T38" s="8">
        <f t="shared" si="5"/>
        <v>9.8784480855587647E-3</v>
      </c>
      <c r="U38" s="8">
        <f t="shared" si="11"/>
        <v>9.8680889577817035E-3</v>
      </c>
    </row>
    <row r="39" spans="1:21" s="11" customFormat="1" ht="15.75" customHeight="1" x14ac:dyDescent="0.2">
      <c r="A39" s="20" t="s">
        <v>61</v>
      </c>
      <c r="B39" s="21"/>
      <c r="C39" s="21"/>
      <c r="D39" s="21"/>
      <c r="E39" s="21"/>
      <c r="F39" s="21"/>
      <c r="G39" s="21"/>
      <c r="H39" s="22"/>
      <c r="I39" s="9">
        <f>+I11+I13+I19+I23+I38</f>
        <v>410851071887</v>
      </c>
      <c r="J39" s="9">
        <f t="shared" ref="J39:R39" si="15">+J11+J13+J19+J23+J38</f>
        <v>0</v>
      </c>
      <c r="K39" s="9">
        <f t="shared" si="15"/>
        <v>0</v>
      </c>
      <c r="L39" s="9">
        <f t="shared" si="15"/>
        <v>410851071887</v>
      </c>
      <c r="M39" s="9">
        <f t="shared" si="15"/>
        <v>813000000</v>
      </c>
      <c r="N39" s="9">
        <f t="shared" si="15"/>
        <v>376470297340.85999</v>
      </c>
      <c r="O39" s="9">
        <f t="shared" si="15"/>
        <v>33567774546.139999</v>
      </c>
      <c r="P39" s="9">
        <f t="shared" si="15"/>
        <v>299296657065.96997</v>
      </c>
      <c r="Q39" s="9">
        <f t="shared" si="15"/>
        <v>11462472014.450001</v>
      </c>
      <c r="R39" s="9">
        <f t="shared" si="15"/>
        <v>11443601250.450001</v>
      </c>
      <c r="S39" s="10">
        <f>P39/($L$39-$M$39)</f>
        <v>0.72992406702285784</v>
      </c>
      <c r="T39" s="10">
        <f>Q39/($L$39-$M$39)</f>
        <v>2.7954652995268392E-2</v>
      </c>
      <c r="U39" s="10">
        <f>R39/($L$39-$M$39)</f>
        <v>2.7908631015130896E-2</v>
      </c>
    </row>
    <row r="40" spans="1:21" x14ac:dyDescent="0.25"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1" x14ac:dyDescent="0.25"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1" x14ac:dyDescent="0.25">
      <c r="I42" s="13"/>
      <c r="J42" s="13"/>
      <c r="K42" s="13"/>
      <c r="L42" s="13"/>
      <c r="M42" s="13"/>
      <c r="N42" s="13"/>
      <c r="O42" s="13"/>
      <c r="P42" s="13"/>
      <c r="Q42" s="13"/>
    </row>
    <row r="43" spans="1:21" x14ac:dyDescent="0.2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21" x14ac:dyDescent="0.25">
      <c r="I44" s="13"/>
      <c r="J44" s="13"/>
      <c r="K44" s="13"/>
      <c r="L44" s="13"/>
      <c r="M44" s="13"/>
      <c r="N44" s="13"/>
      <c r="O44" s="13"/>
      <c r="P44" s="13"/>
      <c r="Q44" s="13"/>
      <c r="R44" s="13"/>
    </row>
  </sheetData>
  <sheetProtection autoFilter="0"/>
  <mergeCells count="11">
    <mergeCell ref="B1:U1"/>
    <mergeCell ref="B2:U2"/>
    <mergeCell ref="B3:U3"/>
    <mergeCell ref="B4:U4"/>
    <mergeCell ref="B5:U5"/>
    <mergeCell ref="A19:H19"/>
    <mergeCell ref="A23:H23"/>
    <mergeCell ref="A38:H38"/>
    <mergeCell ref="A39:H39"/>
    <mergeCell ref="A11:H11"/>
    <mergeCell ref="A13:H13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MAYO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2021-06-17T21:28:10Z</dcterms:modified>
</cp:coreProperties>
</file>