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Unidades compartidas\Gestión Financiera\17. PRESUPUESTO\2020\INFORMES PRESUPUESTALES\PAGINA WEB\10. OCTUBRE\"/>
    </mc:Choice>
  </mc:AlternateContent>
  <xr:revisionPtr revIDLastSave="0" documentId="13_ncr:1_{CDDA9819-4385-4117-9DF6-08092392553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JECUCION OCTUBRE 2020" sheetId="2" r:id="rId1"/>
  </sheets>
  <calcPr calcId="191029"/>
</workbook>
</file>

<file path=xl/calcChain.xml><?xml version="1.0" encoding="utf-8"?>
<calcChain xmlns="http://schemas.openxmlformats.org/spreadsheetml/2006/main">
  <c r="T34" i="2" l="1"/>
  <c r="T33" i="2"/>
  <c r="T32" i="2"/>
  <c r="T31" i="2"/>
  <c r="T30" i="2"/>
  <c r="T29" i="2"/>
  <c r="T28" i="2"/>
  <c r="T27" i="2"/>
  <c r="T26" i="2"/>
  <c r="T25" i="2"/>
  <c r="S34" i="2"/>
  <c r="S33" i="2"/>
  <c r="S32" i="2"/>
  <c r="S31" i="2"/>
  <c r="S30" i="2"/>
  <c r="S29" i="2"/>
  <c r="S28" i="2"/>
  <c r="S27" i="2"/>
  <c r="S26" i="2"/>
  <c r="S25" i="2"/>
  <c r="R34" i="2"/>
  <c r="R33" i="2"/>
  <c r="R32" i="2"/>
  <c r="R31" i="2"/>
  <c r="R30" i="2"/>
  <c r="R29" i="2"/>
  <c r="R28" i="2"/>
  <c r="R27" i="2"/>
  <c r="R26" i="2"/>
  <c r="R25" i="2"/>
  <c r="T21" i="2"/>
  <c r="S21" i="2"/>
  <c r="R21" i="2"/>
  <c r="S15" i="2"/>
  <c r="R15" i="2"/>
  <c r="T12" i="2"/>
  <c r="S12" i="2"/>
  <c r="R12" i="2"/>
  <c r="T10" i="2"/>
  <c r="S10" i="2"/>
  <c r="R10" i="2"/>
  <c r="T9" i="2"/>
  <c r="S9" i="2"/>
  <c r="R9" i="2"/>
  <c r="T8" i="2"/>
  <c r="S8" i="2"/>
  <c r="R8" i="2"/>
  <c r="Q35" i="2"/>
  <c r="P35" i="2"/>
  <c r="O35" i="2"/>
  <c r="N35" i="2"/>
  <c r="M35" i="2"/>
  <c r="L35" i="2"/>
  <c r="K35" i="2"/>
  <c r="J35" i="2"/>
  <c r="I35" i="2"/>
  <c r="Q24" i="2"/>
  <c r="P24" i="2"/>
  <c r="O24" i="2"/>
  <c r="N24" i="2"/>
  <c r="M24" i="2"/>
  <c r="L24" i="2"/>
  <c r="K24" i="2"/>
  <c r="J24" i="2"/>
  <c r="I24" i="2"/>
  <c r="Q20" i="2"/>
  <c r="P20" i="2"/>
  <c r="O20" i="2"/>
  <c r="N20" i="2"/>
  <c r="M20" i="2"/>
  <c r="L20" i="2"/>
  <c r="K20" i="2"/>
  <c r="J20" i="2"/>
  <c r="I20" i="2"/>
  <c r="Q13" i="2"/>
  <c r="P13" i="2"/>
  <c r="O13" i="2"/>
  <c r="N13" i="2"/>
  <c r="M13" i="2"/>
  <c r="L13" i="2"/>
  <c r="K13" i="2"/>
  <c r="J13" i="2"/>
  <c r="I13" i="2"/>
  <c r="Q11" i="2"/>
  <c r="P11" i="2"/>
  <c r="O11" i="2"/>
  <c r="N11" i="2"/>
  <c r="M11" i="2"/>
  <c r="L11" i="2"/>
  <c r="K11" i="2"/>
  <c r="J11" i="2"/>
  <c r="I11" i="2"/>
  <c r="S24" i="2" l="1"/>
  <c r="T20" i="2"/>
  <c r="S11" i="2"/>
  <c r="R11" i="2"/>
  <c r="T11" i="2"/>
  <c r="R35" i="2"/>
  <c r="T35" i="2"/>
  <c r="R13" i="2"/>
  <c r="S20" i="2"/>
  <c r="R24" i="2"/>
  <c r="T24" i="2"/>
  <c r="S35" i="2"/>
  <c r="R20" i="2"/>
  <c r="J36" i="2"/>
  <c r="L36" i="2"/>
  <c r="N36" i="2"/>
  <c r="I36" i="2"/>
  <c r="K36" i="2"/>
  <c r="M36" i="2"/>
  <c r="O36" i="2"/>
  <c r="Q36" i="2"/>
  <c r="P36" i="2"/>
  <c r="T19" i="2"/>
  <c r="S19" i="2"/>
  <c r="R19" i="2"/>
  <c r="T36" i="2" l="1"/>
  <c r="S36" i="2"/>
  <c r="R36" i="2"/>
  <c r="T23" i="2"/>
  <c r="T22" i="2"/>
  <c r="T18" i="2"/>
  <c r="T17" i="2"/>
  <c r="T16" i="2"/>
  <c r="T15" i="2"/>
  <c r="S23" i="2"/>
  <c r="S22" i="2"/>
  <c r="S18" i="2"/>
  <c r="S17" i="2"/>
  <c r="S16" i="2"/>
  <c r="R23" i="2"/>
  <c r="R22" i="2"/>
  <c r="R18" i="2"/>
  <c r="R17" i="2"/>
  <c r="R16" i="2"/>
  <c r="S13" i="2" l="1"/>
  <c r="T13" i="2"/>
</calcChain>
</file>

<file path=xl/sharedStrings.xml><?xml version="1.0" encoding="utf-8"?>
<sst xmlns="http://schemas.openxmlformats.org/spreadsheetml/2006/main" count="191" uniqueCount="82">
  <si>
    <t>CTA</t>
  </si>
  <si>
    <t>SUB
CTA</t>
  </si>
  <si>
    <t>OBJ</t>
  </si>
  <si>
    <t>ORD</t>
  </si>
  <si>
    <t>DESCRIPCION</t>
  </si>
  <si>
    <t>APR. VIGENTE</t>
  </si>
  <si>
    <t>COMPROMISO</t>
  </si>
  <si>
    <t>OBLIGACION</t>
  </si>
  <si>
    <t>PAGOS</t>
  </si>
  <si>
    <t>SECCION: 390101</t>
  </si>
  <si>
    <t>CIFRAS EN PESOS</t>
  </si>
  <si>
    <t>RECURSO</t>
  </si>
  <si>
    <t>APR. BLOQUEADA</t>
  </si>
  <si>
    <t>CDP</t>
  </si>
  <si>
    <t>SIT.</t>
  </si>
  <si>
    <t>CSF</t>
  </si>
  <si>
    <t>SSF</t>
  </si>
  <si>
    <t>TOTAL GASTOS DE PERSONAL</t>
  </si>
  <si>
    <t>APR. INICIAL</t>
  </si>
  <si>
    <t>APR. ADICIONADA</t>
  </si>
  <si>
    <t>APR. REDUCIDA</t>
  </si>
  <si>
    <t>ADMINISTRACIÓN SISTEMA NACIONAL DE CIENCIA Y TECNOLOGÍA  NACIONAL</t>
  </si>
  <si>
    <t>APOYO AL FORTALECIMIENTO DE LA TRANSFERENCIA INTERNACIONAL DE CONOCIMIENTO A LOS ACTORES DEL SNCTI NIVEL NACIONAL  NACIONAL</t>
  </si>
  <si>
    <t>MEJORAMIENTO DEL IMPACTO DE LA INVESTIGACIÓN CIENTÍFICA EN EL SECTOR SALUD.  NACIONAL</t>
  </si>
  <si>
    <t>CAPACITACIÓN DE RECURSOS HUMANOS PARA LA INVESTIGACIÓN  NACIONAL</t>
  </si>
  <si>
    <t>%EJEC/
OBLI</t>
  </si>
  <si>
    <t>%EJEC./
PAGOS</t>
  </si>
  <si>
    <t>%EJEC/
COMP</t>
  </si>
  <si>
    <t>01</t>
  </si>
  <si>
    <t>02</t>
  </si>
  <si>
    <t>03</t>
  </si>
  <si>
    <t>SALARIO</t>
  </si>
  <si>
    <t>CONTRIBUCIONES INHERENTES A LA NÓMINA</t>
  </si>
  <si>
    <t>REMUNERACIONES NO CONSTITUTIVAS DE FACTOR SALARIAL</t>
  </si>
  <si>
    <t>ADQUISICIONES DIFERENTES DE ACTIVOS</t>
  </si>
  <si>
    <t>TOTAL ADQUISICIÓN DE BIENES Y SERVICIOS</t>
  </si>
  <si>
    <t>TOTAL TRANSFERENCIAS CORRIENTES</t>
  </si>
  <si>
    <t>04</t>
  </si>
  <si>
    <t>012</t>
  </si>
  <si>
    <t>06</t>
  </si>
  <si>
    <t>008</t>
  </si>
  <si>
    <t>009</t>
  </si>
  <si>
    <t>10</t>
  </si>
  <si>
    <t>001</t>
  </si>
  <si>
    <t>11</t>
  </si>
  <si>
    <t>CENTRO INTERNACIONAL DE FÍSICA (DECRETO 267 DE 1984)</t>
  </si>
  <si>
    <t>CENTRO INTERNACIONAL DE INVESTIGACIONES MÉDICAS - CIDEIM (DECRETO 578 DE 1990)</t>
  </si>
  <si>
    <t>SENTENCIAS</t>
  </si>
  <si>
    <t>08</t>
  </si>
  <si>
    <t>IMPUESTOS</t>
  </si>
  <si>
    <t>TASAS Y DERECHOS ADMINISTRATIVOS</t>
  </si>
  <si>
    <t>CUOTA DE FISCALIZACIÓN Y AUDITAJE</t>
  </si>
  <si>
    <t>TOTAL GASTOS POR TRIBUTOS, MULTAS, SANCIONES E INTERESES DE MORA</t>
  </si>
  <si>
    <t>APOYO AL PROCESO DE TRANSFORMACIÓN DIGITAL PARA LA GESTIÓN Y PRESTACIÓN DE SERVICIOS DE TI EN EL SECTOR CTI Y A NIVEL  NACIONAL</t>
  </si>
  <si>
    <t>16</t>
  </si>
  <si>
    <t xml:space="preserve">MINISTERIO DE CIENCIA, TECNOLOGIA E INNOVACIÓN </t>
  </si>
  <si>
    <t>VIGENCIA 2020</t>
  </si>
  <si>
    <t>999</t>
  </si>
  <si>
    <t>OTRAS TRANSFERENCIAS - DISTRIBUCIÓN PREVIO CONCEPTO DGPPN</t>
  </si>
  <si>
    <t>INCAPACIDADES Y LICENCIAS DE MATERNIDAD Y PATERNIDAD (NO DE PENSIONES)</t>
  </si>
  <si>
    <t>TIPO</t>
  </si>
  <si>
    <t>A</t>
  </si>
  <si>
    <t>C</t>
  </si>
  <si>
    <t>TOTAL INVERSIÓN</t>
  </si>
  <si>
    <t>TOTAL FUNCIONAMIENTO E INVERSIÓN</t>
  </si>
  <si>
    <t>002</t>
  </si>
  <si>
    <t>CONCILIACIONES</t>
  </si>
  <si>
    <t>3901</t>
  </si>
  <si>
    <t>1000</t>
  </si>
  <si>
    <t>5</t>
  </si>
  <si>
    <t>6</t>
  </si>
  <si>
    <t>7</t>
  </si>
  <si>
    <t>3902</t>
  </si>
  <si>
    <t>3903</t>
  </si>
  <si>
    <t>4</t>
  </si>
  <si>
    <t>3904</t>
  </si>
  <si>
    <t>FORTALECIMIENTO DE LAS CAPACIDADES DE LOS ACTORES DEL SNCTEI PARA LA GENERACIÓN DE CONOCIMIENTO A NIVEL  NACIONAL</t>
  </si>
  <si>
    <t>APOYO  A LA SOFISTICACIÓN Y DIVERSIFICACIÓN DE SECTORES PRODUCTIVOS A TRAVÉS DE LA I+D+I   NACIONAL</t>
  </si>
  <si>
    <t>INCREMENTO DE LAS ACTIVIDADES DE CIENCIA, TECNOLOGÍA E INNOVACIÓN EN LA CONSTRUCCIÓN DE LA BIOECONOMÍA A NIVEL   NACIONAL</t>
  </si>
  <si>
    <t>DESARROLLO DE VOCACIONES CIENTÍFICAS Y CAPACIDADES PARA LA INVESTIGACIÓN EN NIÑOS Y JÓVENES A NIVEL  NACIONAL</t>
  </si>
  <si>
    <t>APOYO  AL FOMENTO Y DESARROLLO DE LA APROPIACIÓN SOCIAL DE LA CTEI - ASCTI  NACIONAL</t>
  </si>
  <si>
    <t>EJECUCION ACUMULADA PRESUPUESTO DE GASTOS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</si>
</sst>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1240A]&quot;$&quot;\ #,##0;\(&quot;$&quot;\ #,##0\)"/>
  </numFmts>
  <fonts count="13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28">
    <xf numFmtId="0" fontId="2" fillId="0" borderId="0" xfId="0" applyFont="1" applyFill="1" applyBorder="1"/>
    <xf numFmtId="0" fontId="5" fillId="0" borderId="0" xfId="0" applyFont="1" applyFill="1" applyBorder="1"/>
    <xf numFmtId="0" fontId="6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left" vertical="center" wrapText="1" readingOrder="1"/>
    </xf>
    <xf numFmtId="164" fontId="7" fillId="0" borderId="1" xfId="0" applyNumberFormat="1" applyFont="1" applyFill="1" applyBorder="1" applyAlignment="1">
      <alignment horizontal="right" vertical="center" wrapText="1" readingOrder="1"/>
    </xf>
    <xf numFmtId="10" fontId="8" fillId="0" borderId="1" xfId="1" applyNumberFormat="1" applyFont="1" applyFill="1" applyBorder="1" applyAlignment="1">
      <alignment horizontal="center" vertical="center" wrapText="1" readingOrder="1"/>
    </xf>
    <xf numFmtId="164" fontId="9" fillId="2" borderId="1" xfId="0" applyNumberFormat="1" applyFont="1" applyFill="1" applyBorder="1" applyAlignment="1">
      <alignment horizontal="right" vertical="center" wrapText="1" readingOrder="1"/>
    </xf>
    <xf numFmtId="10" fontId="6" fillId="2" borderId="1" xfId="1" applyNumberFormat="1" applyFont="1" applyFill="1" applyBorder="1" applyAlignment="1">
      <alignment horizontal="center" vertical="center" wrapText="1" readingOrder="1"/>
    </xf>
    <xf numFmtId="164" fontId="10" fillId="3" borderId="1" xfId="0" applyNumberFormat="1" applyFont="1" applyFill="1" applyBorder="1" applyAlignment="1">
      <alignment horizontal="right" vertical="center" wrapText="1" readingOrder="1"/>
    </xf>
    <xf numFmtId="10" fontId="10" fillId="3" borderId="1" xfId="1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/>
    <xf numFmtId="0" fontId="6" fillId="0" borderId="5" xfId="0" applyNumberFormat="1" applyFont="1" applyFill="1" applyBorder="1" applyAlignment="1">
      <alignment horizontal="center" vertical="center" wrapText="1" readingOrder="1"/>
    </xf>
    <xf numFmtId="9" fontId="8" fillId="0" borderId="1" xfId="1" applyNumberFormat="1" applyFont="1" applyFill="1" applyBorder="1" applyAlignment="1">
      <alignment horizontal="center" vertical="center" wrapText="1" readingOrder="1"/>
    </xf>
    <xf numFmtId="43" fontId="12" fillId="0" borderId="0" xfId="4" applyFont="1" applyFill="1" applyBorder="1"/>
    <xf numFmtId="164" fontId="2" fillId="0" borderId="0" xfId="0" applyNumberFormat="1" applyFont="1" applyFill="1" applyBorder="1"/>
    <xf numFmtId="43" fontId="2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2" borderId="2" xfId="0" applyNumberFormat="1" applyFont="1" applyFill="1" applyBorder="1" applyAlignment="1">
      <alignment horizontal="center" vertical="center" wrapText="1" readingOrder="1"/>
    </xf>
    <xf numFmtId="0" fontId="9" fillId="2" borderId="3" xfId="0" applyNumberFormat="1" applyFont="1" applyFill="1" applyBorder="1" applyAlignment="1">
      <alignment horizontal="center" vertical="center" wrapText="1" readingOrder="1"/>
    </xf>
    <xf numFmtId="0" fontId="9" fillId="2" borderId="4" xfId="0" applyNumberFormat="1" applyFont="1" applyFill="1" applyBorder="1" applyAlignment="1">
      <alignment horizontal="center" vertical="center" wrapText="1" readingOrder="1"/>
    </xf>
    <xf numFmtId="0" fontId="9" fillId="2" borderId="6" xfId="0" applyNumberFormat="1" applyFont="1" applyFill="1" applyBorder="1" applyAlignment="1">
      <alignment horizontal="center" vertical="center" wrapText="1" readingOrder="1"/>
    </xf>
    <xf numFmtId="0" fontId="9" fillId="2" borderId="7" xfId="0" applyNumberFormat="1" applyFont="1" applyFill="1" applyBorder="1" applyAlignment="1">
      <alignment horizontal="center" vertical="center" wrapText="1" readingOrder="1"/>
    </xf>
    <xf numFmtId="0" fontId="9" fillId="2" borderId="8" xfId="0" applyNumberFormat="1" applyFont="1" applyFill="1" applyBorder="1" applyAlignment="1">
      <alignment horizontal="center" vertical="center" wrapText="1" readingOrder="1"/>
    </xf>
    <xf numFmtId="0" fontId="10" fillId="3" borderId="9" xfId="0" applyNumberFormat="1" applyFont="1" applyFill="1" applyBorder="1" applyAlignment="1">
      <alignment horizontal="center" vertical="center" wrapText="1" readingOrder="1"/>
    </xf>
    <xf numFmtId="0" fontId="10" fillId="3" borderId="0" xfId="0" applyNumberFormat="1" applyFont="1" applyFill="1" applyBorder="1" applyAlignment="1">
      <alignment horizontal="center" vertical="center" wrapText="1" readingOrder="1"/>
    </xf>
    <xf numFmtId="0" fontId="10" fillId="3" borderId="10" xfId="0" applyNumberFormat="1" applyFont="1" applyFill="1" applyBorder="1" applyAlignment="1">
      <alignment horizontal="center" vertical="center" wrapText="1" readingOrder="1"/>
    </xf>
  </cellXfs>
  <cellStyles count="5">
    <cellStyle name="Millares" xfId="4" builtinId="3"/>
    <cellStyle name="Millares 2" xfId="2" xr:uid="{00000000-0005-0000-0000-000001000000}"/>
    <cellStyle name="Normal" xfId="0" builtinId="0"/>
    <cellStyle name="Normal 2" xfId="3" xr:uid="{00000000-0005-0000-0000-000003000000}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64024</xdr:colOff>
      <xdr:row>0</xdr:row>
      <xdr:rowOff>162810</xdr:rowOff>
    </xdr:from>
    <xdr:to>
      <xdr:col>7</xdr:col>
      <xdr:colOff>573355</xdr:colOff>
      <xdr:row>4</xdr:row>
      <xdr:rowOff>49099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024" y="162810"/>
          <a:ext cx="3363012" cy="632578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T42"/>
  <sheetViews>
    <sheetView showGridLines="0" tabSelected="1" topLeftCell="A25" zoomScale="90" zoomScaleNormal="90" workbookViewId="0">
      <selection activeCell="L31" sqref="L31"/>
    </sheetView>
  </sheetViews>
  <sheetFormatPr baseColWidth="10" defaultRowHeight="15" x14ac:dyDescent="0.25"/>
  <cols>
    <col min="1" max="2" width="5.42578125" customWidth="1"/>
    <col min="3" max="3" width="6.140625" customWidth="1"/>
    <col min="4" max="5" width="5.42578125" customWidth="1"/>
    <col min="6" max="6" width="9.140625" customWidth="1"/>
    <col min="7" max="7" width="5.5703125" customWidth="1"/>
    <col min="8" max="8" width="42.7109375" customWidth="1"/>
    <col min="9" max="9" width="18.28515625" customWidth="1"/>
    <col min="10" max="11" width="17.28515625" customWidth="1"/>
    <col min="12" max="17" width="18.28515625" customWidth="1"/>
    <col min="18" max="20" width="9" customWidth="1"/>
  </cols>
  <sheetData>
    <row r="1" spans="1:20" s="1" customFormat="1" x14ac:dyDescent="0.25">
      <c r="B1" s="17" t="s">
        <v>55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s="1" customFormat="1" x14ac:dyDescent="0.25">
      <c r="B2" s="17" t="s">
        <v>81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s="1" customFormat="1" ht="15" customHeight="1" x14ac:dyDescent="0.2">
      <c r="B3" s="18" t="s">
        <v>56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20" s="1" customFormat="1" ht="15" customHeight="1" x14ac:dyDescent="0.2">
      <c r="B4" s="18" t="s">
        <v>9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s="1" customFormat="1" ht="15" customHeight="1" x14ac:dyDescent="0.2">
      <c r="B5" s="18" t="s">
        <v>10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s="1" customFormat="1" ht="15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s="1" customFormat="1" ht="24" x14ac:dyDescent="0.2">
      <c r="A7" s="2" t="s">
        <v>60</v>
      </c>
      <c r="B7" s="2" t="s">
        <v>0</v>
      </c>
      <c r="C7" s="2" t="s">
        <v>1</v>
      </c>
      <c r="D7" s="2" t="s">
        <v>2</v>
      </c>
      <c r="E7" s="2" t="s">
        <v>3</v>
      </c>
      <c r="F7" s="2" t="s">
        <v>11</v>
      </c>
      <c r="G7" s="2" t="s">
        <v>14</v>
      </c>
      <c r="H7" s="2" t="s">
        <v>4</v>
      </c>
      <c r="I7" s="2" t="s">
        <v>18</v>
      </c>
      <c r="J7" s="2" t="s">
        <v>19</v>
      </c>
      <c r="K7" s="2" t="s">
        <v>20</v>
      </c>
      <c r="L7" s="2" t="s">
        <v>5</v>
      </c>
      <c r="M7" s="2" t="s">
        <v>12</v>
      </c>
      <c r="N7" s="2" t="s">
        <v>13</v>
      </c>
      <c r="O7" s="2" t="s">
        <v>6</v>
      </c>
      <c r="P7" s="2" t="s">
        <v>7</v>
      </c>
      <c r="Q7" s="2" t="s">
        <v>8</v>
      </c>
      <c r="R7" s="2" t="s">
        <v>27</v>
      </c>
      <c r="S7" s="2" t="s">
        <v>25</v>
      </c>
      <c r="T7" s="2" t="s">
        <v>26</v>
      </c>
    </row>
    <row r="8" spans="1:20" s="1" customFormat="1" ht="14.25" x14ac:dyDescent="0.2">
      <c r="A8" s="3" t="s">
        <v>61</v>
      </c>
      <c r="B8" s="3" t="s">
        <v>28</v>
      </c>
      <c r="C8" s="3" t="s">
        <v>28</v>
      </c>
      <c r="D8" s="3" t="s">
        <v>28</v>
      </c>
      <c r="E8" s="3"/>
      <c r="F8" s="3">
        <v>10</v>
      </c>
      <c r="G8" s="3" t="s">
        <v>15</v>
      </c>
      <c r="H8" s="4" t="s">
        <v>31</v>
      </c>
      <c r="I8" s="5">
        <v>8109500000</v>
      </c>
      <c r="J8" s="5">
        <v>889869330</v>
      </c>
      <c r="K8" s="5">
        <v>0</v>
      </c>
      <c r="L8" s="5">
        <v>8999369330</v>
      </c>
      <c r="M8" s="5">
        <v>0</v>
      </c>
      <c r="N8" s="5">
        <v>8999369330</v>
      </c>
      <c r="O8" s="5">
        <v>6862400658</v>
      </c>
      <c r="P8" s="5">
        <v>6862400658</v>
      </c>
      <c r="Q8" s="5">
        <v>6862400658</v>
      </c>
      <c r="R8" s="6">
        <f>O8/($L8-M8)</f>
        <v>0.7625423967348165</v>
      </c>
      <c r="S8" s="6">
        <f>P8/($L8-M8)</f>
        <v>0.7625423967348165</v>
      </c>
      <c r="T8" s="6">
        <f>Q8/($L8-M8)</f>
        <v>0.7625423967348165</v>
      </c>
    </row>
    <row r="9" spans="1:20" s="1" customFormat="1" ht="14.25" x14ac:dyDescent="0.2">
      <c r="A9" s="3" t="s">
        <v>61</v>
      </c>
      <c r="B9" s="3" t="s">
        <v>28</v>
      </c>
      <c r="C9" s="3" t="s">
        <v>28</v>
      </c>
      <c r="D9" s="3" t="s">
        <v>29</v>
      </c>
      <c r="E9" s="3"/>
      <c r="F9" s="3">
        <v>10</v>
      </c>
      <c r="G9" s="3" t="s">
        <v>15</v>
      </c>
      <c r="H9" s="4" t="s">
        <v>32</v>
      </c>
      <c r="I9" s="5">
        <v>2824320000</v>
      </c>
      <c r="J9" s="5">
        <v>324235704</v>
      </c>
      <c r="K9" s="5">
        <v>0</v>
      </c>
      <c r="L9" s="5">
        <v>3148555704</v>
      </c>
      <c r="M9" s="5">
        <v>0</v>
      </c>
      <c r="N9" s="5">
        <v>3148555704</v>
      </c>
      <c r="O9" s="5">
        <v>2326200766</v>
      </c>
      <c r="P9" s="5">
        <v>2326011566</v>
      </c>
      <c r="Q9" s="5">
        <v>2326011566</v>
      </c>
      <c r="R9" s="6">
        <f t="shared" ref="R9:R10" si="0">O9/($L9-M9)</f>
        <v>0.73881518533870605</v>
      </c>
      <c r="S9" s="6">
        <f t="shared" ref="S9:S10" si="1">P9/($L9-M9)</f>
        <v>0.73875509429449815</v>
      </c>
      <c r="T9" s="6">
        <f t="shared" ref="T9:T10" si="2">Q9/($L9-M9)</f>
        <v>0.73875509429449815</v>
      </c>
    </row>
    <row r="10" spans="1:20" s="1" customFormat="1" ht="22.5" x14ac:dyDescent="0.2">
      <c r="A10" s="3" t="s">
        <v>61</v>
      </c>
      <c r="B10" s="3" t="s">
        <v>28</v>
      </c>
      <c r="C10" s="3" t="s">
        <v>28</v>
      </c>
      <c r="D10" s="3" t="s">
        <v>30</v>
      </c>
      <c r="E10" s="3"/>
      <c r="F10" s="3">
        <v>10</v>
      </c>
      <c r="G10" s="3" t="s">
        <v>15</v>
      </c>
      <c r="H10" s="4" t="s">
        <v>33</v>
      </c>
      <c r="I10" s="5">
        <v>1199970000</v>
      </c>
      <c r="J10" s="5">
        <v>285894966</v>
      </c>
      <c r="K10" s="5">
        <v>0</v>
      </c>
      <c r="L10" s="5">
        <v>1485864966</v>
      </c>
      <c r="M10" s="5">
        <v>0</v>
      </c>
      <c r="N10" s="5">
        <v>1485864966</v>
      </c>
      <c r="O10" s="5">
        <v>856243363</v>
      </c>
      <c r="P10" s="5">
        <v>856243363</v>
      </c>
      <c r="Q10" s="5">
        <v>856243363</v>
      </c>
      <c r="R10" s="6">
        <f t="shared" si="0"/>
        <v>0.57625920429703437</v>
      </c>
      <c r="S10" s="6">
        <f t="shared" si="1"/>
        <v>0.57625920429703437</v>
      </c>
      <c r="T10" s="6">
        <f t="shared" si="2"/>
        <v>0.57625920429703437</v>
      </c>
    </row>
    <row r="11" spans="1:20" s="1" customFormat="1" ht="14.25" customHeight="1" x14ac:dyDescent="0.2">
      <c r="A11" s="20" t="s">
        <v>17</v>
      </c>
      <c r="B11" s="20"/>
      <c r="C11" s="20"/>
      <c r="D11" s="20"/>
      <c r="E11" s="20"/>
      <c r="F11" s="20"/>
      <c r="G11" s="20"/>
      <c r="H11" s="21"/>
      <c r="I11" s="7">
        <f>SUM(I8:I10)</f>
        <v>12133790000</v>
      </c>
      <c r="J11" s="7">
        <f t="shared" ref="J11:Q11" si="3">SUM(J8:J10)</f>
        <v>1500000000</v>
      </c>
      <c r="K11" s="7">
        <f t="shared" si="3"/>
        <v>0</v>
      </c>
      <c r="L11" s="7">
        <f t="shared" si="3"/>
        <v>13633790000</v>
      </c>
      <c r="M11" s="7">
        <f t="shared" si="3"/>
        <v>0</v>
      </c>
      <c r="N11" s="7">
        <f t="shared" si="3"/>
        <v>13633790000</v>
      </c>
      <c r="O11" s="7">
        <f t="shared" si="3"/>
        <v>10044844787</v>
      </c>
      <c r="P11" s="7">
        <f t="shared" si="3"/>
        <v>10044655587</v>
      </c>
      <c r="Q11" s="7">
        <f t="shared" si="3"/>
        <v>10044655587</v>
      </c>
      <c r="R11" s="8">
        <f>O11/(L11-M11)</f>
        <v>0.73676100240652087</v>
      </c>
      <c r="S11" s="8">
        <f>P11/($L11-M11)</f>
        <v>0.7367471251207478</v>
      </c>
      <c r="T11" s="8">
        <f>Q11/($L11-M11)</f>
        <v>0.7367471251207478</v>
      </c>
    </row>
    <row r="12" spans="1:20" s="1" customFormat="1" ht="14.25" x14ac:dyDescent="0.2">
      <c r="A12" s="3" t="s">
        <v>61</v>
      </c>
      <c r="B12" s="3" t="s">
        <v>29</v>
      </c>
      <c r="C12" s="3" t="s">
        <v>29</v>
      </c>
      <c r="D12" s="3"/>
      <c r="E12" s="3"/>
      <c r="F12" s="3">
        <v>10</v>
      </c>
      <c r="G12" s="3" t="s">
        <v>15</v>
      </c>
      <c r="H12" s="4" t="s">
        <v>34</v>
      </c>
      <c r="I12" s="5">
        <v>9923997065</v>
      </c>
      <c r="J12" s="5">
        <v>0</v>
      </c>
      <c r="K12" s="5">
        <v>1502832000</v>
      </c>
      <c r="L12" s="5">
        <v>8421165065</v>
      </c>
      <c r="M12" s="5">
        <v>0</v>
      </c>
      <c r="N12" s="5">
        <v>8196971788.6999998</v>
      </c>
      <c r="O12" s="5">
        <v>7496913165</v>
      </c>
      <c r="P12" s="5">
        <v>5302939457.4899998</v>
      </c>
      <c r="Q12" s="5">
        <v>5302939457.4899998</v>
      </c>
      <c r="R12" s="6">
        <f>O12/($L12-M12)</f>
        <v>0.89024655224472793</v>
      </c>
      <c r="S12" s="6">
        <f>P12/($L12-M12)</f>
        <v>0.62971565294807574</v>
      </c>
      <c r="T12" s="6">
        <f>Q12/($L12-M12)</f>
        <v>0.62971565294807574</v>
      </c>
    </row>
    <row r="13" spans="1:20" s="1" customFormat="1" ht="14.25" customHeight="1" x14ac:dyDescent="0.2">
      <c r="A13" s="19" t="s">
        <v>35</v>
      </c>
      <c r="B13" s="20"/>
      <c r="C13" s="20"/>
      <c r="D13" s="20"/>
      <c r="E13" s="20"/>
      <c r="F13" s="20"/>
      <c r="G13" s="20"/>
      <c r="H13" s="21"/>
      <c r="I13" s="7">
        <f>SUM(I12:I12)</f>
        <v>9923997065</v>
      </c>
      <c r="J13" s="7">
        <f t="shared" ref="J13:Q13" si="4">SUM(J12:J12)</f>
        <v>0</v>
      </c>
      <c r="K13" s="7">
        <f t="shared" si="4"/>
        <v>1502832000</v>
      </c>
      <c r="L13" s="7">
        <f t="shared" si="4"/>
        <v>8421165065</v>
      </c>
      <c r="M13" s="7">
        <f t="shared" si="4"/>
        <v>0</v>
      </c>
      <c r="N13" s="7">
        <f t="shared" si="4"/>
        <v>8196971788.6999998</v>
      </c>
      <c r="O13" s="7">
        <f t="shared" si="4"/>
        <v>7496913165</v>
      </c>
      <c r="P13" s="7">
        <f t="shared" si="4"/>
        <v>5302939457.4899998</v>
      </c>
      <c r="Q13" s="7">
        <f t="shared" si="4"/>
        <v>5302939457.4899998</v>
      </c>
      <c r="R13" s="8">
        <f>O13/(L13-M13)</f>
        <v>0.89024655224472793</v>
      </c>
      <c r="S13" s="8">
        <f t="shared" ref="S13" si="5">P13/($L13-M13)</f>
        <v>0.62971565294807574</v>
      </c>
      <c r="T13" s="8">
        <f>Q13/($L13-M13)</f>
        <v>0.62971565294807574</v>
      </c>
    </row>
    <row r="14" spans="1:20" s="1" customFormat="1" ht="22.5" x14ac:dyDescent="0.2">
      <c r="A14" s="3" t="s">
        <v>61</v>
      </c>
      <c r="B14" s="3" t="s">
        <v>30</v>
      </c>
      <c r="C14" s="3" t="s">
        <v>30</v>
      </c>
      <c r="D14" s="3" t="s">
        <v>28</v>
      </c>
      <c r="E14" s="3" t="s">
        <v>57</v>
      </c>
      <c r="F14" s="3" t="s">
        <v>42</v>
      </c>
      <c r="G14" s="3" t="s">
        <v>15</v>
      </c>
      <c r="H14" s="4" t="s">
        <v>58</v>
      </c>
      <c r="I14" s="5">
        <v>961099000</v>
      </c>
      <c r="J14" s="5">
        <v>0</v>
      </c>
      <c r="K14" s="5">
        <v>0</v>
      </c>
      <c r="L14" s="5">
        <v>961099000</v>
      </c>
      <c r="M14" s="5">
        <v>508599000</v>
      </c>
      <c r="N14" s="5">
        <v>452500000</v>
      </c>
      <c r="O14" s="5">
        <v>0</v>
      </c>
      <c r="P14" s="5">
        <v>0</v>
      </c>
      <c r="Q14" s="5">
        <v>0</v>
      </c>
      <c r="R14" s="6">
        <v>0</v>
      </c>
      <c r="S14" s="6">
        <v>0</v>
      </c>
      <c r="T14" s="6">
        <v>0</v>
      </c>
    </row>
    <row r="15" spans="1:20" s="1" customFormat="1" ht="22.5" x14ac:dyDescent="0.2">
      <c r="A15" s="3" t="s">
        <v>61</v>
      </c>
      <c r="B15" s="3" t="s">
        <v>30</v>
      </c>
      <c r="C15" s="3" t="s">
        <v>37</v>
      </c>
      <c r="D15" s="3" t="s">
        <v>29</v>
      </c>
      <c r="E15" s="3" t="s">
        <v>38</v>
      </c>
      <c r="F15" s="3" t="s">
        <v>42</v>
      </c>
      <c r="G15" s="3" t="s">
        <v>15</v>
      </c>
      <c r="H15" s="4" t="s">
        <v>59</v>
      </c>
      <c r="I15" s="5">
        <v>31000000</v>
      </c>
      <c r="J15" s="5">
        <v>0</v>
      </c>
      <c r="K15" s="5">
        <v>0</v>
      </c>
      <c r="L15" s="5">
        <v>31000000</v>
      </c>
      <c r="M15" s="5">
        <v>0</v>
      </c>
      <c r="N15" s="5">
        <v>31000000</v>
      </c>
      <c r="O15" s="5">
        <v>12727387</v>
      </c>
      <c r="P15" s="5">
        <v>12727387</v>
      </c>
      <c r="Q15" s="5">
        <v>12727387</v>
      </c>
      <c r="R15" s="6">
        <f>O15/($L15-M15)</f>
        <v>0.41056087096774191</v>
      </c>
      <c r="S15" s="6">
        <f>P15/($L15-M15)</f>
        <v>0.41056087096774191</v>
      </c>
      <c r="T15" s="6">
        <f>Q15/($L15-M15)</f>
        <v>0.41056087096774191</v>
      </c>
    </row>
    <row r="16" spans="1:20" s="1" customFormat="1" ht="22.5" x14ac:dyDescent="0.2">
      <c r="A16" s="3" t="s">
        <v>61</v>
      </c>
      <c r="B16" s="3" t="s">
        <v>30</v>
      </c>
      <c r="C16" s="3" t="s">
        <v>39</v>
      </c>
      <c r="D16" s="3" t="s">
        <v>28</v>
      </c>
      <c r="E16" s="3" t="s">
        <v>40</v>
      </c>
      <c r="F16" s="3" t="s">
        <v>42</v>
      </c>
      <c r="G16" s="3" t="s">
        <v>15</v>
      </c>
      <c r="H16" s="4" t="s">
        <v>45</v>
      </c>
      <c r="I16" s="5">
        <v>64890000</v>
      </c>
      <c r="J16" s="5">
        <v>0</v>
      </c>
      <c r="K16" s="5">
        <v>0</v>
      </c>
      <c r="L16" s="5">
        <v>64890000</v>
      </c>
      <c r="M16" s="5">
        <v>0</v>
      </c>
      <c r="N16" s="5">
        <v>64890000</v>
      </c>
      <c r="O16" s="5">
        <v>64890000</v>
      </c>
      <c r="P16" s="5">
        <v>64890000</v>
      </c>
      <c r="Q16" s="5">
        <v>64890000</v>
      </c>
      <c r="R16" s="13">
        <f>O16/($L16-M16)</f>
        <v>1</v>
      </c>
      <c r="S16" s="13">
        <f t="shared" ref="S16:S23" si="6">P16/($L16-M16)</f>
        <v>1</v>
      </c>
      <c r="T16" s="13">
        <f t="shared" ref="T16:T23" si="7">Q16/($L16-M16)</f>
        <v>1</v>
      </c>
    </row>
    <row r="17" spans="1:20" s="1" customFormat="1" ht="22.5" x14ac:dyDescent="0.2">
      <c r="A17" s="3" t="s">
        <v>61</v>
      </c>
      <c r="B17" s="3" t="s">
        <v>30</v>
      </c>
      <c r="C17" s="3" t="s">
        <v>39</v>
      </c>
      <c r="D17" s="3" t="s">
        <v>28</v>
      </c>
      <c r="E17" s="3" t="s">
        <v>41</v>
      </c>
      <c r="F17" s="3" t="s">
        <v>42</v>
      </c>
      <c r="G17" s="3" t="s">
        <v>15</v>
      </c>
      <c r="H17" s="4" t="s">
        <v>46</v>
      </c>
      <c r="I17" s="5">
        <v>72100000</v>
      </c>
      <c r="J17" s="5">
        <v>0</v>
      </c>
      <c r="K17" s="5">
        <v>0</v>
      </c>
      <c r="L17" s="5">
        <v>72100000</v>
      </c>
      <c r="M17" s="5">
        <v>0</v>
      </c>
      <c r="N17" s="5">
        <v>72100000</v>
      </c>
      <c r="O17" s="5">
        <v>72100000</v>
      </c>
      <c r="P17" s="5">
        <v>0</v>
      </c>
      <c r="Q17" s="5">
        <v>0</v>
      </c>
      <c r="R17" s="6">
        <f>O17/($L17-M17)</f>
        <v>1</v>
      </c>
      <c r="S17" s="6">
        <f t="shared" si="6"/>
        <v>0</v>
      </c>
      <c r="T17" s="6">
        <f t="shared" si="7"/>
        <v>0</v>
      </c>
    </row>
    <row r="18" spans="1:20" s="1" customFormat="1" ht="14.25" x14ac:dyDescent="0.2">
      <c r="A18" s="3" t="s">
        <v>61</v>
      </c>
      <c r="B18" s="3" t="s">
        <v>30</v>
      </c>
      <c r="C18" s="3" t="s">
        <v>42</v>
      </c>
      <c r="D18" s="3" t="s">
        <v>28</v>
      </c>
      <c r="E18" s="3" t="s">
        <v>43</v>
      </c>
      <c r="F18" s="3" t="s">
        <v>42</v>
      </c>
      <c r="G18" s="3" t="s">
        <v>15</v>
      </c>
      <c r="H18" s="4" t="s">
        <v>47</v>
      </c>
      <c r="I18" s="5">
        <v>213210000</v>
      </c>
      <c r="J18" s="5">
        <v>0</v>
      </c>
      <c r="K18" s="5">
        <v>1859356</v>
      </c>
      <c r="L18" s="5">
        <v>211350644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6">
        <f>O18/($L18-M18)</f>
        <v>0</v>
      </c>
      <c r="S18" s="6">
        <f t="shared" si="6"/>
        <v>0</v>
      </c>
      <c r="T18" s="6">
        <f t="shared" si="7"/>
        <v>0</v>
      </c>
    </row>
    <row r="19" spans="1:20" s="1" customFormat="1" ht="14.25" x14ac:dyDescent="0.2">
      <c r="A19" s="3" t="s">
        <v>61</v>
      </c>
      <c r="B19" s="3" t="s">
        <v>30</v>
      </c>
      <c r="C19" s="3" t="s">
        <v>42</v>
      </c>
      <c r="D19" s="3" t="s">
        <v>28</v>
      </c>
      <c r="E19" s="3" t="s">
        <v>65</v>
      </c>
      <c r="F19" s="3" t="s">
        <v>42</v>
      </c>
      <c r="G19" s="3" t="s">
        <v>15</v>
      </c>
      <c r="H19" s="4" t="s">
        <v>66</v>
      </c>
      <c r="I19" s="5">
        <v>0</v>
      </c>
      <c r="J19" s="5">
        <v>1859356</v>
      </c>
      <c r="K19" s="5">
        <v>0</v>
      </c>
      <c r="L19" s="5">
        <v>1859356</v>
      </c>
      <c r="M19" s="5">
        <v>0</v>
      </c>
      <c r="N19" s="5">
        <v>1859356</v>
      </c>
      <c r="O19" s="5">
        <v>1859356</v>
      </c>
      <c r="P19" s="5">
        <v>1859356</v>
      </c>
      <c r="Q19" s="5">
        <v>1859356</v>
      </c>
      <c r="R19" s="6">
        <f>O19/($L19-M19)</f>
        <v>1</v>
      </c>
      <c r="S19" s="6">
        <f t="shared" ref="S19" si="8">P19/($L19-M19)</f>
        <v>1</v>
      </c>
      <c r="T19" s="6">
        <f t="shared" ref="T19" si="9">Q19/($L19-M19)</f>
        <v>1</v>
      </c>
    </row>
    <row r="20" spans="1:20" s="1" customFormat="1" ht="14.25" customHeight="1" x14ac:dyDescent="0.2">
      <c r="A20" s="19" t="s">
        <v>36</v>
      </c>
      <c r="B20" s="20"/>
      <c r="C20" s="20"/>
      <c r="D20" s="20"/>
      <c r="E20" s="20"/>
      <c r="F20" s="20"/>
      <c r="G20" s="20"/>
      <c r="H20" s="21"/>
      <c r="I20" s="7">
        <f>SUM(I14:I19)</f>
        <v>1342299000</v>
      </c>
      <c r="J20" s="7">
        <f t="shared" ref="J20:Q20" si="10">SUM(J14:J19)</f>
        <v>1859356</v>
      </c>
      <c r="K20" s="7">
        <f t="shared" si="10"/>
        <v>1859356</v>
      </c>
      <c r="L20" s="7">
        <f t="shared" si="10"/>
        <v>1342299000</v>
      </c>
      <c r="M20" s="7">
        <f t="shared" si="10"/>
        <v>508599000</v>
      </c>
      <c r="N20" s="7">
        <f t="shared" si="10"/>
        <v>622349356</v>
      </c>
      <c r="O20" s="7">
        <f t="shared" si="10"/>
        <v>151576743</v>
      </c>
      <c r="P20" s="7">
        <f t="shared" si="10"/>
        <v>79476743</v>
      </c>
      <c r="Q20" s="7">
        <f t="shared" si="10"/>
        <v>79476743</v>
      </c>
      <c r="R20" s="8">
        <f>O20/(L20-M20)</f>
        <v>0.18181209427851744</v>
      </c>
      <c r="S20" s="8">
        <f>P20/($L20-M20)</f>
        <v>9.5330146335612334E-2</v>
      </c>
      <c r="T20" s="8">
        <f>Q20/($L20-M20)</f>
        <v>9.5330146335612334E-2</v>
      </c>
    </row>
    <row r="21" spans="1:20" s="1" customFormat="1" ht="14.25" x14ac:dyDescent="0.2">
      <c r="A21" s="3" t="s">
        <v>61</v>
      </c>
      <c r="B21" s="3" t="s">
        <v>48</v>
      </c>
      <c r="C21" s="3" t="s">
        <v>28</v>
      </c>
      <c r="D21" s="3"/>
      <c r="E21" s="3"/>
      <c r="F21" s="3" t="s">
        <v>42</v>
      </c>
      <c r="G21" s="3" t="s">
        <v>15</v>
      </c>
      <c r="H21" s="4" t="s">
        <v>49</v>
      </c>
      <c r="I21" s="5">
        <v>157105000</v>
      </c>
      <c r="J21" s="5">
        <v>2832000</v>
      </c>
      <c r="K21" s="5">
        <v>0</v>
      </c>
      <c r="L21" s="5">
        <v>159937000</v>
      </c>
      <c r="M21" s="5">
        <v>0</v>
      </c>
      <c r="N21" s="5">
        <v>159586800</v>
      </c>
      <c r="O21" s="5">
        <v>159586000</v>
      </c>
      <c r="P21" s="5">
        <v>159586000</v>
      </c>
      <c r="Q21" s="5">
        <v>159586000</v>
      </c>
      <c r="R21" s="6">
        <f>O21/($L21-M21)</f>
        <v>0.99780538587068657</v>
      </c>
      <c r="S21" s="6">
        <f>P21/($L21-M21)</f>
        <v>0.99780538587068657</v>
      </c>
      <c r="T21" s="6">
        <f>Q21/($L21-M21)</f>
        <v>0.99780538587068657</v>
      </c>
    </row>
    <row r="22" spans="1:20" s="1" customFormat="1" ht="14.25" x14ac:dyDescent="0.2">
      <c r="A22" s="3" t="s">
        <v>61</v>
      </c>
      <c r="B22" s="3" t="s">
        <v>48</v>
      </c>
      <c r="C22" s="3" t="s">
        <v>30</v>
      </c>
      <c r="D22" s="3"/>
      <c r="E22" s="3"/>
      <c r="F22" s="3" t="s">
        <v>42</v>
      </c>
      <c r="G22" s="3" t="s">
        <v>15</v>
      </c>
      <c r="H22" s="4" t="s">
        <v>50</v>
      </c>
      <c r="I22" s="5">
        <v>589200</v>
      </c>
      <c r="J22" s="5">
        <v>0</v>
      </c>
      <c r="K22" s="5">
        <v>0</v>
      </c>
      <c r="L22" s="5">
        <v>589200</v>
      </c>
      <c r="M22" s="5">
        <v>0</v>
      </c>
      <c r="N22" s="5">
        <v>589200</v>
      </c>
      <c r="O22" s="5">
        <v>0</v>
      </c>
      <c r="P22" s="5">
        <v>0</v>
      </c>
      <c r="Q22" s="5">
        <v>0</v>
      </c>
      <c r="R22" s="6">
        <f>O22/($L22-M22)</f>
        <v>0</v>
      </c>
      <c r="S22" s="6">
        <f t="shared" si="6"/>
        <v>0</v>
      </c>
      <c r="T22" s="6">
        <f t="shared" si="7"/>
        <v>0</v>
      </c>
    </row>
    <row r="23" spans="1:20" s="1" customFormat="1" ht="14.25" x14ac:dyDescent="0.2">
      <c r="A23" s="3" t="s">
        <v>61</v>
      </c>
      <c r="B23" s="3" t="s">
        <v>48</v>
      </c>
      <c r="C23" s="3" t="s">
        <v>37</v>
      </c>
      <c r="D23" s="3" t="s">
        <v>28</v>
      </c>
      <c r="E23" s="3"/>
      <c r="F23" s="3" t="s">
        <v>44</v>
      </c>
      <c r="G23" s="3" t="s">
        <v>16</v>
      </c>
      <c r="H23" s="4" t="s">
        <v>51</v>
      </c>
      <c r="I23" s="5">
        <v>614731000</v>
      </c>
      <c r="J23" s="5">
        <v>0</v>
      </c>
      <c r="K23" s="5">
        <v>0</v>
      </c>
      <c r="L23" s="5">
        <v>614731000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6">
        <f>O23/($L23-M23)</f>
        <v>0</v>
      </c>
      <c r="S23" s="6">
        <f t="shared" si="6"/>
        <v>0</v>
      </c>
      <c r="T23" s="6">
        <f t="shared" si="7"/>
        <v>0</v>
      </c>
    </row>
    <row r="24" spans="1:20" s="1" customFormat="1" ht="14.25" customHeight="1" x14ac:dyDescent="0.2">
      <c r="A24" s="19" t="s">
        <v>52</v>
      </c>
      <c r="B24" s="20"/>
      <c r="C24" s="20"/>
      <c r="D24" s="20"/>
      <c r="E24" s="20"/>
      <c r="F24" s="20"/>
      <c r="G24" s="20"/>
      <c r="H24" s="21"/>
      <c r="I24" s="7">
        <f>SUM(I21:I23)</f>
        <v>772425200</v>
      </c>
      <c r="J24" s="7">
        <f t="shared" ref="J24:Q24" si="11">SUM(J21:J23)</f>
        <v>2832000</v>
      </c>
      <c r="K24" s="7">
        <f t="shared" si="11"/>
        <v>0</v>
      </c>
      <c r="L24" s="7">
        <f t="shared" si="11"/>
        <v>775257200</v>
      </c>
      <c r="M24" s="7">
        <f t="shared" si="11"/>
        <v>0</v>
      </c>
      <c r="N24" s="7">
        <f t="shared" si="11"/>
        <v>160176000</v>
      </c>
      <c r="O24" s="7">
        <f t="shared" si="11"/>
        <v>159586000</v>
      </c>
      <c r="P24" s="7">
        <f t="shared" si="11"/>
        <v>159586000</v>
      </c>
      <c r="Q24" s="7">
        <f t="shared" si="11"/>
        <v>159586000</v>
      </c>
      <c r="R24" s="8">
        <f>O24/(L24-M24)</f>
        <v>0.20584910401348094</v>
      </c>
      <c r="S24" s="8">
        <f t="shared" ref="S24:S35" si="12">P24/($L24-M24)</f>
        <v>0.20584910401348094</v>
      </c>
      <c r="T24" s="8">
        <f t="shared" ref="T24:T35" si="13">Q24/($L24-M24)</f>
        <v>0.20584910401348094</v>
      </c>
    </row>
    <row r="25" spans="1:20" s="1" customFormat="1" ht="33.75" x14ac:dyDescent="0.2">
      <c r="A25" s="3" t="s">
        <v>62</v>
      </c>
      <c r="B25" s="3" t="s">
        <v>67</v>
      </c>
      <c r="C25" s="3" t="s">
        <v>68</v>
      </c>
      <c r="D25" s="3" t="s">
        <v>69</v>
      </c>
      <c r="E25" s="3"/>
      <c r="F25" s="3" t="s">
        <v>44</v>
      </c>
      <c r="G25" s="3" t="s">
        <v>15</v>
      </c>
      <c r="H25" s="4" t="s">
        <v>53</v>
      </c>
      <c r="I25" s="5">
        <v>5000000000</v>
      </c>
      <c r="J25" s="5">
        <v>0</v>
      </c>
      <c r="K25" s="5">
        <v>0</v>
      </c>
      <c r="L25" s="5">
        <v>5000000000</v>
      </c>
      <c r="M25" s="5">
        <v>1500000000</v>
      </c>
      <c r="N25" s="5">
        <v>3467030831.1500001</v>
      </c>
      <c r="O25" s="5">
        <v>3045030831.1500001</v>
      </c>
      <c r="P25" s="5">
        <v>1417278077.3499999</v>
      </c>
      <c r="Q25" s="5">
        <v>1417278077.3499999</v>
      </c>
      <c r="R25" s="6">
        <f t="shared" ref="R25:R34" si="14">O25/($L25-M25)</f>
        <v>0.87000880889999999</v>
      </c>
      <c r="S25" s="6">
        <f t="shared" si="12"/>
        <v>0.40493659352857142</v>
      </c>
      <c r="T25" s="6">
        <f t="shared" si="13"/>
        <v>0.40493659352857142</v>
      </c>
    </row>
    <row r="26" spans="1:20" s="1" customFormat="1" ht="22.5" x14ac:dyDescent="0.2">
      <c r="A26" s="3" t="s">
        <v>62</v>
      </c>
      <c r="B26" s="3" t="s">
        <v>67</v>
      </c>
      <c r="C26" s="3" t="s">
        <v>68</v>
      </c>
      <c r="D26" s="3" t="s">
        <v>70</v>
      </c>
      <c r="E26" s="3"/>
      <c r="F26" s="3" t="s">
        <v>44</v>
      </c>
      <c r="G26" s="3" t="s">
        <v>15</v>
      </c>
      <c r="H26" s="4" t="s">
        <v>21</v>
      </c>
      <c r="I26" s="5">
        <v>17000000000</v>
      </c>
      <c r="J26" s="5">
        <v>0</v>
      </c>
      <c r="K26" s="5">
        <v>0</v>
      </c>
      <c r="L26" s="5">
        <v>17000000000</v>
      </c>
      <c r="M26" s="5">
        <v>1000000000</v>
      </c>
      <c r="N26" s="5">
        <v>14324131538</v>
      </c>
      <c r="O26" s="5">
        <v>12824787247</v>
      </c>
      <c r="P26" s="5">
        <v>7105927443</v>
      </c>
      <c r="Q26" s="5">
        <v>7105927443</v>
      </c>
      <c r="R26" s="6">
        <f t="shared" si="14"/>
        <v>0.80154920293749998</v>
      </c>
      <c r="S26" s="6">
        <f t="shared" si="12"/>
        <v>0.44412046518749998</v>
      </c>
      <c r="T26" s="6">
        <f t="shared" si="13"/>
        <v>0.44412046518749998</v>
      </c>
    </row>
    <row r="27" spans="1:20" s="1" customFormat="1" ht="33.75" x14ac:dyDescent="0.2">
      <c r="A27" s="3" t="s">
        <v>62</v>
      </c>
      <c r="B27" s="3" t="s">
        <v>67</v>
      </c>
      <c r="C27" s="3" t="s">
        <v>68</v>
      </c>
      <c r="D27" s="3" t="s">
        <v>71</v>
      </c>
      <c r="E27" s="3"/>
      <c r="F27" s="3" t="s">
        <v>44</v>
      </c>
      <c r="G27" s="3" t="s">
        <v>15</v>
      </c>
      <c r="H27" s="4" t="s">
        <v>22</v>
      </c>
      <c r="I27" s="5">
        <v>6500000000</v>
      </c>
      <c r="J27" s="5">
        <v>0</v>
      </c>
      <c r="K27" s="5">
        <v>0</v>
      </c>
      <c r="L27" s="5">
        <v>6500000000</v>
      </c>
      <c r="M27" s="5">
        <v>3900000000</v>
      </c>
      <c r="N27" s="5">
        <v>2600000000</v>
      </c>
      <c r="O27" s="5">
        <v>2600000000</v>
      </c>
      <c r="P27" s="5">
        <v>0</v>
      </c>
      <c r="Q27" s="5">
        <v>0</v>
      </c>
      <c r="R27" s="6">
        <f t="shared" si="14"/>
        <v>1</v>
      </c>
      <c r="S27" s="6">
        <f t="shared" si="12"/>
        <v>0</v>
      </c>
      <c r="T27" s="6">
        <f t="shared" si="13"/>
        <v>0</v>
      </c>
    </row>
    <row r="28" spans="1:20" s="1" customFormat="1" ht="22.5" x14ac:dyDescent="0.2">
      <c r="A28" s="3" t="s">
        <v>62</v>
      </c>
      <c r="B28" s="3" t="s">
        <v>72</v>
      </c>
      <c r="C28" s="3" t="s">
        <v>68</v>
      </c>
      <c r="D28" s="3" t="s">
        <v>69</v>
      </c>
      <c r="E28" s="3"/>
      <c r="F28" s="3" t="s">
        <v>54</v>
      </c>
      <c r="G28" s="3" t="s">
        <v>16</v>
      </c>
      <c r="H28" s="4" t="s">
        <v>23</v>
      </c>
      <c r="I28" s="5">
        <v>50000000000</v>
      </c>
      <c r="J28" s="5">
        <v>0</v>
      </c>
      <c r="K28" s="5">
        <v>0</v>
      </c>
      <c r="L28" s="5">
        <v>50000000000</v>
      </c>
      <c r="M28" s="5">
        <v>0</v>
      </c>
      <c r="N28" s="5">
        <v>50000000000</v>
      </c>
      <c r="O28" s="5">
        <v>37841533306</v>
      </c>
      <c r="P28" s="5">
        <v>37143735526</v>
      </c>
      <c r="Q28" s="5">
        <v>37143735526</v>
      </c>
      <c r="R28" s="6">
        <f t="shared" si="14"/>
        <v>0.75683066612000005</v>
      </c>
      <c r="S28" s="6">
        <f t="shared" si="12"/>
        <v>0.74287471051999998</v>
      </c>
      <c r="T28" s="6">
        <f t="shared" si="13"/>
        <v>0.74287471051999998</v>
      </c>
    </row>
    <row r="29" spans="1:20" s="1" customFormat="1" ht="22.5" x14ac:dyDescent="0.2">
      <c r="A29" s="3" t="s">
        <v>62</v>
      </c>
      <c r="B29" s="3" t="s">
        <v>72</v>
      </c>
      <c r="C29" s="3" t="s">
        <v>68</v>
      </c>
      <c r="D29" s="3" t="s">
        <v>70</v>
      </c>
      <c r="E29" s="3"/>
      <c r="F29" s="3" t="s">
        <v>44</v>
      </c>
      <c r="G29" s="3" t="s">
        <v>15</v>
      </c>
      <c r="H29" s="4" t="s">
        <v>24</v>
      </c>
      <c r="I29" s="5">
        <v>149454972320</v>
      </c>
      <c r="J29" s="5">
        <v>0</v>
      </c>
      <c r="K29" s="5">
        <v>0</v>
      </c>
      <c r="L29" s="5">
        <v>149454972320</v>
      </c>
      <c r="M29" s="5">
        <v>28316091403</v>
      </c>
      <c r="N29" s="5">
        <v>121138880917</v>
      </c>
      <c r="O29" s="5">
        <v>107580699513</v>
      </c>
      <c r="P29" s="5">
        <v>0</v>
      </c>
      <c r="Q29" s="5">
        <v>0</v>
      </c>
      <c r="R29" s="6">
        <f t="shared" si="14"/>
        <v>0.88807737613747995</v>
      </c>
      <c r="S29" s="6">
        <f t="shared" si="12"/>
        <v>0</v>
      </c>
      <c r="T29" s="6">
        <f t="shared" si="13"/>
        <v>0</v>
      </c>
    </row>
    <row r="30" spans="1:20" s="1" customFormat="1" ht="33.75" x14ac:dyDescent="0.2">
      <c r="A30" s="3" t="s">
        <v>62</v>
      </c>
      <c r="B30" s="3" t="s">
        <v>72</v>
      </c>
      <c r="C30" s="3" t="s">
        <v>68</v>
      </c>
      <c r="D30" s="3" t="s">
        <v>71</v>
      </c>
      <c r="E30" s="3"/>
      <c r="F30" s="3" t="s">
        <v>44</v>
      </c>
      <c r="G30" s="3" t="s">
        <v>15</v>
      </c>
      <c r="H30" s="4" t="s">
        <v>76</v>
      </c>
      <c r="I30" s="5">
        <v>90000000000</v>
      </c>
      <c r="J30" s="5">
        <v>0</v>
      </c>
      <c r="K30" s="5">
        <v>0</v>
      </c>
      <c r="L30" s="5">
        <v>90000000000</v>
      </c>
      <c r="M30" s="5">
        <v>72000000000</v>
      </c>
      <c r="N30" s="5">
        <v>18000000000</v>
      </c>
      <c r="O30" s="5">
        <v>14428074105</v>
      </c>
      <c r="P30" s="5">
        <v>0</v>
      </c>
      <c r="Q30" s="5">
        <v>0</v>
      </c>
      <c r="R30" s="6">
        <f t="shared" si="14"/>
        <v>0.80155967250000004</v>
      </c>
      <c r="S30" s="6">
        <f t="shared" si="12"/>
        <v>0</v>
      </c>
      <c r="T30" s="6">
        <f t="shared" si="13"/>
        <v>0</v>
      </c>
    </row>
    <row r="31" spans="1:20" s="1" customFormat="1" ht="33.75" x14ac:dyDescent="0.2">
      <c r="A31" s="3" t="s">
        <v>62</v>
      </c>
      <c r="B31" s="3" t="s">
        <v>73</v>
      </c>
      <c r="C31" s="3" t="s">
        <v>68</v>
      </c>
      <c r="D31" s="3" t="s">
        <v>74</v>
      </c>
      <c r="E31" s="3"/>
      <c r="F31" s="3" t="s">
        <v>44</v>
      </c>
      <c r="G31" s="3" t="s">
        <v>15</v>
      </c>
      <c r="H31" s="4" t="s">
        <v>77</v>
      </c>
      <c r="I31" s="5">
        <v>21713007810</v>
      </c>
      <c r="J31" s="5">
        <v>0</v>
      </c>
      <c r="K31" s="5">
        <v>0</v>
      </c>
      <c r="L31" s="5">
        <v>21713007810</v>
      </c>
      <c r="M31" s="5">
        <v>4000000000</v>
      </c>
      <c r="N31" s="5">
        <v>17713007810</v>
      </c>
      <c r="O31" s="5">
        <v>17153897028</v>
      </c>
      <c r="P31" s="5">
        <v>4740889218</v>
      </c>
      <c r="Q31" s="5">
        <v>4740889218</v>
      </c>
      <c r="R31" s="6">
        <f t="shared" si="14"/>
        <v>0.96843501747431338</v>
      </c>
      <c r="S31" s="6">
        <f t="shared" si="12"/>
        <v>0.26765015116876417</v>
      </c>
      <c r="T31" s="6">
        <f t="shared" si="13"/>
        <v>0.26765015116876417</v>
      </c>
    </row>
    <row r="32" spans="1:20" s="1" customFormat="1" ht="33.75" x14ac:dyDescent="0.2">
      <c r="A32" s="3" t="s">
        <v>62</v>
      </c>
      <c r="B32" s="3" t="s">
        <v>73</v>
      </c>
      <c r="C32" s="3" t="s">
        <v>68</v>
      </c>
      <c r="D32" s="3" t="s">
        <v>69</v>
      </c>
      <c r="E32" s="3"/>
      <c r="F32" s="3" t="s">
        <v>44</v>
      </c>
      <c r="G32" s="3" t="s">
        <v>15</v>
      </c>
      <c r="H32" s="4" t="s">
        <v>78</v>
      </c>
      <c r="I32" s="5">
        <v>3000000000</v>
      </c>
      <c r="J32" s="5">
        <v>0</v>
      </c>
      <c r="K32" s="5">
        <v>0</v>
      </c>
      <c r="L32" s="5">
        <v>3000000000</v>
      </c>
      <c r="M32" s="5">
        <v>1000000000</v>
      </c>
      <c r="N32" s="5">
        <v>2000000000</v>
      </c>
      <c r="O32" s="5">
        <v>2000000000</v>
      </c>
      <c r="P32" s="5">
        <v>0</v>
      </c>
      <c r="Q32" s="5">
        <v>0</v>
      </c>
      <c r="R32" s="6">
        <f t="shared" si="14"/>
        <v>1</v>
      </c>
      <c r="S32" s="6">
        <f t="shared" si="12"/>
        <v>0</v>
      </c>
      <c r="T32" s="6">
        <f t="shared" si="13"/>
        <v>0</v>
      </c>
    </row>
    <row r="33" spans="1:20" s="1" customFormat="1" ht="33.75" x14ac:dyDescent="0.2">
      <c r="A33" s="3" t="s">
        <v>62</v>
      </c>
      <c r="B33" s="3" t="s">
        <v>75</v>
      </c>
      <c r="C33" s="3" t="s">
        <v>68</v>
      </c>
      <c r="D33" s="3" t="s">
        <v>74</v>
      </c>
      <c r="E33" s="3"/>
      <c r="F33" s="3" t="s">
        <v>44</v>
      </c>
      <c r="G33" s="3" t="s">
        <v>15</v>
      </c>
      <c r="H33" s="4" t="s">
        <v>79</v>
      </c>
      <c r="I33" s="5">
        <v>15522123000</v>
      </c>
      <c r="J33" s="5">
        <v>0</v>
      </c>
      <c r="K33" s="5">
        <v>0</v>
      </c>
      <c r="L33" s="5">
        <v>15522123000</v>
      </c>
      <c r="M33" s="5">
        <v>6208849200</v>
      </c>
      <c r="N33" s="5">
        <v>9313273800</v>
      </c>
      <c r="O33" s="5">
        <v>9313273800</v>
      </c>
      <c r="P33" s="5">
        <v>0</v>
      </c>
      <c r="Q33" s="5">
        <v>0</v>
      </c>
      <c r="R33" s="6">
        <f t="shared" si="14"/>
        <v>1</v>
      </c>
      <c r="S33" s="6">
        <f t="shared" si="12"/>
        <v>0</v>
      </c>
      <c r="T33" s="6">
        <f t="shared" si="13"/>
        <v>0</v>
      </c>
    </row>
    <row r="34" spans="1:20" s="1" customFormat="1" ht="22.5" x14ac:dyDescent="0.2">
      <c r="A34" s="3" t="s">
        <v>62</v>
      </c>
      <c r="B34" s="3" t="s">
        <v>75</v>
      </c>
      <c r="C34" s="3" t="s">
        <v>68</v>
      </c>
      <c r="D34" s="3" t="s">
        <v>69</v>
      </c>
      <c r="E34" s="3"/>
      <c r="F34" s="3" t="s">
        <v>44</v>
      </c>
      <c r="G34" s="3" t="s">
        <v>15</v>
      </c>
      <c r="H34" s="4" t="s">
        <v>80</v>
      </c>
      <c r="I34" s="5">
        <v>10000000000</v>
      </c>
      <c r="J34" s="5">
        <v>0</v>
      </c>
      <c r="K34" s="5">
        <v>0</v>
      </c>
      <c r="L34" s="5">
        <v>10000000000</v>
      </c>
      <c r="M34" s="5">
        <v>4000000000</v>
      </c>
      <c r="N34" s="5">
        <v>6000000000</v>
      </c>
      <c r="O34" s="5">
        <v>6000000000</v>
      </c>
      <c r="P34" s="5">
        <v>0</v>
      </c>
      <c r="Q34" s="5">
        <v>0</v>
      </c>
      <c r="R34" s="6">
        <f t="shared" si="14"/>
        <v>1</v>
      </c>
      <c r="S34" s="6">
        <f t="shared" si="12"/>
        <v>0</v>
      </c>
      <c r="T34" s="6">
        <f t="shared" si="13"/>
        <v>0</v>
      </c>
    </row>
    <row r="35" spans="1:20" s="1" customFormat="1" ht="14.25" customHeight="1" x14ac:dyDescent="0.2">
      <c r="A35" s="22" t="s">
        <v>63</v>
      </c>
      <c r="B35" s="23"/>
      <c r="C35" s="23"/>
      <c r="D35" s="23"/>
      <c r="E35" s="23"/>
      <c r="F35" s="23"/>
      <c r="G35" s="23"/>
      <c r="H35" s="24"/>
      <c r="I35" s="7">
        <f>SUM(I25:I34)</f>
        <v>368190103130</v>
      </c>
      <c r="J35" s="7">
        <f t="shared" ref="J35:Q35" si="15">SUM(J25:J34)</f>
        <v>0</v>
      </c>
      <c r="K35" s="7">
        <f t="shared" si="15"/>
        <v>0</v>
      </c>
      <c r="L35" s="7">
        <f t="shared" si="15"/>
        <v>368190103130</v>
      </c>
      <c r="M35" s="7">
        <f t="shared" si="15"/>
        <v>121924940603</v>
      </c>
      <c r="N35" s="7">
        <f t="shared" si="15"/>
        <v>244556324896.14999</v>
      </c>
      <c r="O35" s="7">
        <f t="shared" si="15"/>
        <v>212787295830.14999</v>
      </c>
      <c r="P35" s="7">
        <f t="shared" si="15"/>
        <v>50407830264.349998</v>
      </c>
      <c r="Q35" s="7">
        <f t="shared" si="15"/>
        <v>50407830264.349998</v>
      </c>
      <c r="R35" s="8">
        <f>O35/(L35-M35)</f>
        <v>0.86405764277284014</v>
      </c>
      <c r="S35" s="8">
        <f t="shared" si="12"/>
        <v>0.20468924531224911</v>
      </c>
      <c r="T35" s="8">
        <f t="shared" si="13"/>
        <v>0.20468924531224911</v>
      </c>
    </row>
    <row r="36" spans="1:20" s="11" customFormat="1" ht="15.75" customHeight="1" x14ac:dyDescent="0.2">
      <c r="A36" s="25" t="s">
        <v>64</v>
      </c>
      <c r="B36" s="26"/>
      <c r="C36" s="26"/>
      <c r="D36" s="26"/>
      <c r="E36" s="26"/>
      <c r="F36" s="26"/>
      <c r="G36" s="26"/>
      <c r="H36" s="27"/>
      <c r="I36" s="9">
        <f>I35+I20+I13+I24+I11</f>
        <v>392362614395</v>
      </c>
      <c r="J36" s="9">
        <f t="shared" ref="J36:Q36" si="16">J35+J20+J13+J24+J11</f>
        <v>1504691356</v>
      </c>
      <c r="K36" s="9">
        <f t="shared" si="16"/>
        <v>1504691356</v>
      </c>
      <c r="L36" s="9">
        <f t="shared" si="16"/>
        <v>392362614395</v>
      </c>
      <c r="M36" s="9">
        <f t="shared" si="16"/>
        <v>122433539603</v>
      </c>
      <c r="N36" s="9">
        <f t="shared" si="16"/>
        <v>267169612040.85001</v>
      </c>
      <c r="O36" s="9">
        <f t="shared" si="16"/>
        <v>230640216525.14999</v>
      </c>
      <c r="P36" s="9">
        <f t="shared" si="16"/>
        <v>65994488051.839996</v>
      </c>
      <c r="Q36" s="9">
        <f t="shared" si="16"/>
        <v>65994488051.839996</v>
      </c>
      <c r="R36" s="10">
        <f>O36/($L$36-$M$36)</f>
        <v>0.85444747551880085</v>
      </c>
      <c r="S36" s="10">
        <f>P36/($L$36-$M$36)</f>
        <v>0.24448825345210978</v>
      </c>
      <c r="T36" s="10">
        <f>Q36/($L$36-$M$36)</f>
        <v>0.24448825345210978</v>
      </c>
    </row>
    <row r="38" spans="1:20" x14ac:dyDescent="0.25">
      <c r="I38" s="14"/>
      <c r="J38" s="14"/>
      <c r="K38" s="14"/>
      <c r="L38" s="14"/>
      <c r="M38" s="14"/>
      <c r="N38" s="14"/>
      <c r="O38" s="14"/>
      <c r="P38" s="14"/>
      <c r="Q38" s="14"/>
    </row>
    <row r="40" spans="1:20" x14ac:dyDescent="0.25"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1:20" x14ac:dyDescent="0.25">
      <c r="I41" s="15"/>
      <c r="J41" s="15"/>
      <c r="K41" s="15"/>
      <c r="L41" s="15"/>
      <c r="M41" s="15"/>
      <c r="N41" s="15"/>
      <c r="O41" s="15"/>
      <c r="P41" s="15"/>
      <c r="Q41" s="15"/>
    </row>
    <row r="42" spans="1:20" x14ac:dyDescent="0.25">
      <c r="I42" s="15"/>
      <c r="J42" s="15"/>
      <c r="K42" s="15"/>
      <c r="L42" s="15"/>
      <c r="M42" s="15"/>
      <c r="N42" s="15"/>
      <c r="O42" s="15"/>
      <c r="P42" s="15"/>
      <c r="Q42" s="15"/>
    </row>
  </sheetData>
  <sheetProtection autoFilter="0"/>
  <mergeCells count="11">
    <mergeCell ref="A20:H20"/>
    <mergeCell ref="A24:H24"/>
    <mergeCell ref="A35:H35"/>
    <mergeCell ref="A36:H36"/>
    <mergeCell ref="A11:H11"/>
    <mergeCell ref="A13:H13"/>
    <mergeCell ref="B1:T1"/>
    <mergeCell ref="B2:T2"/>
    <mergeCell ref="B3:T3"/>
    <mergeCell ref="B4:T4"/>
    <mergeCell ref="B5:T5"/>
  </mergeCells>
  <printOptions horizontalCentered="1" verticalCentered="1"/>
  <pageMargins left="0.39370078740157483" right="0.39370078740157483" top="0.39370078740157483" bottom="0.39370078740157483" header="0.78740157480314965" footer="0.78740157480314965"/>
  <pageSetup paperSize="5" scale="7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OCTUBRE 2020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Luisa Fernanda Ortiz</cp:lastModifiedBy>
  <cp:lastPrinted>2016-04-05T15:24:46Z</cp:lastPrinted>
  <dcterms:created xsi:type="dcterms:W3CDTF">2015-01-20T20:51:54Z</dcterms:created>
  <dcterms:modified xsi:type="dcterms:W3CDTF">2020-11-11T16:56:19Z</dcterms:modified>
</cp:coreProperties>
</file>