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SEPTIEMBRE 2016" sheetId="2" r:id="rId1"/>
  </sheets>
  <calcPr calcId="145621"/>
</workbook>
</file>

<file path=xl/calcChain.xml><?xml version="1.0" encoding="utf-8"?>
<calcChain xmlns="http://schemas.openxmlformats.org/spreadsheetml/2006/main">
  <c r="O44" i="2" l="1"/>
  <c r="M8" i="2" l="1"/>
  <c r="M9" i="2"/>
  <c r="M10" i="2"/>
  <c r="M11" i="2"/>
  <c r="N8" i="2"/>
  <c r="N9" i="2"/>
  <c r="N10" i="2"/>
  <c r="N11" i="2"/>
  <c r="M12" i="2"/>
  <c r="N12" i="2"/>
  <c r="M13" i="2"/>
  <c r="N13" i="2"/>
  <c r="I40" i="2" l="1"/>
  <c r="I36" i="2"/>
  <c r="I31" i="2"/>
  <c r="I24" i="2"/>
  <c r="I22" i="2"/>
  <c r="I17" i="2"/>
  <c r="I14" i="2"/>
  <c r="I42" i="2"/>
  <c r="I43" i="2" l="1"/>
  <c r="I44" i="2" s="1"/>
  <c r="M15" i="2"/>
  <c r="M16" i="2"/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J31" i="2"/>
  <c r="K31" i="2"/>
  <c r="L31" i="2"/>
  <c r="O16" i="2"/>
  <c r="N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O13" i="2"/>
  <c r="O12" i="2"/>
  <c r="O11" i="2"/>
  <c r="O10" i="2"/>
  <c r="O9" i="2"/>
  <c r="O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L40" i="2"/>
  <c r="L22" i="2"/>
  <c r="O22" i="2" s="1"/>
  <c r="L17" i="2"/>
  <c r="L14" i="2"/>
  <c r="J36" i="2"/>
  <c r="K36" i="2"/>
  <c r="N36" i="2" s="1"/>
  <c r="L36" i="2"/>
  <c r="O36" i="2" s="1"/>
  <c r="J40" i="2"/>
  <c r="K40" i="2"/>
  <c r="G40" i="2"/>
  <c r="N31" i="2"/>
  <c r="O31" i="2"/>
  <c r="J24" i="2"/>
  <c r="K24" i="2"/>
  <c r="N24" i="2" s="1"/>
  <c r="L24" i="2"/>
  <c r="O24" i="2" s="1"/>
  <c r="J22" i="2"/>
  <c r="K22" i="2"/>
  <c r="N22" i="2" s="1"/>
  <c r="J17" i="2"/>
  <c r="K17" i="2"/>
  <c r="G17" i="2"/>
  <c r="J14" i="2"/>
  <c r="K14" i="2"/>
  <c r="G14" i="2"/>
  <c r="O14" i="2" l="1"/>
  <c r="O17" i="2"/>
  <c r="N17" i="2"/>
  <c r="N40" i="2"/>
  <c r="O40" i="2"/>
  <c r="N14" i="2"/>
  <c r="M36" i="2"/>
  <c r="M24" i="2"/>
  <c r="L42" i="2"/>
  <c r="K42" i="2"/>
  <c r="J42" i="2"/>
  <c r="G42" i="2"/>
  <c r="G43" i="2" s="1"/>
  <c r="G44" i="2" s="1"/>
  <c r="N42" i="2" l="1"/>
  <c r="O42" i="2"/>
  <c r="M40" i="2"/>
  <c r="J43" i="2"/>
  <c r="J44" i="2" s="1"/>
  <c r="M42" i="2"/>
  <c r="M31" i="2"/>
  <c r="M17" i="2"/>
  <c r="M14" i="2"/>
  <c r="K43" i="2"/>
  <c r="L43" i="2"/>
  <c r="M22" i="2"/>
  <c r="L44" i="2" l="1"/>
  <c r="O43" i="2"/>
  <c r="K44" i="2"/>
  <c r="N44" i="2" s="1"/>
  <c r="N43" i="2"/>
  <c r="M44" i="2"/>
  <c r="M43" i="2"/>
</calcChain>
</file>

<file path=xl/sharedStrings.xml><?xml version="1.0" encoding="utf-8"?>
<sst xmlns="http://schemas.openxmlformats.org/spreadsheetml/2006/main" count="72" uniqueCount="53">
  <si>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</si>
  <si>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</si>
  <si>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</si>
  <si>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</si>
  <si>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</si>
  <si>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</si>
  <si>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</si>
  <si>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</si>
  <si>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</si>
  <si>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</si>
  <si>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</si>
  <si>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</si>
  <si>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</si>
  <si>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</si>
  <si>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</si>
  <si>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</si>
  <si>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</si>
  <si>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</si>
  <si>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</si>
  <si>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</si>
  <si>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</si>
  <si>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</si>
  <si>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</si>
  <si>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</si>
  <si>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</si>
  <si>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</si>
  <si>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</si>
  <si>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</si>
  <si>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</si>
  <si>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</si>
  <si>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</si>
  <si>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</si>
  <si>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</si>
  <si>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</si>
  <si>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</si>
  <si>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</si>
  <si>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</si>
  <si>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</si>
  <si>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</si>
  <si>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</si>
  <si>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</si>
  <si>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</si>
  <si>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</si>
  <si>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</si>
  <si>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</si>
  <si>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</si>
  <si>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</si>
  <si>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</si>
  <si>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</si>
  <si>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</si>
  <si>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</si>
  <si>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</si>
  <si>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EJECUCION ACUMULADA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</si>
</sst>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Fill="1" applyBorder="1"/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zoomScaleNormal="100" workbookViewId="0">
      <pane ySplit="7" topLeftCell="A26" activePane="bottomLeft" state="frozen"/>
      <selection pane="bottomLeft" activeCell="G46" sqref="G46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 x14ac:dyDescent="0.25">
      <c r="A4" s="21" t="s">
        <v>50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 x14ac:dyDescent="0.25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 x14ac:dyDescent="0.25">
      <c r="A6" s="22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3807000000</v>
      </c>
      <c r="J8" s="8">
        <v>3693988205</v>
      </c>
      <c r="K8" s="8">
        <v>3693988205</v>
      </c>
      <c r="L8" s="8">
        <v>3693988205</v>
      </c>
      <c r="M8" s="2">
        <f t="shared" ref="M8:O13" si="0">J8/$G8</f>
        <v>0.9703147373259785</v>
      </c>
      <c r="N8" s="2">
        <f t="shared" si="0"/>
        <v>0.9703147373259785</v>
      </c>
      <c r="O8" s="2">
        <f t="shared" si="0"/>
        <v>0.9703147373259785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455000000</v>
      </c>
      <c r="J9" s="8">
        <v>439807813</v>
      </c>
      <c r="K9" s="8">
        <v>439807813</v>
      </c>
      <c r="L9" s="8">
        <v>439807813</v>
      </c>
      <c r="M9" s="2">
        <f t="shared" si="0"/>
        <v>0.96661057802197803</v>
      </c>
      <c r="N9" s="2">
        <f t="shared" si="0"/>
        <v>0.96661057802197803</v>
      </c>
      <c r="O9" s="2">
        <f t="shared" si="0"/>
        <v>0.96661057802197803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2349000000</v>
      </c>
      <c r="J10" s="8">
        <v>1454486130</v>
      </c>
      <c r="K10" s="8">
        <v>1454486130</v>
      </c>
      <c r="L10" s="8">
        <v>1454486130</v>
      </c>
      <c r="M10" s="2">
        <f t="shared" si="0"/>
        <v>0.61919375478927208</v>
      </c>
      <c r="N10" s="2">
        <f t="shared" si="0"/>
        <v>0.61919375478927208</v>
      </c>
      <c r="O10" s="2">
        <f t="shared" si="0"/>
        <v>0.61919375478927208</v>
      </c>
    </row>
    <row r="11" spans="1:15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72000000</v>
      </c>
      <c r="J11" s="8">
        <v>59773895</v>
      </c>
      <c r="K11" s="8">
        <v>59773895</v>
      </c>
      <c r="L11" s="8">
        <v>59773895</v>
      </c>
      <c r="M11" s="2">
        <f t="shared" si="0"/>
        <v>0.83019298611111114</v>
      </c>
      <c r="N11" s="2">
        <f t="shared" si="0"/>
        <v>0.83019298611111114</v>
      </c>
      <c r="O11" s="2">
        <f t="shared" si="0"/>
        <v>0.83019298611111114</v>
      </c>
    </row>
    <row r="12" spans="1:15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7767448019.96</v>
      </c>
      <c r="J12" s="8">
        <v>6276049818.96</v>
      </c>
      <c r="K12" s="8">
        <v>4065214518.96</v>
      </c>
      <c r="L12" s="8">
        <v>4065214518.96</v>
      </c>
      <c r="M12" s="2">
        <f t="shared" si="0"/>
        <v>0.7671164032954868</v>
      </c>
      <c r="N12" s="2">
        <f t="shared" si="0"/>
        <v>0.49688782440639567</v>
      </c>
      <c r="O12" s="2">
        <f t="shared" si="0"/>
        <v>0.49688782440639567</v>
      </c>
    </row>
    <row r="13" spans="1:15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2113275769</v>
      </c>
      <c r="J13" s="8">
        <v>1877921193</v>
      </c>
      <c r="K13" s="8">
        <v>1876496637</v>
      </c>
      <c r="L13" s="8">
        <v>1876496637</v>
      </c>
      <c r="M13" s="2">
        <f t="shared" si="0"/>
        <v>0.88863044783248069</v>
      </c>
      <c r="N13" s="2">
        <f t="shared" si="0"/>
        <v>0.8879563493447693</v>
      </c>
      <c r="O13" s="2">
        <f t="shared" si="0"/>
        <v>0.8879563493447693</v>
      </c>
    </row>
    <row r="14" spans="1:15" x14ac:dyDescent="0.25">
      <c r="A14" s="17" t="s">
        <v>39</v>
      </c>
      <c r="B14" s="18"/>
      <c r="C14" s="18"/>
      <c r="D14" s="18"/>
      <c r="E14" s="18"/>
      <c r="F14" s="19"/>
      <c r="G14" s="3">
        <f>SUM(G8:G13)</f>
        <v>16977628419</v>
      </c>
      <c r="H14" s="3">
        <f>SUM(H8:H13)</f>
        <v>0</v>
      </c>
      <c r="I14" s="3">
        <f>SUM(I8:I13)</f>
        <v>16563723788.959999</v>
      </c>
      <c r="J14" s="3">
        <f t="shared" ref="J14:K14" si="1">SUM(J8:J13)</f>
        <v>13802027054.959999</v>
      </c>
      <c r="K14" s="3">
        <f t="shared" si="1"/>
        <v>11589767198.959999</v>
      </c>
      <c r="L14" s="3">
        <f>SUM(L8:L13)</f>
        <v>11589767198.959999</v>
      </c>
      <c r="M14" s="4">
        <f>J14/G14</f>
        <v>0.81295377153583348</v>
      </c>
      <c r="N14" s="4">
        <f t="shared" ref="N14:N44" si="2">K14/$G14</f>
        <v>0.68264936143788268</v>
      </c>
      <c r="O14" s="4">
        <f t="shared" ref="O14:O44" si="3">L14/$G14</f>
        <v>0.68264936143788268</v>
      </c>
    </row>
    <row r="15" spans="1:15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8">
        <v>96880000</v>
      </c>
      <c r="M15" s="2">
        <f>J15/$G15</f>
        <v>0.99714535235882829</v>
      </c>
      <c r="N15" s="2">
        <f t="shared" si="2"/>
        <v>0.99714535235882829</v>
      </c>
      <c r="O15" s="2">
        <f t="shared" si="3"/>
        <v>0.99714535235882829</v>
      </c>
    </row>
    <row r="16" spans="1:15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2392870734.96</v>
      </c>
      <c r="J16" s="8">
        <v>2210148297.4499998</v>
      </c>
      <c r="K16" s="8">
        <v>1785827561.0799999</v>
      </c>
      <c r="L16" s="8">
        <v>1785827561.0799999</v>
      </c>
      <c r="M16" s="2">
        <f>J16/$G16</f>
        <v>0.85529406885622727</v>
      </c>
      <c r="N16" s="2">
        <f t="shared" si="2"/>
        <v>0.69108834133618147</v>
      </c>
      <c r="O16" s="2">
        <f t="shared" si="3"/>
        <v>0.69108834133618147</v>
      </c>
    </row>
    <row r="17" spans="1:15" x14ac:dyDescent="0.25">
      <c r="A17" s="17" t="s">
        <v>40</v>
      </c>
      <c r="B17" s="18"/>
      <c r="C17" s="18"/>
      <c r="D17" s="18"/>
      <c r="E17" s="18"/>
      <c r="F17" s="19"/>
      <c r="G17" s="3">
        <f t="shared" ref="G17:L17" si="4">SUM(G15:G16)</f>
        <v>2681237350</v>
      </c>
      <c r="H17" s="3">
        <f t="shared" si="4"/>
        <v>0</v>
      </c>
      <c r="I17" s="3">
        <f t="shared" si="4"/>
        <v>2489750734.96</v>
      </c>
      <c r="J17" s="3">
        <f t="shared" si="4"/>
        <v>2307028297.4499998</v>
      </c>
      <c r="K17" s="3">
        <f t="shared" si="4"/>
        <v>1882707561.0799999</v>
      </c>
      <c r="L17" s="3">
        <f t="shared" si="4"/>
        <v>1882707561.0799999</v>
      </c>
      <c r="M17" s="4">
        <f>J17/G17</f>
        <v>0.86043419373148733</v>
      </c>
      <c r="N17" s="4">
        <f t="shared" si="2"/>
        <v>0.7021786269984639</v>
      </c>
      <c r="O17" s="4">
        <f t="shared" si="3"/>
        <v>0.7021786269984639</v>
      </c>
    </row>
    <row r="18" spans="1:15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8">
        <v>63000000</v>
      </c>
      <c r="M18" s="2">
        <f>J18/$G18</f>
        <v>1</v>
      </c>
      <c r="N18" s="2">
        <f t="shared" si="2"/>
        <v>1</v>
      </c>
      <c r="O18" s="2">
        <f t="shared" si="3"/>
        <v>1</v>
      </c>
    </row>
    <row r="19" spans="1:15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8">
        <v>70000000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456243239</v>
      </c>
      <c r="J20" s="8">
        <v>456243239</v>
      </c>
      <c r="K20" s="8">
        <v>456243239</v>
      </c>
      <c r="L20" s="8">
        <v>456243239</v>
      </c>
      <c r="M20" s="2">
        <f>J20/$G20</f>
        <v>0.79623601919720766</v>
      </c>
      <c r="N20" s="2">
        <f t="shared" si="2"/>
        <v>0.79623601919720766</v>
      </c>
      <c r="O20" s="2">
        <f t="shared" si="3"/>
        <v>0.79623601919720766</v>
      </c>
    </row>
    <row r="21" spans="1:15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">
        <f>J21/$G21</f>
        <v>0</v>
      </c>
      <c r="N21" s="2">
        <f t="shared" si="2"/>
        <v>0</v>
      </c>
      <c r="O21" s="2">
        <f t="shared" si="3"/>
        <v>0</v>
      </c>
    </row>
    <row r="22" spans="1:15" x14ac:dyDescent="0.25">
      <c r="A22" s="17" t="s">
        <v>41</v>
      </c>
      <c r="B22" s="18"/>
      <c r="C22" s="18"/>
      <c r="D22" s="18"/>
      <c r="E22" s="18"/>
      <c r="F22" s="19"/>
      <c r="G22" s="3">
        <f>SUM(G18:G21)</f>
        <v>913000000</v>
      </c>
      <c r="H22" s="3">
        <f>SUM(H18:H21)</f>
        <v>0</v>
      </c>
      <c r="I22" s="3">
        <f>SUM(I18:I21)</f>
        <v>589243239</v>
      </c>
      <c r="J22" s="3">
        <f t="shared" ref="J22:K22" si="5">SUM(J18:J21)</f>
        <v>589243239</v>
      </c>
      <c r="K22" s="3">
        <f t="shared" si="5"/>
        <v>589243239</v>
      </c>
      <c r="L22" s="3">
        <f>SUM(L18:L21)</f>
        <v>589243239</v>
      </c>
      <c r="M22" s="4">
        <f>J22/G22</f>
        <v>0.64539237568455643</v>
      </c>
      <c r="N22" s="4">
        <f t="shared" si="2"/>
        <v>0.64539237568455643</v>
      </c>
      <c r="O22" s="4">
        <f t="shared" si="3"/>
        <v>0.64539237568455643</v>
      </c>
    </row>
    <row r="23" spans="1:15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4628139558.4399996</v>
      </c>
      <c r="J23" s="8">
        <v>4624169089.4399996</v>
      </c>
      <c r="K23" s="8">
        <v>1855700036.46</v>
      </c>
      <c r="L23" s="8">
        <v>1855700036.46</v>
      </c>
      <c r="M23" s="2">
        <f>J23/$G23</f>
        <v>0.79183485939879938</v>
      </c>
      <c r="N23" s="2">
        <f t="shared" si="2"/>
        <v>0.31776692180488597</v>
      </c>
      <c r="O23" s="2">
        <f t="shared" si="3"/>
        <v>0.31776692180488597</v>
      </c>
    </row>
    <row r="24" spans="1:15" x14ac:dyDescent="0.25">
      <c r="A24" s="17" t="s">
        <v>42</v>
      </c>
      <c r="B24" s="18"/>
      <c r="C24" s="18"/>
      <c r="D24" s="18"/>
      <c r="E24" s="18"/>
      <c r="F24" s="19"/>
      <c r="G24" s="3">
        <f>SUM(G23)</f>
        <v>5839815000</v>
      </c>
      <c r="H24" s="3">
        <f>SUM(H23)</f>
        <v>775972250</v>
      </c>
      <c r="I24" s="3">
        <f>SUM(I23)</f>
        <v>4628139558.4399996</v>
      </c>
      <c r="J24" s="3">
        <f t="shared" ref="J24:L24" si="6">SUM(J23)</f>
        <v>4624169089.4399996</v>
      </c>
      <c r="K24" s="3">
        <f t="shared" si="6"/>
        <v>1855700036.46</v>
      </c>
      <c r="L24" s="3">
        <f t="shared" si="6"/>
        <v>1855700036.46</v>
      </c>
      <c r="M24" s="4">
        <f>J24/G24</f>
        <v>0.79183485939879938</v>
      </c>
      <c r="N24" s="4">
        <f t="shared" si="2"/>
        <v>0.31776692180488597</v>
      </c>
      <c r="O24" s="4">
        <f t="shared" si="3"/>
        <v>0.31776692180488597</v>
      </c>
    </row>
    <row r="25" spans="1:15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3614224655</v>
      </c>
      <c r="J25" s="8">
        <v>3614224655</v>
      </c>
      <c r="K25" s="8">
        <v>3554224655</v>
      </c>
      <c r="L25" s="8">
        <v>3554224655</v>
      </c>
      <c r="M25" s="2">
        <f t="shared" ref="M25:M30" si="7">J25/$G25</f>
        <v>0.99428463686382396</v>
      </c>
      <c r="N25" s="2">
        <f t="shared" si="2"/>
        <v>0.97777844704264094</v>
      </c>
      <c r="O25" s="2">
        <f t="shared" si="3"/>
        <v>0.97777844704264094</v>
      </c>
    </row>
    <row r="26" spans="1:15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187515005751</v>
      </c>
      <c r="J26" s="8">
        <v>167065537356</v>
      </c>
      <c r="K26" s="8">
        <v>166516271630</v>
      </c>
      <c r="L26" s="8">
        <v>62759328025</v>
      </c>
      <c r="M26" s="2">
        <f t="shared" si="7"/>
        <v>0.84621721391078164</v>
      </c>
      <c r="N26" s="2">
        <f t="shared" si="2"/>
        <v>0.84343508349831986</v>
      </c>
      <c r="O26" s="2">
        <f t="shared" si="3"/>
        <v>0.31788736653125793</v>
      </c>
    </row>
    <row r="27" spans="1:15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4056684181</v>
      </c>
      <c r="L27" s="8">
        <v>1000000000</v>
      </c>
      <c r="M27" s="2">
        <f t="shared" si="7"/>
        <v>1</v>
      </c>
      <c r="N27" s="2">
        <f t="shared" si="2"/>
        <v>1</v>
      </c>
      <c r="O27" s="2">
        <f t="shared" si="3"/>
        <v>0.24650674180741702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1726525691</v>
      </c>
      <c r="L28" s="8">
        <v>600000000</v>
      </c>
      <c r="M28" s="2">
        <f t="shared" si="7"/>
        <v>1</v>
      </c>
      <c r="N28" s="2">
        <f t="shared" si="2"/>
        <v>1</v>
      </c>
      <c r="O28" s="2">
        <f t="shared" si="3"/>
        <v>0.34751872105215026</v>
      </c>
    </row>
    <row r="29" spans="1:15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3362926545</v>
      </c>
      <c r="J29" s="8">
        <v>3362926545</v>
      </c>
      <c r="K29" s="8">
        <v>3362926545</v>
      </c>
      <c r="L29" s="8">
        <v>3362926545</v>
      </c>
      <c r="M29" s="2">
        <f t="shared" si="7"/>
        <v>1</v>
      </c>
      <c r="N29" s="2">
        <f t="shared" si="2"/>
        <v>1</v>
      </c>
      <c r="O29" s="2">
        <f t="shared" si="3"/>
        <v>1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1694073455</v>
      </c>
      <c r="L30" s="8">
        <v>1694073455</v>
      </c>
      <c r="M30" s="2">
        <f t="shared" si="7"/>
        <v>1</v>
      </c>
      <c r="N30" s="2">
        <f t="shared" si="2"/>
        <v>1</v>
      </c>
      <c r="O30" s="2">
        <f t="shared" si="3"/>
        <v>1</v>
      </c>
    </row>
    <row r="31" spans="1:15" x14ac:dyDescent="0.25">
      <c r="A31" s="17" t="s">
        <v>43</v>
      </c>
      <c r="B31" s="18"/>
      <c r="C31" s="18"/>
      <c r="D31" s="18"/>
      <c r="E31" s="18"/>
      <c r="F31" s="19"/>
      <c r="G31" s="3">
        <f t="shared" ref="G31:L31" si="8">SUM(G25:G30)</f>
        <v>211901514383</v>
      </c>
      <c r="H31" s="3">
        <f t="shared" si="8"/>
        <v>9911298760</v>
      </c>
      <c r="I31" s="3">
        <f t="shared" si="8"/>
        <v>201969440278</v>
      </c>
      <c r="J31" s="3">
        <f t="shared" si="8"/>
        <v>181519971883</v>
      </c>
      <c r="K31" s="3">
        <f t="shared" si="8"/>
        <v>180910706157</v>
      </c>
      <c r="L31" s="3">
        <f t="shared" si="8"/>
        <v>72970552680</v>
      </c>
      <c r="M31" s="4">
        <f>J31/G31</f>
        <v>0.85662423136303278</v>
      </c>
      <c r="N31" s="4">
        <f t="shared" si="2"/>
        <v>0.85374900072688542</v>
      </c>
      <c r="O31" s="4">
        <f t="shared" si="3"/>
        <v>0.34436069460131302</v>
      </c>
    </row>
    <row r="32" spans="1:15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5525131170</v>
      </c>
      <c r="J32" s="8">
        <v>5454131170</v>
      </c>
      <c r="K32" s="8">
        <v>5454131170</v>
      </c>
      <c r="L32" s="8">
        <v>5454131170</v>
      </c>
      <c r="M32" s="2">
        <f>J32/$G32</f>
        <v>0.98714962634995684</v>
      </c>
      <c r="N32" s="2">
        <f t="shared" si="2"/>
        <v>0.98714962634995684</v>
      </c>
      <c r="O32" s="2">
        <f t="shared" si="3"/>
        <v>0.98714962634995684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16575393510</v>
      </c>
      <c r="L33" s="8">
        <v>9659868830</v>
      </c>
      <c r="M33" s="2">
        <f>J33/$G33</f>
        <v>1</v>
      </c>
      <c r="N33" s="2">
        <f t="shared" si="2"/>
        <v>1</v>
      </c>
      <c r="O33" s="2">
        <f t="shared" si="3"/>
        <v>0.58278368016856819</v>
      </c>
    </row>
    <row r="34" spans="1:15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3315078702</v>
      </c>
      <c r="J34" s="8">
        <v>3081609151</v>
      </c>
      <c r="K34" s="8">
        <v>3081609151</v>
      </c>
      <c r="L34" s="8">
        <v>3081609151</v>
      </c>
      <c r="M34" s="2">
        <f>J34/$G34</f>
        <v>0.92957345149629578</v>
      </c>
      <c r="N34" s="2">
        <f t="shared" si="2"/>
        <v>0.92957345149629578</v>
      </c>
      <c r="O34" s="2">
        <f t="shared" si="3"/>
        <v>0.92957345149629578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9945236106</v>
      </c>
      <c r="J35" s="8">
        <v>9691340829</v>
      </c>
      <c r="K35" s="8">
        <v>9691340829</v>
      </c>
      <c r="L35" s="8">
        <v>5838183960</v>
      </c>
      <c r="M35" s="2">
        <f>J35/$G35</f>
        <v>0.97447066371337088</v>
      </c>
      <c r="N35" s="2">
        <f t="shared" si="2"/>
        <v>0.97447066371337088</v>
      </c>
      <c r="O35" s="2">
        <f t="shared" si="3"/>
        <v>0.58703321849521506</v>
      </c>
    </row>
    <row r="36" spans="1:15" x14ac:dyDescent="0.25">
      <c r="A36" s="17" t="s">
        <v>44</v>
      </c>
      <c r="B36" s="18"/>
      <c r="C36" s="18"/>
      <c r="D36" s="18"/>
      <c r="E36" s="18"/>
      <c r="F36" s="19"/>
      <c r="G36" s="3">
        <f t="shared" ref="G36:L36" si="9">SUM(G32:G35)</f>
        <v>35360839488</v>
      </c>
      <c r="H36" s="3">
        <f t="shared" si="9"/>
        <v>0</v>
      </c>
      <c r="I36" s="3">
        <f t="shared" si="9"/>
        <v>35360839488</v>
      </c>
      <c r="J36" s="3">
        <f t="shared" si="9"/>
        <v>34802474660</v>
      </c>
      <c r="K36" s="3">
        <f t="shared" si="9"/>
        <v>34802474660</v>
      </c>
      <c r="L36" s="3">
        <f t="shared" si="9"/>
        <v>24033793111</v>
      </c>
      <c r="M36" s="4">
        <f>J36/G36</f>
        <v>0.98420951436434401</v>
      </c>
      <c r="N36" s="4">
        <f t="shared" si="2"/>
        <v>0.98420951436434401</v>
      </c>
      <c r="O36" s="4">
        <f t="shared" si="3"/>
        <v>0.67967258297575406</v>
      </c>
    </row>
    <row r="37" spans="1:15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5078733157</v>
      </c>
      <c r="J37" s="8">
        <v>5037327157</v>
      </c>
      <c r="K37" s="8">
        <v>4057585702</v>
      </c>
      <c r="L37" s="8">
        <v>4047501881</v>
      </c>
      <c r="M37" s="2">
        <f>J37/$G37</f>
        <v>0.94105629544130065</v>
      </c>
      <c r="N37" s="2">
        <f t="shared" si="2"/>
        <v>0.75802433515828704</v>
      </c>
      <c r="O37" s="2">
        <f t="shared" si="3"/>
        <v>0.75614051007836025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4793431514</v>
      </c>
      <c r="J38" s="8">
        <v>4297493620.7600002</v>
      </c>
      <c r="K38" s="8">
        <v>2010994319</v>
      </c>
      <c r="L38" s="8">
        <v>2010994319</v>
      </c>
      <c r="M38" s="2">
        <f>J38/$G38</f>
        <v>0.80284311508636597</v>
      </c>
      <c r="N38" s="2">
        <f t="shared" si="2"/>
        <v>0.37568710647705927</v>
      </c>
      <c r="O38" s="2">
        <f t="shared" si="3"/>
        <v>0.37568710647705927</v>
      </c>
    </row>
    <row r="39" spans="1:15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13764013207.290001</v>
      </c>
      <c r="J39" s="8">
        <v>11460327347.290001</v>
      </c>
      <c r="K39" s="8">
        <v>5476780579.3900003</v>
      </c>
      <c r="L39" s="8">
        <v>5476780579.3900003</v>
      </c>
      <c r="M39" s="2">
        <f>J39/$G39</f>
        <v>0.78911352907449139</v>
      </c>
      <c r="N39" s="2">
        <f t="shared" si="2"/>
        <v>0.37710979102102593</v>
      </c>
      <c r="O39" s="2">
        <f t="shared" si="3"/>
        <v>0.37710979102102593</v>
      </c>
    </row>
    <row r="40" spans="1:15" x14ac:dyDescent="0.25">
      <c r="A40" s="17" t="s">
        <v>45</v>
      </c>
      <c r="B40" s="18"/>
      <c r="C40" s="18"/>
      <c r="D40" s="18"/>
      <c r="E40" s="18"/>
      <c r="F40" s="19"/>
      <c r="G40" s="3">
        <f t="shared" ref="G40:L40" si="10">SUM(G37:G39)</f>
        <v>25228727176</v>
      </c>
      <c r="H40" s="3">
        <f t="shared" si="10"/>
        <v>0</v>
      </c>
      <c r="I40" s="3">
        <f t="shared" si="10"/>
        <v>23636177878.290001</v>
      </c>
      <c r="J40" s="3">
        <f t="shared" si="10"/>
        <v>20795148125.050003</v>
      </c>
      <c r="K40" s="3">
        <f t="shared" si="10"/>
        <v>11545360600.389999</v>
      </c>
      <c r="L40" s="3">
        <f t="shared" si="10"/>
        <v>11535276779.389999</v>
      </c>
      <c r="M40" s="4">
        <f>J40/G40</f>
        <v>0.82426465592098341</v>
      </c>
      <c r="N40" s="4">
        <f t="shared" si="2"/>
        <v>0.45762754973120723</v>
      </c>
      <c r="O40" s="4">
        <f t="shared" si="3"/>
        <v>0.45722785374457842</v>
      </c>
    </row>
    <row r="41" spans="1:15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17000000000</v>
      </c>
      <c r="J41" s="8">
        <v>626490000</v>
      </c>
      <c r="K41" s="8">
        <v>0</v>
      </c>
      <c r="L41" s="8">
        <v>0</v>
      </c>
      <c r="M41" s="2">
        <f>J41/$G41</f>
        <v>3.1324499999999998E-2</v>
      </c>
      <c r="N41" s="2">
        <f t="shared" si="2"/>
        <v>0</v>
      </c>
      <c r="O41" s="2">
        <f t="shared" si="3"/>
        <v>0</v>
      </c>
    </row>
    <row r="42" spans="1:15" x14ac:dyDescent="0.25">
      <c r="A42" s="17" t="s">
        <v>46</v>
      </c>
      <c r="B42" s="18"/>
      <c r="C42" s="18"/>
      <c r="D42" s="18"/>
      <c r="E42" s="18"/>
      <c r="F42" s="19"/>
      <c r="G42" s="3">
        <f>SUM(G41)</f>
        <v>20000000000</v>
      </c>
      <c r="H42" s="3">
        <f>SUM(H41)</f>
        <v>3000000000</v>
      </c>
      <c r="I42" s="3">
        <f>SUM(I41)</f>
        <v>17000000000</v>
      </c>
      <c r="J42" s="3">
        <f t="shared" ref="J42:L42" si="11">SUM(J41)</f>
        <v>626490000</v>
      </c>
      <c r="K42" s="3">
        <f t="shared" si="11"/>
        <v>0</v>
      </c>
      <c r="L42" s="3">
        <f t="shared" si="11"/>
        <v>0</v>
      </c>
      <c r="M42" s="4">
        <f>J42/G42</f>
        <v>3.1324499999999998E-2</v>
      </c>
      <c r="N42" s="4">
        <f t="shared" si="2"/>
        <v>0</v>
      </c>
      <c r="O42" s="4">
        <f t="shared" si="3"/>
        <v>0</v>
      </c>
    </row>
    <row r="43" spans="1:15" x14ac:dyDescent="0.25">
      <c r="A43" s="17" t="s">
        <v>47</v>
      </c>
      <c r="B43" s="18"/>
      <c r="C43" s="18"/>
      <c r="D43" s="18"/>
      <c r="E43" s="18"/>
      <c r="F43" s="19"/>
      <c r="G43" s="3">
        <f t="shared" ref="G43:L43" si="12">G42+G40+G36+G31+G24</f>
        <v>298330896047</v>
      </c>
      <c r="H43" s="3">
        <f t="shared" si="12"/>
        <v>13687271010</v>
      </c>
      <c r="I43" s="3">
        <f t="shared" si="12"/>
        <v>282594597202.73004</v>
      </c>
      <c r="J43" s="3">
        <f t="shared" si="12"/>
        <v>242368253757.48999</v>
      </c>
      <c r="K43" s="3">
        <f t="shared" si="12"/>
        <v>229114241453.85001</v>
      </c>
      <c r="L43" s="3">
        <f t="shared" si="12"/>
        <v>110395322606.85001</v>
      </c>
      <c r="M43" s="4">
        <f>J43/G43</f>
        <v>0.81241419165417761</v>
      </c>
      <c r="N43" s="4">
        <f t="shared" si="2"/>
        <v>0.76798697181452713</v>
      </c>
      <c r="O43" s="4">
        <f t="shared" si="3"/>
        <v>0.37004321064170964</v>
      </c>
    </row>
    <row r="44" spans="1:15" x14ac:dyDescent="0.25">
      <c r="A44" s="23" t="s">
        <v>48</v>
      </c>
      <c r="B44" s="24"/>
      <c r="C44" s="24"/>
      <c r="D44" s="24"/>
      <c r="E44" s="24"/>
      <c r="F44" s="25"/>
      <c r="G44" s="5">
        <f t="shared" ref="G44:L44" si="13">G43+G22+G17+G14</f>
        <v>318902761816</v>
      </c>
      <c r="H44" s="5">
        <f t="shared" si="13"/>
        <v>13687271010</v>
      </c>
      <c r="I44" s="5">
        <f t="shared" si="13"/>
        <v>302237314965.65009</v>
      </c>
      <c r="J44" s="5">
        <f t="shared" si="13"/>
        <v>259066552348.89999</v>
      </c>
      <c r="K44" s="5">
        <f t="shared" si="13"/>
        <v>243175959452.88998</v>
      </c>
      <c r="L44" s="5">
        <f t="shared" si="13"/>
        <v>124457040605.89001</v>
      </c>
      <c r="M44" s="6">
        <f>J44/G44</f>
        <v>0.81236848145697715</v>
      </c>
      <c r="N44" s="6">
        <f t="shared" si="2"/>
        <v>0.76253952166521921</v>
      </c>
      <c r="O44" s="6">
        <f>L44/$G44</f>
        <v>0.39026642446483117</v>
      </c>
    </row>
    <row r="46" spans="1:15" x14ac:dyDescent="0.25">
      <c r="L46" s="26"/>
    </row>
    <row r="47" spans="1:15" x14ac:dyDescent="0.25">
      <c r="G47" s="16"/>
      <c r="H47" s="16"/>
      <c r="I47" s="16"/>
      <c r="J47" s="16"/>
      <c r="K47" s="16"/>
      <c r="L47" s="16"/>
    </row>
    <row r="48" spans="1:15" x14ac:dyDescent="0.25">
      <c r="G48" s="16"/>
      <c r="H48" s="16"/>
      <c r="I48" s="16"/>
      <c r="J48" s="16"/>
      <c r="K48" s="16"/>
      <c r="L48" s="16"/>
    </row>
  </sheetData>
  <mergeCells count="15"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  <mergeCell ref="A14:F14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SEPTIEMBRE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2016-10-06T21:38:05Z</dcterms:modified>
</cp:coreProperties>
</file>